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F&amp;O)'!$R$1:$R$384</definedName>
  </definedNames>
  <calcPr calcId="191029"/>
</workbook>
</file>

<file path=xl/calcChain.xml><?xml version="1.0" encoding="utf-8"?>
<calcChain xmlns="http://schemas.openxmlformats.org/spreadsheetml/2006/main">
  <c r="K168" i="6" l="1"/>
  <c r="M168" i="6" s="1"/>
  <c r="L23" i="6"/>
  <c r="K23" i="6"/>
  <c r="L25" i="6"/>
  <c r="K25" i="6"/>
  <c r="M25" i="6" s="1"/>
  <c r="L33" i="6"/>
  <c r="K33" i="6"/>
  <c r="M33" i="6" s="1"/>
  <c r="K163" i="6"/>
  <c r="M163" i="6" s="1"/>
  <c r="K165" i="6"/>
  <c r="M165" i="6" s="1"/>
  <c r="K161" i="6"/>
  <c r="M161" i="6" s="1"/>
  <c r="M23" i="6" l="1"/>
  <c r="L32" i="6"/>
  <c r="K32" i="6"/>
  <c r="M32" i="6" s="1"/>
  <c r="L34" i="6"/>
  <c r="K34" i="6"/>
  <c r="K167" i="6"/>
  <c r="M167" i="6" s="1"/>
  <c r="L88" i="6"/>
  <c r="K88" i="6"/>
  <c r="L87" i="6"/>
  <c r="K87" i="6"/>
  <c r="M87" i="6" l="1"/>
  <c r="M34" i="6"/>
  <c r="M88" i="6"/>
  <c r="D7" i="5"/>
  <c r="M7" i="6"/>
  <c r="L62" i="6"/>
  <c r="K62" i="6"/>
  <c r="K164" i="6"/>
  <c r="M164" i="6" s="1"/>
  <c r="K159" i="6"/>
  <c r="M159" i="6" s="1"/>
  <c r="K162" i="6"/>
  <c r="M162" i="6" s="1"/>
  <c r="K160" i="6"/>
  <c r="M160" i="6" s="1"/>
  <c r="K127" i="6"/>
  <c r="M127" i="6" s="1"/>
  <c r="K128" i="6"/>
  <c r="M128" i="6" s="1"/>
  <c r="K154" i="6"/>
  <c r="M154" i="6" s="1"/>
  <c r="L60" i="6"/>
  <c r="K60" i="6"/>
  <c r="K158" i="6"/>
  <c r="M158" i="6" s="1"/>
  <c r="K146" i="6"/>
  <c r="M146" i="6" s="1"/>
  <c r="K157" i="6"/>
  <c r="M157" i="6" s="1"/>
  <c r="M62" i="6" l="1"/>
  <c r="M60" i="6"/>
  <c r="L58" i="6"/>
  <c r="L57" i="6"/>
  <c r="K153" i="6" l="1"/>
  <c r="M153" i="6" s="1"/>
  <c r="K156" i="6"/>
  <c r="M156" i="6" s="1"/>
  <c r="L29" i="6"/>
  <c r="K29" i="6"/>
  <c r="K57" i="6"/>
  <c r="K58" i="6"/>
  <c r="M58" i="6" l="1"/>
  <c r="M29" i="6"/>
  <c r="M57" i="6"/>
  <c r="P31" i="6"/>
  <c r="P30" i="6"/>
  <c r="L20" i="6"/>
  <c r="K20" i="6"/>
  <c r="M20" i="6" s="1"/>
  <c r="K155" i="6"/>
  <c r="M155" i="6" s="1"/>
  <c r="K152" i="6"/>
  <c r="M152" i="6" s="1"/>
  <c r="K148" i="6" l="1"/>
  <c r="M148" i="6" s="1"/>
  <c r="K150" i="6"/>
  <c r="M150" i="6" s="1"/>
  <c r="K149" i="6"/>
  <c r="M149" i="6" s="1"/>
  <c r="K151" i="6"/>
  <c r="M151" i="6" s="1"/>
  <c r="K147" i="6"/>
  <c r="M147" i="6" s="1"/>
  <c r="K145" i="6"/>
  <c r="M145" i="6" s="1"/>
  <c r="K144" i="6"/>
  <c r="M144" i="6" s="1"/>
  <c r="K143" i="6"/>
  <c r="M143" i="6" s="1"/>
  <c r="L59" i="6"/>
  <c r="K142" i="6" l="1"/>
  <c r="M142" i="6" s="1"/>
  <c r="L14" i="6"/>
  <c r="K14" i="6"/>
  <c r="K141" i="6"/>
  <c r="M141" i="6" s="1"/>
  <c r="K59" i="6"/>
  <c r="L28" i="6"/>
  <c r="K28" i="6"/>
  <c r="K139" i="6"/>
  <c r="M139" i="6" s="1"/>
  <c r="K138" i="6"/>
  <c r="M138" i="6" s="1"/>
  <c r="L86" i="6"/>
  <c r="K86" i="6"/>
  <c r="L85" i="6"/>
  <c r="K85" i="6"/>
  <c r="K140" i="6"/>
  <c r="M140" i="6" s="1"/>
  <c r="K131" i="6"/>
  <c r="M131" i="6" s="1"/>
  <c r="K136" i="6"/>
  <c r="M136" i="6" s="1"/>
  <c r="P26" i="6"/>
  <c r="P27" i="6"/>
  <c r="K137" i="6"/>
  <c r="M137" i="6" s="1"/>
  <c r="M14" i="6" l="1"/>
  <c r="M85" i="6"/>
  <c r="M28" i="6"/>
  <c r="M59" i="6"/>
  <c r="M86" i="6"/>
  <c r="K134" i="6"/>
  <c r="M134" i="6" s="1"/>
  <c r="L54" i="6"/>
  <c r="K54" i="6"/>
  <c r="K135" i="6"/>
  <c r="M135" i="6" s="1"/>
  <c r="L18" i="6"/>
  <c r="K18" i="6"/>
  <c r="K129" i="6"/>
  <c r="M129" i="6" s="1"/>
  <c r="K132" i="6"/>
  <c r="M132" i="6" s="1"/>
  <c r="K133" i="6"/>
  <c r="M133" i="6" s="1"/>
  <c r="L19" i="6"/>
  <c r="K19" i="6"/>
  <c r="M19" i="6" l="1"/>
  <c r="M54" i="6"/>
  <c r="M18" i="6"/>
  <c r="L55" i="6"/>
  <c r="L53" i="6"/>
  <c r="K53" i="6"/>
  <c r="K126" i="6"/>
  <c r="M126" i="6" s="1"/>
  <c r="K130" i="6"/>
  <c r="M130" i="6" s="1"/>
  <c r="K371" i="6"/>
  <c r="L371" i="6" s="1"/>
  <c r="K55" i="6"/>
  <c r="M55" i="6" l="1"/>
  <c r="M53" i="6"/>
  <c r="L51" i="6"/>
  <c r="K51" i="6"/>
  <c r="K124" i="6"/>
  <c r="M124" i="6" s="1"/>
  <c r="L24" i="6"/>
  <c r="K24" i="6"/>
  <c r="L84" i="6"/>
  <c r="K84" i="6"/>
  <c r="K123" i="6"/>
  <c r="M123" i="6" s="1"/>
  <c r="K125" i="6"/>
  <c r="M125" i="6" s="1"/>
  <c r="K122" i="6"/>
  <c r="M122" i="6" s="1"/>
  <c r="K97" i="6"/>
  <c r="M97" i="6" s="1"/>
  <c r="K98" i="6"/>
  <c r="M98" i="6" s="1"/>
  <c r="M51" i="6" l="1"/>
  <c r="M24" i="6"/>
  <c r="M84" i="6"/>
  <c r="P22" i="6"/>
  <c r="K102" i="6"/>
  <c r="M102" i="6" s="1"/>
  <c r="K119" i="6"/>
  <c r="M119" i="6" s="1"/>
  <c r="K118" i="6"/>
  <c r="M118" i="6" s="1"/>
  <c r="K117" i="6"/>
  <c r="M117" i="6" s="1"/>
  <c r="K116" i="6"/>
  <c r="M116" i="6" s="1"/>
  <c r="K115" i="6"/>
  <c r="M115" i="6" s="1"/>
  <c r="K112" i="6"/>
  <c r="M112" i="6" s="1"/>
  <c r="K109" i="6"/>
  <c r="M109" i="6" s="1"/>
  <c r="L56" i="6"/>
  <c r="K56" i="6"/>
  <c r="K121" i="6"/>
  <c r="M121" i="6" s="1"/>
  <c r="L83" i="6"/>
  <c r="K83" i="6"/>
  <c r="L82" i="6"/>
  <c r="K82" i="6"/>
  <c r="K120" i="6"/>
  <c r="M120" i="6" s="1"/>
  <c r="L17" i="6"/>
  <c r="K17" i="6"/>
  <c r="M17" i="6" s="1"/>
  <c r="L10" i="6"/>
  <c r="K10" i="6"/>
  <c r="M82" i="6" l="1"/>
  <c r="M83" i="6"/>
  <c r="M56" i="6"/>
  <c r="M10" i="6"/>
  <c r="K111" i="6"/>
  <c r="M111" i="6" s="1"/>
  <c r="K110" i="6"/>
  <c r="M110" i="6" s="1"/>
  <c r="K114" i="6"/>
  <c r="M114" i="6" s="1"/>
  <c r="L52" i="6"/>
  <c r="K52" i="6"/>
  <c r="M52" i="6" l="1"/>
  <c r="P21" i="6"/>
  <c r="L81" i="6" l="1"/>
  <c r="K81" i="6"/>
  <c r="K113" i="6"/>
  <c r="M113" i="6" s="1"/>
  <c r="L16" i="6"/>
  <c r="K16" i="6"/>
  <c r="M16" i="6" l="1"/>
  <c r="M81" i="6"/>
  <c r="L79" i="6"/>
  <c r="K79" i="6"/>
  <c r="K78" i="6"/>
  <c r="L78" i="6"/>
  <c r="M79" i="6" l="1"/>
  <c r="M78" i="6"/>
  <c r="K80" i="6"/>
  <c r="L73" i="6"/>
  <c r="K73" i="6"/>
  <c r="K108" i="6"/>
  <c r="M108" i="6" s="1"/>
  <c r="K106" i="6"/>
  <c r="M106" i="6" s="1"/>
  <c r="K107" i="6"/>
  <c r="M107" i="6" s="1"/>
  <c r="L80" i="6"/>
  <c r="K105" i="6"/>
  <c r="M105" i="6" s="1"/>
  <c r="K104" i="6"/>
  <c r="M104" i="6" s="1"/>
  <c r="L12" i="6"/>
  <c r="K12" i="6"/>
  <c r="M80" i="6" l="1"/>
  <c r="M73" i="6"/>
  <c r="M12" i="6"/>
  <c r="K74" i="6"/>
  <c r="L74" i="6"/>
  <c r="K75" i="6"/>
  <c r="L75" i="6"/>
  <c r="K76" i="6"/>
  <c r="L76" i="6"/>
  <c r="K77" i="6"/>
  <c r="L77" i="6"/>
  <c r="M77" i="6" l="1"/>
  <c r="M76" i="6"/>
  <c r="M75" i="6"/>
  <c r="M74" i="6"/>
  <c r="K99" i="6"/>
  <c r="M99" i="6" s="1"/>
  <c r="K103" i="6" l="1"/>
  <c r="M103" i="6" s="1"/>
  <c r="K101" i="6"/>
  <c r="M101" i="6" s="1"/>
  <c r="L15" i="6"/>
  <c r="K15" i="6"/>
  <c r="K100" i="6"/>
  <c r="M100" i="6" s="1"/>
  <c r="M15" i="6" l="1"/>
  <c r="K368" i="6" l="1"/>
  <c r="L368" i="6" s="1"/>
  <c r="P13" i="6" l="1"/>
  <c r="K372" i="6" l="1"/>
  <c r="L372" i="6" s="1"/>
  <c r="K367" i="6"/>
  <c r="L367" i="6" s="1"/>
  <c r="K366" i="6"/>
  <c r="L366" i="6" s="1"/>
  <c r="K364" i="6"/>
  <c r="L364" i="6" s="1"/>
  <c r="H362" i="6"/>
  <c r="K362" i="6" s="1"/>
  <c r="L362" i="6" s="1"/>
  <c r="K361" i="6"/>
  <c r="L361" i="6" s="1"/>
  <c r="K358" i="6"/>
  <c r="L358" i="6" s="1"/>
  <c r="K357" i="6"/>
  <c r="L357" i="6" s="1"/>
  <c r="K356" i="6"/>
  <c r="L356" i="6" s="1"/>
  <c r="K355" i="6"/>
  <c r="L355" i="6" s="1"/>
  <c r="K354" i="6"/>
  <c r="L354" i="6" s="1"/>
  <c r="K353" i="6"/>
  <c r="L353" i="6" s="1"/>
  <c r="K352" i="6"/>
  <c r="L352" i="6" s="1"/>
  <c r="K351" i="6"/>
  <c r="L351" i="6" s="1"/>
  <c r="K350" i="6"/>
  <c r="L350" i="6" s="1"/>
  <c r="K349" i="6"/>
  <c r="L349" i="6" s="1"/>
  <c r="K348" i="6"/>
  <c r="L348" i="6" s="1"/>
  <c r="K347" i="6"/>
  <c r="L347" i="6" s="1"/>
  <c r="K346" i="6"/>
  <c r="L346" i="6" s="1"/>
  <c r="K345" i="6"/>
  <c r="L345" i="6" s="1"/>
  <c r="K344" i="6"/>
  <c r="L344" i="6" s="1"/>
  <c r="K343" i="6"/>
  <c r="L343" i="6" s="1"/>
  <c r="K342" i="6"/>
  <c r="L342" i="6" s="1"/>
  <c r="K341" i="6"/>
  <c r="L341" i="6" s="1"/>
  <c r="K340" i="6"/>
  <c r="L340" i="6" s="1"/>
  <c r="K339" i="6"/>
  <c r="L339" i="6" s="1"/>
  <c r="K338" i="6"/>
  <c r="L338" i="6" s="1"/>
  <c r="K337" i="6"/>
  <c r="L337" i="6" s="1"/>
  <c r="K336" i="6"/>
  <c r="L336" i="6" s="1"/>
  <c r="K335" i="6"/>
  <c r="L335" i="6" s="1"/>
  <c r="K334" i="6"/>
  <c r="L334" i="6" s="1"/>
  <c r="K333" i="6"/>
  <c r="L333" i="6" s="1"/>
  <c r="K332" i="6"/>
  <c r="L332" i="6" s="1"/>
  <c r="K331" i="6"/>
  <c r="L331" i="6" s="1"/>
  <c r="F330" i="6"/>
  <c r="K330" i="6" s="1"/>
  <c r="L330" i="6" s="1"/>
  <c r="K329" i="6"/>
  <c r="L329" i="6" s="1"/>
  <c r="K328" i="6"/>
  <c r="L328" i="6" s="1"/>
  <c r="K327" i="6"/>
  <c r="L327" i="6" s="1"/>
  <c r="K326" i="6"/>
  <c r="L326" i="6" s="1"/>
  <c r="K325" i="6"/>
  <c r="L325" i="6" s="1"/>
  <c r="F324" i="6"/>
  <c r="K324" i="6" s="1"/>
  <c r="L324" i="6" s="1"/>
  <c r="F323" i="6"/>
  <c r="K323" i="6" s="1"/>
  <c r="L323" i="6" s="1"/>
  <c r="K322" i="6"/>
  <c r="L322" i="6" s="1"/>
  <c r="F321" i="6"/>
  <c r="K321" i="6" s="1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5" i="6"/>
  <c r="L305" i="6" s="1"/>
  <c r="K303" i="6"/>
  <c r="L303" i="6" s="1"/>
  <c r="K302" i="6"/>
  <c r="L302" i="6" s="1"/>
  <c r="F301" i="6"/>
  <c r="K301" i="6" s="1"/>
  <c r="L301" i="6" s="1"/>
  <c r="K300" i="6"/>
  <c r="L300" i="6" s="1"/>
  <c r="K297" i="6"/>
  <c r="L297" i="6" s="1"/>
  <c r="K296" i="6"/>
  <c r="L296" i="6" s="1"/>
  <c r="K295" i="6"/>
  <c r="L295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5" i="6"/>
  <c r="L275" i="6" s="1"/>
  <c r="K273" i="6"/>
  <c r="L273" i="6" s="1"/>
  <c r="K271" i="6"/>
  <c r="L271" i="6" s="1"/>
  <c r="K269" i="6"/>
  <c r="L269" i="6" s="1"/>
  <c r="K268" i="6"/>
  <c r="L268" i="6" s="1"/>
  <c r="K267" i="6"/>
  <c r="L267" i="6" s="1"/>
  <c r="K265" i="6"/>
  <c r="L265" i="6" s="1"/>
  <c r="K264" i="6"/>
  <c r="L264" i="6" s="1"/>
  <c r="K263" i="6"/>
  <c r="L263" i="6" s="1"/>
  <c r="K262" i="6"/>
  <c r="K261" i="6"/>
  <c r="L261" i="6" s="1"/>
  <c r="K260" i="6"/>
  <c r="L260" i="6" s="1"/>
  <c r="K258" i="6"/>
  <c r="L258" i="6" s="1"/>
  <c r="K257" i="6"/>
  <c r="L257" i="6" s="1"/>
  <c r="K256" i="6"/>
  <c r="L256" i="6" s="1"/>
  <c r="K255" i="6"/>
  <c r="L255" i="6" s="1"/>
  <c r="K254" i="6"/>
  <c r="L254" i="6" s="1"/>
  <c r="F253" i="6"/>
  <c r="K253" i="6" s="1"/>
  <c r="L253" i="6" s="1"/>
  <c r="H252" i="6"/>
  <c r="K252" i="6" s="1"/>
  <c r="L252" i="6" s="1"/>
  <c r="K249" i="6"/>
  <c r="L249" i="6" s="1"/>
  <c r="K248" i="6"/>
  <c r="L248" i="6" s="1"/>
  <c r="K247" i="6"/>
  <c r="L247" i="6" s="1"/>
  <c r="K246" i="6"/>
  <c r="L246" i="6" s="1"/>
  <c r="K245" i="6"/>
  <c r="L245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H218" i="6"/>
  <c r="K218" i="6" s="1"/>
  <c r="L218" i="6" s="1"/>
  <c r="F217" i="6"/>
  <c r="K217" i="6" s="1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P11" i="6"/>
  <c r="K6" i="4"/>
  <c r="K6" i="3"/>
  <c r="L6" i="2"/>
</calcChain>
</file>

<file path=xl/sharedStrings.xml><?xml version="1.0" encoding="utf-8"?>
<sst xmlns="http://schemas.openxmlformats.org/spreadsheetml/2006/main" count="3607" uniqueCount="1351">
  <si>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</si>
  <si>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</si>
  <si>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</si>
  <si>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</si>
  <si>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</si>
  <si>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</si>
  <si>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</si>
  <si>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</si>
  <si>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</si>
  <si>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</si>
  <si>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</si>
  <si>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</si>
  <si>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</si>
  <si>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</si>
  <si>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</si>
  <si>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</si>
  <si>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</si>
  <si>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</si>
  <si>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</si>
  <si>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</si>
  <si>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</si>
  <si>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</si>
  <si>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</si>
  <si>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</si>
  <si>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</si>
  <si>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</si>
  <si>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</si>
  <si>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</si>
  <si>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</si>
  <si>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</si>
  <si>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</si>
  <si>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</si>
  <si>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</si>
  <si>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</si>
  <si>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</si>
  <si>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</si>
  <si>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</si>
  <si>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</si>
  <si>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</si>
  <si>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</si>
  <si>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</si>
  <si>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</si>
  <si>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</si>
  <si>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</si>
  <si>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</si>
  <si>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</si>
  <si>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</si>
  <si>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</si>
  <si>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</si>
  <si>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</si>
  <si>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</si>
  <si>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</si>
  <si>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</si>
  <si>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</si>
  <si>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</si>
  <si>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</si>
  <si>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</si>
  <si>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</si>
  <si>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</si>
  <si>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</si>
  <si>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</si>
  <si>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</si>
  <si>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</si>
  <si>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</si>
  <si>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</si>
  <si>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</si>
  <si>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</si>
  <si>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</si>
  <si>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</si>
  <si>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</si>
  <si>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</si>
  <si>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</si>
  <si>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</si>
  <si>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</si>
  <si>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</si>
  <si>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</si>
  <si>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</si>
  <si>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</si>
  <si>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</si>
  <si>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</si>
  <si>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</si>
  <si>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</si>
  <si>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</si>
  <si>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</si>
  <si>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</si>
  <si>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</si>
  <si>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</si>
  <si>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</si>
  <si>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</si>
  <si>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</si>
  <si>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</si>
  <si>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</si>
  <si>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</si>
  <si>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</si>
  <si>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</si>
  <si>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</si>
  <si>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</si>
  <si>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</si>
  <si>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</si>
  <si>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</si>
  <si>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</si>
  <si>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</si>
  <si>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</si>
  <si>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</si>
  <si>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</si>
  <si>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</si>
  <si>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</si>
  <si>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</si>
  <si>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</si>
  <si>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</si>
  <si>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</si>
  <si>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</si>
  <si>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</si>
  <si>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</si>
  <si>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</si>
  <si>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</si>
  <si>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</si>
  <si>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</si>
  <si>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</si>
  <si>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</si>
  <si>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</si>
  <si>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</si>
  <si>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</si>
  <si>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</si>
  <si>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</si>
  <si>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</si>
  <si>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</si>
  <si>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</si>
  <si>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</si>
  <si>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</si>
  <si>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</si>
  <si>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</si>
  <si>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</si>
  <si>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</si>
  <si>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</si>
  <si>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</si>
  <si>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</si>
  <si>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</si>
  <si>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</si>
  <si>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</si>
  <si>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</si>
  <si>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</si>
  <si>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</si>
  <si>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</si>
  <si>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</si>
  <si>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</si>
  <si>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</si>
  <si>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</si>
  <si>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</si>
  <si>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</si>
  <si>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</si>
  <si>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</si>
  <si>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</si>
  <si>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</si>
  <si>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</si>
  <si>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</si>
  <si>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</si>
  <si>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</si>
  <si>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</si>
  <si>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</si>
  <si>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</si>
  <si>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</si>
  <si>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</si>
  <si>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</si>
  <si>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</si>
  <si>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</si>
  <si>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</si>
  <si>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</si>
  <si>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</si>
  <si>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</si>
  <si>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</si>
  <si>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</si>
  <si>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</si>
  <si>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</si>
  <si>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</si>
  <si>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</si>
  <si>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</si>
  <si>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</si>
  <si>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</si>
  <si>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</si>
  <si>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</si>
  <si>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</si>
  <si>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</si>
  <si>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</si>
  <si>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</si>
  <si>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</si>
  <si>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</si>
  <si>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</si>
  <si>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</si>
  <si>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</si>
  <si>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</si>
  <si>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</si>
  <si>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</si>
  <si>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</si>
  <si>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</si>
  <si>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</si>
  <si>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</si>
  <si>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</si>
  <si>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</si>
  <si>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</si>
  <si>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</si>
  <si>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</si>
  <si>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</si>
  <si>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</si>
  <si>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</si>
  <si>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</si>
  <si>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</si>
  <si>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</si>
  <si>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</si>
  <si>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</si>
  <si>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</si>
  <si>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</si>
  <si>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</si>
  <si>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</si>
  <si>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</si>
  <si>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</si>
  <si>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</si>
  <si>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</si>
  <si>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</si>
  <si>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</si>
  <si>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</si>
  <si>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</si>
  <si>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</si>
  <si>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</si>
  <si>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</si>
  <si>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</si>
  <si>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</si>
  <si>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</si>
  <si>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</si>
  <si>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</si>
  <si>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</si>
  <si>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</si>
  <si>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</si>
  <si>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</si>
  <si>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</si>
  <si>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</si>
  <si>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</si>
  <si>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</si>
  <si>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</si>
  <si>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</si>
  <si>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</si>
  <si>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</si>
  <si>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</si>
  <si>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</si>
  <si>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</si>
  <si>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</si>
  <si>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</si>
  <si>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</si>
  <si>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</si>
  <si>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</si>
  <si>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</si>
  <si>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</si>
  <si>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</si>
  <si>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</si>
  <si>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</si>
  <si>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</si>
  <si>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</si>
  <si>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</si>
  <si>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</si>
  <si>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</si>
  <si>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</si>
  <si>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</si>
  <si>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</si>
  <si>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</si>
  <si>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</si>
  <si>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</si>
  <si>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</si>
  <si>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</si>
  <si>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</si>
  <si>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</si>
  <si>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</si>
  <si>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</si>
  <si>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</si>
  <si>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</si>
  <si>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</si>
  <si>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</si>
  <si>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</si>
  <si>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</si>
  <si>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</si>
  <si>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</si>
  <si>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</si>
  <si>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</si>
  <si>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</si>
  <si>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</si>
  <si>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</si>
  <si>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</si>
  <si>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</si>
  <si>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</si>
  <si>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</si>
  <si>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</si>
  <si>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</si>
  <si>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</si>
  <si>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</si>
  <si>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</si>
  <si>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</si>
  <si>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</si>
  <si>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</si>
  <si>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</si>
  <si>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</si>
  <si>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</si>
  <si>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</si>
  <si>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</si>
  <si>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</si>
  <si>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</si>
  <si>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</si>
  <si>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</si>
  <si>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</si>
  <si>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</si>
  <si>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</si>
  <si>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</si>
  <si>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</si>
  <si>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</si>
  <si>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</si>
  <si>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</si>
  <si>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</si>
  <si>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</si>
  <si>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</si>
  <si>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</si>
  <si>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</si>
  <si>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</si>
  <si>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</si>
  <si>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</si>
  <si>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</si>
  <si>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</si>
  <si>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</si>
  <si>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</si>
  <si>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</si>
  <si>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</si>
  <si>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</si>
  <si>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</si>
  <si>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</si>
  <si>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</si>
  <si>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</si>
  <si>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</si>
  <si>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</si>
  <si>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</si>
  <si>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</si>
  <si>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</si>
  <si>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</si>
  <si>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</si>
  <si>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</si>
  <si>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</si>
  <si>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</si>
  <si>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</si>
  <si>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</si>
  <si>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</si>
  <si>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</si>
  <si>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</si>
  <si>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</si>
  <si>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</si>
  <si>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</si>
  <si>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</si>
  <si>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</si>
  <si>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</si>
  <si>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</si>
  <si>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</si>
  <si>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</si>
  <si>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</si>
  <si>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</si>
  <si>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</si>
  <si>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</si>
  <si>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</si>
  <si>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</si>
  <si>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</si>
  <si>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</si>
  <si>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</si>
  <si>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</si>
  <si>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</si>
  <si>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</si>
  <si>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</si>
  <si>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</si>
  <si>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</si>
  <si>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</si>
  <si>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</si>
  <si>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</si>
  <si>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</si>
  <si>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</si>
  <si>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</si>
  <si>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</si>
  <si>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</si>
  <si>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</si>
  <si>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</si>
  <si>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</si>
  <si>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</si>
  <si>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</si>
  <si>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</si>
  <si>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</si>
  <si>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</si>
  <si>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</si>
  <si>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</si>
  <si>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</si>
  <si>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</si>
  <si>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</si>
  <si>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</si>
  <si>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</si>
  <si>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</si>
  <si>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</si>
  <si>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</si>
  <si>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</si>
  <si>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</si>
  <si>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</si>
  <si>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</si>
  <si>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</si>
  <si>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</si>
  <si>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</si>
  <si>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</si>
  <si>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</si>
  <si>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</si>
  <si>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</si>
  <si>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</si>
  <si>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</si>
  <si>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</si>
  <si>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</si>
  <si>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</si>
  <si>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</si>
  <si>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</si>
  <si>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</si>
  <si>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</si>
  <si>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</si>
  <si>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</si>
  <si>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</si>
  <si>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</si>
  <si>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</si>
  <si>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</si>
  <si>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</si>
  <si>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</si>
  <si>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</si>
  <si>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</si>
  <si>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</si>
  <si>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</si>
  <si>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</si>
  <si>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</si>
  <si>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</si>
  <si>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</si>
  <si>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</si>
  <si>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</si>
  <si>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</si>
  <si>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</si>
  <si>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</si>
  <si>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</si>
  <si>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</si>
  <si>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</si>
  <si>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</si>
  <si>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</si>
  <si>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</si>
  <si>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</si>
  <si>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</si>
  <si>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</si>
  <si>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</si>
  <si>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</si>
  <si>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</si>
  <si>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</si>
  <si>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</si>
  <si>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</si>
  <si>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</si>
  <si>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</si>
  <si>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</si>
  <si>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</si>
  <si>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</si>
  <si>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</si>
  <si>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</si>
  <si>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</si>
  <si>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</si>
  <si>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</si>
  <si>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</si>
  <si>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</si>
  <si>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</si>
  <si>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</si>
  <si>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</si>
  <si>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</si>
  <si>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</si>
  <si>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</si>
  <si>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</si>
  <si>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</si>
  <si>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</si>
  <si>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</si>
  <si>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</si>
  <si>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</si>
  <si>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</si>
  <si>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</si>
  <si>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</si>
  <si>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</si>
  <si>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</si>
  <si>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</si>
  <si>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</si>
  <si>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</si>
  <si>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</si>
  <si>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</si>
  <si>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</si>
  <si>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</si>
  <si>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</si>
  <si>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</si>
  <si>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</si>
  <si>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</si>
  <si>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</si>
  <si>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</si>
  <si>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</si>
  <si>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</si>
  <si>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</si>
  <si>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</si>
  <si>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</si>
  <si>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</si>
  <si>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</si>
  <si>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</si>
  <si>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</si>
  <si>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</si>
  <si>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</si>
  <si>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</si>
  <si>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</si>
  <si>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</si>
  <si>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</si>
  <si>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</si>
  <si>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</si>
  <si>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</si>
  <si>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</si>
  <si>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</si>
  <si>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</si>
  <si>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</si>
  <si>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</si>
  <si>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</si>
  <si>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</si>
  <si>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</si>
  <si>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</si>
  <si>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</si>
  <si>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</si>
  <si>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</si>
  <si>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</si>
  <si>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</si>
  <si>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</si>
  <si>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</si>
  <si>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</si>
  <si>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</si>
  <si>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</si>
  <si>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</si>
  <si>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</si>
  <si>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</si>
  <si>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</si>
  <si>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</si>
  <si>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</si>
  <si>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</si>
  <si>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</si>
  <si>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</si>
  <si>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</si>
  <si>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</si>
  <si>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</si>
  <si>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</si>
  <si>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</si>
  <si>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</si>
  <si>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</si>
  <si>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</si>
  <si>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</si>
  <si>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</si>
  <si>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</si>
  <si>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</si>
  <si>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</si>
  <si>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</si>
  <si>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</si>
  <si>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</si>
  <si>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</si>
  <si>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</si>
  <si>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</si>
  <si>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</si>
  <si>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</si>
  <si>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</si>
  <si>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</si>
  <si>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</si>
  <si>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</si>
  <si>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</si>
  <si>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</si>
  <si>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</si>
  <si>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</si>
  <si>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</si>
  <si>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</si>
  <si>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</si>
  <si>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</si>
  <si>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</si>
  <si>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</si>
  <si>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</si>
  <si>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</si>
  <si>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</si>
  <si>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</si>
  <si>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</si>
  <si>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</si>
  <si>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</si>
  <si>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</si>
  <si>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</si>
  <si>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</si>
  <si>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</si>
  <si>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</si>
  <si>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</si>
  <si>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</si>
  <si>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</si>
  <si>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</si>
  <si>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</si>
  <si>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600-630</t>
  </si>
  <si>
    <t>Open</t>
  </si>
  <si>
    <t>H</t>
  </si>
  <si>
    <t>Successful</t>
  </si>
  <si>
    <t>1435-1495</t>
  </si>
  <si>
    <t>1600-1650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</si>
  <si>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</si>
  <si>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</si>
  <si>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</si>
  <si>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</si>
  <si>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</si>
  <si>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</si>
  <si>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</si>
  <si>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</si>
  <si>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</si>
  <si>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</si>
  <si>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</si>
  <si>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</si>
  <si>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</si>
  <si>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</si>
  <si>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</si>
  <si>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</si>
  <si>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</si>
  <si>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</si>
  <si>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>Sell</t>
  </si>
  <si>
    <t xml:space="preserve">Master Trade Medium Risk </t>
  </si>
  <si>
    <t xml:space="preserve">Profit/ Loss per lot </t>
  </si>
  <si>
    <t>Neutral</t>
  </si>
  <si>
    <t>Profit of Rs.21/-</t>
  </si>
  <si>
    <t>Profit of Rs.6/-</t>
  </si>
  <si>
    <t>Profit of Rs.47.5/-</t>
  </si>
  <si>
    <t>Profit of Rs.50/-</t>
  </si>
  <si>
    <t>Profit of Rs.100/-</t>
  </si>
  <si>
    <t>Techno -Funda  (positional)</t>
  </si>
  <si>
    <t>AMBIKCO</t>
  </si>
  <si>
    <t>1420-1620</t>
  </si>
  <si>
    <t>2000-2300</t>
  </si>
  <si>
    <t>95-100</t>
  </si>
  <si>
    <t>276-296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</si>
  <si>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</si>
  <si>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</si>
  <si>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</si>
  <si>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</si>
  <si>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</si>
  <si>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</si>
  <si>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</si>
  <si>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</si>
  <si>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</si>
  <si>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</si>
  <si>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</si>
  <si>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</si>
  <si>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</si>
  <si>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</si>
  <si>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</si>
  <si>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</si>
  <si>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</si>
  <si>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</si>
  <si>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</si>
  <si>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</si>
  <si>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</si>
  <si>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</si>
  <si>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</si>
  <si>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</si>
  <si>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</si>
  <si>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</si>
  <si>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</si>
  <si>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</si>
  <si>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</si>
  <si>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</si>
  <si>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</si>
  <si>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</si>
  <si>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</si>
  <si>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</si>
  <si>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</si>
  <si>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</si>
  <si>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</si>
  <si>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</si>
  <si>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</si>
  <si>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</si>
  <si>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</si>
  <si>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</si>
  <si>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</si>
  <si>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</si>
  <si>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</si>
  <si>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</si>
  <si>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</si>
  <si>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</si>
  <si>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</si>
  <si>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</si>
  <si>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</si>
  <si>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</si>
  <si>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</si>
  <si>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</si>
  <si>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</si>
  <si>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</si>
  <si>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</si>
  <si>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</si>
  <si>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</si>
  <si>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</si>
  <si>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</si>
  <si>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</si>
  <si>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</si>
  <si>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</si>
  <si>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</si>
  <si>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</si>
  <si>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</si>
  <si>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</si>
  <si>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</si>
  <si>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</si>
  <si>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</si>
  <si>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</si>
  <si>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</si>
  <si>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</si>
  <si>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</si>
  <si>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</si>
  <si>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</si>
  <si>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</si>
  <si>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</si>
  <si>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</si>
  <si>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</si>
  <si>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</si>
  <si>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</si>
  <si>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</si>
  <si>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</si>
  <si>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</si>
  <si>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</si>
  <si>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</si>
  <si>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</si>
  <si>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</si>
  <si>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</si>
  <si>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</si>
  <si>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</si>
  <si>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</si>
  <si>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</si>
  <si>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</si>
  <si>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</si>
  <si>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</si>
  <si>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</si>
  <si>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</si>
  <si>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</si>
  <si>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</si>
  <si>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</si>
  <si>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</si>
  <si>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</si>
  <si>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</si>
  <si>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</si>
  <si>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</si>
  <si>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</si>
  <si>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</si>
  <si>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</si>
  <si>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</si>
  <si>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</si>
  <si>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</si>
  <si>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</si>
  <si>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</si>
  <si>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</si>
  <si>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</si>
  <si>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</si>
  <si>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</si>
  <si>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</si>
  <si>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</si>
  <si>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</si>
  <si>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</si>
  <si>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</si>
  <si>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</si>
  <si>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</si>
  <si>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</si>
  <si>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</si>
  <si>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</si>
  <si>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</si>
  <si>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</si>
  <si>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</si>
  <si>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</si>
  <si>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</si>
  <si>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</si>
  <si>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</si>
  <si>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</si>
  <si>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</si>
  <si>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</si>
  <si>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</si>
  <si>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</si>
  <si>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</si>
  <si>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</si>
  <si>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</si>
  <si>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</si>
  <si>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</si>
  <si>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</si>
  <si>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</si>
  <si>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</si>
  <si>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</si>
  <si>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</si>
  <si>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</si>
  <si>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</si>
  <si>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</si>
  <si>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</si>
  <si>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</si>
  <si>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</si>
  <si>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</si>
  <si>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</si>
  <si>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</si>
  <si>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</si>
  <si>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</si>
  <si>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</si>
  <si>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</si>
  <si>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</si>
  <si>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</si>
  <si>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</si>
  <si>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</si>
  <si>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</si>
  <si>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</si>
  <si>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</si>
  <si>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</si>
  <si>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</si>
  <si>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</si>
  <si>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</si>
  <si>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</si>
  <si>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</si>
  <si>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</si>
  <si>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</si>
  <si>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</si>
  <si>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</si>
  <si>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</si>
  <si>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</si>
  <si>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</si>
  <si>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</si>
  <si>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</si>
  <si>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</si>
  <si>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</si>
  <si>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</si>
  <si>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</si>
  <si>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</si>
  <si>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</si>
  <si>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</si>
  <si>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</si>
  <si>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</si>
  <si>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</si>
  <si>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</si>
  <si>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</si>
  <si>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</si>
  <si>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</si>
  <si>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</si>
  <si>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</si>
  <si>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</si>
  <si>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</si>
  <si>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</si>
  <si>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</si>
  <si>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</si>
  <si>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</si>
  <si>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</si>
  <si>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</si>
  <si>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</si>
  <si>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</si>
  <si>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</si>
  <si>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</si>
  <si>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</si>
  <si>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</si>
  <si>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</si>
  <si>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</si>
  <si>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</si>
  <si>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</si>
  <si>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</si>
  <si>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</si>
  <si>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</si>
  <si>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</si>
  <si>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</si>
  <si>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</si>
  <si>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</si>
  <si>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</si>
  <si>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</si>
  <si>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</si>
  <si>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6650-6950</t>
  </si>
  <si>
    <t>7400-7600</t>
  </si>
  <si>
    <t>1150-1200</t>
  </si>
  <si>
    <t>280-350</t>
  </si>
  <si>
    <t>580-620</t>
  </si>
  <si>
    <t>110-115</t>
  </si>
  <si>
    <t>KPIL</t>
  </si>
  <si>
    <t>3400-3600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</si>
  <si>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</si>
  <si>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</si>
  <si>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</si>
  <si>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</si>
  <si>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</si>
  <si>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</si>
  <si>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</si>
  <si>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</si>
  <si>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</si>
  <si>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</si>
  <si>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</si>
  <si>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</si>
  <si>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</si>
  <si>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</si>
  <si>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</si>
  <si>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</si>
  <si>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</si>
  <si>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</si>
  <si>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</si>
  <si>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</si>
  <si>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700-720</t>
  </si>
  <si>
    <t>COLPAL JULY FUT</t>
  </si>
  <si>
    <t>1740-1760</t>
  </si>
  <si>
    <t>HINDUNILVR JULY FUT</t>
  </si>
  <si>
    <t>2730-2760</t>
  </si>
  <si>
    <t>SBIN JULY FUT</t>
  </si>
  <si>
    <t>580-585</t>
  </si>
  <si>
    <t>NIFTY 19500 CE 27-JUL</t>
  </si>
  <si>
    <t>FINNIFTY 20000 PE 04-JUL</t>
  </si>
  <si>
    <t>20-05</t>
  </si>
  <si>
    <t>120-130</t>
  </si>
  <si>
    <t>110-130</t>
  </si>
  <si>
    <t>TVSMOTOR 1360 CE JUL</t>
  </si>
  <si>
    <t>TVSMOTOR 1380 CE JUL</t>
  </si>
  <si>
    <t>69</t>
  </si>
  <si>
    <t>84.5</t>
  </si>
  <si>
    <t>Loss of Rs. 30.5/-</t>
  </si>
  <si>
    <t>Loss of Rs. 39/-</t>
  </si>
  <si>
    <t>572.5</t>
  </si>
  <si>
    <t>COALINDIA JULY FUT</t>
  </si>
  <si>
    <t>235-238</t>
  </si>
  <si>
    <t>NIFTY JULY FUT</t>
  </si>
  <si>
    <t>19200-19100</t>
  </si>
  <si>
    <t>BANKNIFTY 45000 PE 06-JUL</t>
  </si>
  <si>
    <t>Profit of Rs.2.5/-</t>
  </si>
  <si>
    <t>170</t>
  </si>
  <si>
    <t>1300-1350</t>
  </si>
  <si>
    <t>TCS JULY FUT</t>
  </si>
  <si>
    <t>NIFTY 19300 PE 06-JUL</t>
  </si>
  <si>
    <t>385-395</t>
  </si>
  <si>
    <t>UPL JULY FUT</t>
  </si>
  <si>
    <t>695-705</t>
  </si>
  <si>
    <t>1070-1100</t>
  </si>
  <si>
    <t>Profit of Rs.35/-</t>
  </si>
  <si>
    <t>SYNGENE JULY FUT</t>
  </si>
  <si>
    <t>780-790</t>
  </si>
  <si>
    <t>160</t>
  </si>
  <si>
    <t>% Change in OI</t>
  </si>
  <si>
    <t>Profit of Rs.5/-</t>
  </si>
  <si>
    <t>70</t>
  </si>
  <si>
    <t>Loss of Rs. 30/-</t>
  </si>
  <si>
    <t>FINNIFTY 20400 CE 04-JUL</t>
  </si>
  <si>
    <t>70-80</t>
  </si>
  <si>
    <t>120</t>
  </si>
  <si>
    <t>140-145</t>
  </si>
  <si>
    <t>30</t>
  </si>
  <si>
    <t>200-280</t>
  </si>
  <si>
    <t>300-320</t>
  </si>
  <si>
    <t>FINNIFTY 20500 PE 04-JUL</t>
  </si>
  <si>
    <t>80-100</t>
  </si>
  <si>
    <t>36</t>
  </si>
  <si>
    <t>Profit of Rs.15/-</t>
  </si>
  <si>
    <t>102.50</t>
  </si>
  <si>
    <t>Profit of Rs.20/-</t>
  </si>
  <si>
    <t>27</t>
  </si>
  <si>
    <t>Profit of Rs.26.5/-</t>
  </si>
  <si>
    <t>Loss of Rs.12.5/-</t>
  </si>
  <si>
    <t>Profit of Rs.19.5/-</t>
  </si>
  <si>
    <t>Profit of Rs.300/-</t>
  </si>
  <si>
    <t>Retail Research Technical Calls &amp; Fundamental Performance Report for the month of July-2023</t>
  </si>
  <si>
    <t>Profit of Rs.53.5/-</t>
  </si>
  <si>
    <t>Loss of Rs.9.5/-</t>
  </si>
  <si>
    <t>NIFTY 19350 PE 06-JUL</t>
  </si>
  <si>
    <t>100-120</t>
  </si>
  <si>
    <t>1580-1640</t>
  </si>
  <si>
    <t>BANKNIFTY 45200 PE 13-JUL</t>
  </si>
  <si>
    <t>500-600</t>
  </si>
  <si>
    <t>Profit of Rs.32/-</t>
  </si>
  <si>
    <t>COFORGE JULY FUT</t>
  </si>
  <si>
    <t>4800-4860</t>
  </si>
  <si>
    <t>Profit of Rs.5.5/-</t>
  </si>
  <si>
    <t>54.5</t>
  </si>
  <si>
    <t>Loss of Rs. 39.5/-</t>
  </si>
  <si>
    <t>1600-1700</t>
  </si>
  <si>
    <t>2300-2400</t>
  </si>
  <si>
    <t>NIFTY 19400 PE 06-JUL</t>
  </si>
  <si>
    <t>40-50</t>
  </si>
  <si>
    <t>FINNIFTY 20200 PE 11-JUL</t>
  </si>
  <si>
    <t>150-200</t>
  </si>
  <si>
    <t>LT 2540 CE 27-JUL</t>
  </si>
  <si>
    <t>60-70</t>
  </si>
  <si>
    <t>GRASIM 1800 CE 27-JUL</t>
  </si>
  <si>
    <t>45-55</t>
  </si>
  <si>
    <t>82.5</t>
  </si>
  <si>
    <t>Profit of Rs.4/-</t>
  </si>
  <si>
    <t>16</t>
  </si>
  <si>
    <t>Loss of Rs. 16/-</t>
  </si>
  <si>
    <t>33</t>
  </si>
  <si>
    <t>Profit of Rs.8/-</t>
  </si>
  <si>
    <t>55-65</t>
  </si>
  <si>
    <t>360</t>
  </si>
  <si>
    <t>100</t>
  </si>
  <si>
    <t>Profit of Rs. 110/-</t>
  </si>
  <si>
    <t>FINNIFTY 20200 CE 11-JUL</t>
  </si>
  <si>
    <t xml:space="preserve">SRF 2300 CE 27-JUL </t>
  </si>
  <si>
    <t>70-90</t>
  </si>
  <si>
    <t>HCLTECH 1180 CE JULY</t>
  </si>
  <si>
    <t>30-35</t>
  </si>
  <si>
    <t>4800-4850</t>
  </si>
  <si>
    <t>2780-2810</t>
  </si>
  <si>
    <t>5300-5400</t>
  </si>
  <si>
    <t>Profit of Rs.31/-</t>
  </si>
  <si>
    <t>Loss of Rs.250/-</t>
  </si>
  <si>
    <t>78</t>
  </si>
  <si>
    <t>24</t>
  </si>
  <si>
    <t>51</t>
  </si>
  <si>
    <t>28.5</t>
  </si>
  <si>
    <t>Loss of Rs. 11/-</t>
  </si>
  <si>
    <t>Loss of Rs. 13.5/-</t>
  </si>
  <si>
    <t>PIDILITIND 2640 CE 27-JUL</t>
  </si>
  <si>
    <t>Loss of Rs. 7/-</t>
  </si>
  <si>
    <t>39</t>
  </si>
  <si>
    <t xml:space="preserve">Buy </t>
  </si>
  <si>
    <t>330-335</t>
  </si>
  <si>
    <t>85-86</t>
  </si>
  <si>
    <t>TCS 3300 CE 27-JUL</t>
  </si>
  <si>
    <t>58</t>
  </si>
  <si>
    <t>90-110</t>
  </si>
  <si>
    <t>Profit of Rs.12/-</t>
  </si>
  <si>
    <t>210-215</t>
  </si>
  <si>
    <t>JSWSTEEL JULY FUT</t>
  </si>
  <si>
    <t>820-825</t>
  </si>
  <si>
    <t>Loss of Rs.42.5/-</t>
  </si>
  <si>
    <t>Profit of Rs.4.5/-</t>
  </si>
  <si>
    <t>2100-2200</t>
  </si>
  <si>
    <t>2400-2500</t>
  </si>
  <si>
    <t>FINNIFTY 20100 CE 11-JUL</t>
  </si>
  <si>
    <t>17.50</t>
  </si>
  <si>
    <t>46.5</t>
  </si>
  <si>
    <t>Profit of Rs.22/-</t>
  </si>
  <si>
    <t>FINNIFTY 20150 PE 11-JUL</t>
  </si>
  <si>
    <t>FEDERALBNK 140 CE JULY</t>
  </si>
  <si>
    <t>BHARTIARTL 890 CE JULY</t>
  </si>
  <si>
    <t>22-26</t>
  </si>
  <si>
    <t>04-05</t>
  </si>
  <si>
    <t>13.5</t>
  </si>
  <si>
    <t>Profit of Rs.29.5/-</t>
  </si>
  <si>
    <t>Loss of Rs.10/-</t>
  </si>
  <si>
    <t>2.15</t>
  </si>
  <si>
    <t>Profit of Rs.0.5/-</t>
  </si>
  <si>
    <t>Profit of Rs.2/-</t>
  </si>
  <si>
    <t>Profit of Rs.10/-</t>
  </si>
  <si>
    <t>Loss of Rs.80/-</t>
  </si>
  <si>
    <t>Loss of Rs.125/-</t>
  </si>
  <si>
    <t>Profit of Rs.28/-</t>
  </si>
  <si>
    <t>LTIM&lt;&gt;</t>
  </si>
  <si>
    <t>LTIM 5000 CE JULY</t>
  </si>
  <si>
    <t>160-180</t>
  </si>
  <si>
    <t>1800-1900</t>
  </si>
  <si>
    <t>PVRINOX 1480 CE JUL</t>
  </si>
  <si>
    <t>PVRINOX 1520 CE JUL</t>
  </si>
  <si>
    <t>FINNIFTY 20100 CE 18-JUL</t>
  </si>
  <si>
    <t>150-180</t>
  </si>
  <si>
    <t>Profit of Rs.2.1/-</t>
  </si>
  <si>
    <t>SRF 2240 CE JULY</t>
  </si>
  <si>
    <t>50-60</t>
  </si>
  <si>
    <t>345-355</t>
  </si>
  <si>
    <t>34</t>
  </si>
  <si>
    <t>DRREDDY 5250 CE JULY</t>
  </si>
  <si>
    <t>140-160</t>
  </si>
  <si>
    <t>126</t>
  </si>
  <si>
    <t>Profit of Rs.16.5/-</t>
  </si>
  <si>
    <t>BRITANNIA 5100 CE JULY</t>
  </si>
  <si>
    <t>Loss of Rs.160/-</t>
  </si>
  <si>
    <t>250-260</t>
  </si>
  <si>
    <t>1445-1485</t>
  </si>
  <si>
    <t>1595-1655</t>
  </si>
  <si>
    <t>Loss of Rs.52.5/-</t>
  </si>
  <si>
    <t>86</t>
  </si>
  <si>
    <t>2.20</t>
  </si>
  <si>
    <t>Loss of Rs.1.2/-</t>
  </si>
  <si>
    <t>2300-2325</t>
  </si>
  <si>
    <t>65-75</t>
  </si>
  <si>
    <t>BANKNIFTY 44900 PE 13-JUL</t>
  </si>
  <si>
    <t>Profit of Rs.49.5/-</t>
  </si>
  <si>
    <t>77.5</t>
  </si>
  <si>
    <t>105.5-109.5</t>
  </si>
  <si>
    <t>118-122</t>
  </si>
  <si>
    <t>47.5</t>
  </si>
  <si>
    <t>Loss of Rs.13.5/-</t>
  </si>
  <si>
    <t>140-170</t>
  </si>
  <si>
    <t>320-340</t>
  </si>
  <si>
    <t>TECHM 1190 CE JULY</t>
  </si>
  <si>
    <t>40-44</t>
  </si>
  <si>
    <t>31</t>
  </si>
  <si>
    <t>Loss of Rs.7/-</t>
  </si>
  <si>
    <t>MINDACORP</t>
  </si>
  <si>
    <t>MANKIND</t>
  </si>
  <si>
    <t>MISTERKAPOORKESHRI</t>
  </si>
  <si>
    <t>88</t>
  </si>
  <si>
    <t>92</t>
  </si>
  <si>
    <t>Loss of Rs.43/-</t>
  </si>
  <si>
    <t>SRF 2220 CE JUL</t>
  </si>
  <si>
    <t>SRF 2260 CE JUL</t>
  </si>
  <si>
    <t>650-655</t>
  </si>
  <si>
    <t>325-330</t>
  </si>
  <si>
    <t>FINNIFTY 20000 CE 18-JUL</t>
  </si>
  <si>
    <t>140-147</t>
  </si>
  <si>
    <t>NTPC JULY FUT</t>
  </si>
  <si>
    <t>192-194</t>
  </si>
  <si>
    <t>92.5</t>
  </si>
  <si>
    <t>634</t>
  </si>
  <si>
    <t>LT 2480 CE 27-JUL</t>
  </si>
  <si>
    <t>100-130</t>
  </si>
  <si>
    <t>44</t>
  </si>
  <si>
    <t>Profit of Rs.3/-</t>
  </si>
  <si>
    <t>Profit of Rs.8.5/-</t>
  </si>
  <si>
    <t>Profit of Rs.9.5/-</t>
  </si>
  <si>
    <t>Profit of Rs.62.5/-</t>
  </si>
  <si>
    <t>50</t>
  </si>
  <si>
    <t>Profit of Rs.18/-</t>
  </si>
  <si>
    <t>HINDUNILVR 2700 CE 27-JUL</t>
  </si>
  <si>
    <t>MARUTI 9800 CE 27-JUL</t>
  </si>
  <si>
    <t>HRTI PRIVATE LIMITED</t>
  </si>
  <si>
    <t>TFCILTD</t>
  </si>
  <si>
    <t>Tourism Finance Corp</t>
  </si>
  <si>
    <t>Profit of Rs.17.5/-</t>
  </si>
  <si>
    <t>GLS</t>
  </si>
  <si>
    <t>670-700</t>
  </si>
  <si>
    <t>NIFTY 19700 PE 20-JUL</t>
  </si>
  <si>
    <t>3970-3990</t>
  </si>
  <si>
    <t>FINNIFTY 20350 CE 18-JUL</t>
  </si>
  <si>
    <t>52</t>
  </si>
  <si>
    <t>Profit of Rs.23/-</t>
  </si>
  <si>
    <t>BANKNIFTY 45500 CE 27-JUL</t>
  </si>
  <si>
    <t>BANKNIFTY 45700 CE 20-JUL</t>
  </si>
  <si>
    <t>29</t>
  </si>
  <si>
    <t>564-594</t>
  </si>
  <si>
    <t>640-660</t>
  </si>
  <si>
    <t>400</t>
  </si>
  <si>
    <t>145</t>
  </si>
  <si>
    <t>175-181</t>
  </si>
  <si>
    <t>195-205</t>
  </si>
  <si>
    <t>CRONY VYAPAR PVT LTD</t>
  </si>
  <si>
    <t>600-620</t>
  </si>
  <si>
    <t>COFORGE 5000 CE 27-JUL</t>
  </si>
  <si>
    <t>Profit of Rs.10.5/-</t>
  </si>
  <si>
    <t>BRITANNIA 5150 CE 27-JUL</t>
  </si>
  <si>
    <t>NIFTY 19800 CE 20-JUL</t>
  </si>
  <si>
    <t>42</t>
  </si>
  <si>
    <t>Profit of Rs.11/-</t>
  </si>
  <si>
    <t>Profit of Rs.7/-</t>
  </si>
  <si>
    <t>NATURAL</t>
  </si>
  <si>
    <t>234-236</t>
  </si>
  <si>
    <t>500-530</t>
  </si>
  <si>
    <t>54-56</t>
  </si>
  <si>
    <t>96</t>
  </si>
  <si>
    <t>Loss of Rs.31/-</t>
  </si>
  <si>
    <t>RAILTEL</t>
  </si>
  <si>
    <t>150-152</t>
  </si>
  <si>
    <t>LT 2500 CE 27-JUL</t>
  </si>
  <si>
    <t>GRASIM JULY FUT</t>
  </si>
  <si>
    <t>1850-1870</t>
  </si>
  <si>
    <t>LUPIN JULY FUT</t>
  </si>
  <si>
    <t>945-947</t>
  </si>
  <si>
    <t>970-980</t>
  </si>
  <si>
    <t>GOPAIST</t>
  </si>
  <si>
    <t>SANJAY DHAKED</t>
  </si>
  <si>
    <t>DIL</t>
  </si>
  <si>
    <t>Debock Industries Limited</t>
  </si>
  <si>
    <t>BANKNIFTY 46000 CE 27-JUL</t>
  </si>
  <si>
    <t>600-700</t>
  </si>
  <si>
    <t>Profit of Rs.39.5/-</t>
  </si>
  <si>
    <t>95</t>
  </si>
  <si>
    <t>Profit of Rs.27.5/-</t>
  </si>
  <si>
    <t>370</t>
  </si>
  <si>
    <t>Profit of Rs.135/-</t>
  </si>
  <si>
    <t>BANKNIFTY 46200 CE 27-JUL</t>
  </si>
  <si>
    <t>HINDUNILVR 2680 CE 27-JUL</t>
  </si>
  <si>
    <t>PIDILITIND 2680 CE 27-JUL</t>
  </si>
  <si>
    <t>FINNIFTY 20650 CE 25-JUL</t>
  </si>
  <si>
    <t>120-150</t>
  </si>
  <si>
    <t>Loss of Rs.24/-</t>
  </si>
  <si>
    <t>133.50-134.50</t>
  </si>
  <si>
    <t>140-142</t>
  </si>
  <si>
    <t>840-850</t>
  </si>
  <si>
    <t>17</t>
  </si>
  <si>
    <t>22</t>
  </si>
  <si>
    <t>Loss of Rs.15/-</t>
  </si>
  <si>
    <t>Profit of Rs.24.5/-</t>
  </si>
  <si>
    <t>300</t>
  </si>
  <si>
    <t>Profit of Rs.65/-</t>
  </si>
  <si>
    <t>320</t>
  </si>
  <si>
    <t>Loss of Rs.22/-</t>
  </si>
  <si>
    <t>NIFTY 19900 CE 27-JUL</t>
  </si>
  <si>
    <t>ACCELERATE</t>
  </si>
  <si>
    <t>HEMA JAYPRAKASH BHAVSAR</t>
  </si>
  <si>
    <t>SIMPLXPAP</t>
  </si>
  <si>
    <t>PANDURANG SUDKOJI JADHAV</t>
  </si>
  <si>
    <t>AHL</t>
  </si>
  <si>
    <t>Abans Holdings Limited</t>
  </si>
  <si>
    <t>JAINAM BROKING LIMITED</t>
  </si>
  <si>
    <t>CITADEL SECURITIES INDIA MARKETS PRIVATE LIMITED</t>
  </si>
  <si>
    <t>COFFEEDAY</t>
  </si>
  <si>
    <t>Coffee Day Enterprise Ltd</t>
  </si>
  <si>
    <t>REMSONSIND</t>
  </si>
  <si>
    <t>Remsons Industries Ltd</t>
  </si>
  <si>
    <t>KRISH AUTOMOTIVE SALES &amp; SER. PVT. LTD.</t>
  </si>
  <si>
    <t>2590-2600</t>
  </si>
  <si>
    <t>2700-2800</t>
  </si>
  <si>
    <t>MARUTI 10000 CE 31-AUG</t>
  </si>
  <si>
    <t>210-214</t>
  </si>
  <si>
    <t>300-330</t>
  </si>
  <si>
    <t>450-550</t>
  </si>
  <si>
    <t>AXISBANK AUG FUT</t>
  </si>
  <si>
    <t>977-979</t>
  </si>
  <si>
    <t>1000-1020</t>
  </si>
  <si>
    <t>230</t>
  </si>
  <si>
    <t>Profit of Rs.75/-</t>
  </si>
  <si>
    <t>Profit of Rs.3.3/-</t>
  </si>
  <si>
    <t>Loss of Rs.41/-</t>
  </si>
  <si>
    <t>VIGNESH</t>
  </si>
  <si>
    <t>ALAN SCOTT</t>
  </si>
  <si>
    <t>IL &amp; FS FINANCIAL SERVICES LIMITED</t>
  </si>
  <si>
    <t>COSMICCRF</t>
  </si>
  <si>
    <t>JNSP TRADING LLP</t>
  </si>
  <si>
    <t>DDIL</t>
  </si>
  <si>
    <t>KQUANT ENTERPRISES LLP</t>
  </si>
  <si>
    <t>JANUSCORP</t>
  </si>
  <si>
    <t>JTAPARIA</t>
  </si>
  <si>
    <t>SUPERIOR COMMODEAL PRIVATE LIMITED .</t>
  </si>
  <si>
    <t>NIBE</t>
  </si>
  <si>
    <t>SOCIETE GENERALE</t>
  </si>
  <si>
    <t>QUASAR</t>
  </si>
  <si>
    <t>KHODEEAR ENTERPRISE LLP LLP</t>
  </si>
  <si>
    <t>SRUSTEELS</t>
  </si>
  <si>
    <t>ARVIND KUMAR BHANDARI</t>
  </si>
  <si>
    <t>Aarti Drugs Ltd.</t>
  </si>
  <si>
    <t>DHARMIK BAROT</t>
  </si>
  <si>
    <t>AKASH GIRISHKUMAR THAKKAR</t>
  </si>
  <si>
    <t>MRUGESH NATWARLAL  RUPAREL</t>
  </si>
  <si>
    <t>GANGAFORGE</t>
  </si>
  <si>
    <t>Ganga Forging Limited</t>
  </si>
  <si>
    <t>MULTIPLIER SHARE &amp; STOCK ADVISORS PRIVATE LIMITED</t>
  </si>
  <si>
    <t>GREENPOWER</t>
  </si>
  <si>
    <t>Orient Green Power Co Ltd</t>
  </si>
  <si>
    <t>NIDAN</t>
  </si>
  <si>
    <t>Nidan Labs and Health Ltd</t>
  </si>
  <si>
    <t>AJAY  SALVI</t>
  </si>
  <si>
    <t>SYNOPTICS</t>
  </si>
  <si>
    <t>Synoptics Technologies L</t>
  </si>
  <si>
    <t>NSE</t>
  </si>
  <si>
    <t>26</t>
  </si>
  <si>
    <t>Loss of Rs.20/-</t>
  </si>
  <si>
    <t>68</t>
  </si>
  <si>
    <t>Loss of Rs.44/-</t>
  </si>
  <si>
    <t>72.5</t>
  </si>
  <si>
    <t>Loss of Rs.45.5/-</t>
  </si>
  <si>
    <t>FINNIFTY 20450 CE 25-JUL</t>
  </si>
  <si>
    <t>35</t>
  </si>
  <si>
    <t>DEEPAKKUMAR RAMESHCHANDRA SHAH</t>
  </si>
  <si>
    <t>SHUBHAMMEHETRE</t>
  </si>
  <si>
    <t>MAHENDRA GIRDHARILAL WADHWANI</t>
  </si>
  <si>
    <t>BI</t>
  </si>
  <si>
    <t>GUTTIKONDA VARA LAKSHMI</t>
  </si>
  <si>
    <t>BIZOTIC</t>
  </si>
  <si>
    <t>SETU SECURITIES PVT. LTD.</t>
  </si>
  <si>
    <t>GLOBAL INFOWAYS</t>
  </si>
  <si>
    <t>7M DEVELOPERS LLP</t>
  </si>
  <si>
    <t>AJAY SALVI</t>
  </si>
  <si>
    <t>SAURABHTRIPATHI</t>
  </si>
  <si>
    <t>SUNRISE GILTS AND SECURITIES PVT LTD</t>
  </si>
  <si>
    <t>GENSOL</t>
  </si>
  <si>
    <t>WELLRAY SOLAR INDUSTRIES PRIVATE LIMITED</t>
  </si>
  <si>
    <t>RAMESH UMAJI BATWAL</t>
  </si>
  <si>
    <t>INNOVATIVE</t>
  </si>
  <si>
    <t>SUREKHA CHAUDHARY</t>
  </si>
  <si>
    <t>INTECH</t>
  </si>
  <si>
    <t>ISHANCH</t>
  </si>
  <si>
    <t>SERAPHIM VENTURES PRIVATE LIMITED</t>
  </si>
  <si>
    <t>STANDARD GREASES AND SPECIALITIES PRIVATE LIMITED</t>
  </si>
  <si>
    <t>SANDEEP RAMPYARE YADAV</t>
  </si>
  <si>
    <t>NEEHAR SHAIK</t>
  </si>
  <si>
    <t>MMLF</t>
  </si>
  <si>
    <t>SAGHEERAH ABBASALI LAKDAWALA</t>
  </si>
  <si>
    <t>SAROJ GUPTA</t>
  </si>
  <si>
    <t>SRESTHA FINVEST LIMITED</t>
  </si>
  <si>
    <t>TASNEEM ABBASALI LAKDAWALA</t>
  </si>
  <si>
    <t>VIJAYKUMAR JAYANTILAL THAKKAR</t>
  </si>
  <si>
    <t>ATUL JAIN HUF</t>
  </si>
  <si>
    <t>MOUMITAGHOSH</t>
  </si>
  <si>
    <t>MAHENDRA KUMAR JAIN</t>
  </si>
  <si>
    <t>PREETI TAILOR</t>
  </si>
  <si>
    <t>RAJPUTANA</t>
  </si>
  <si>
    <t>GEOGY JOHN</t>
  </si>
  <si>
    <t>AMIT JUGRAJ JAIN</t>
  </si>
  <si>
    <t>RCL</t>
  </si>
  <si>
    <t>MEHULSURESHPARIKH</t>
  </si>
  <si>
    <t>RIDDHICORP</t>
  </si>
  <si>
    <t>SHREE BAHUBALI INTERNATIONAL LTD</t>
  </si>
  <si>
    <t>SBLI</t>
  </si>
  <si>
    <t>NOORUN NISHA MOHD IRSHAD GAFULI</t>
  </si>
  <si>
    <t>SHAKINABEN AYUBBHAI RAUMA</t>
  </si>
  <si>
    <t>SGFIN</t>
  </si>
  <si>
    <t>ANKUR SINGHAL</t>
  </si>
  <si>
    <t>SONALIS</t>
  </si>
  <si>
    <t>SANDIPBHARATSOLANKI</t>
  </si>
  <si>
    <t>BONANZA PORTFOLIO LIMITED</t>
  </si>
  <si>
    <t>YUGA STOCKS AND COMMODITIES PRIVATE LIMITED .</t>
  </si>
  <si>
    <t>SAMIR RAMJIBHAI ASODARIYA</t>
  </si>
  <si>
    <t>SVJ</t>
  </si>
  <si>
    <t>RAJAN GUPTA</t>
  </si>
  <si>
    <t>VEL</t>
  </si>
  <si>
    <t>SHIVAAY TRADING COMPANY</t>
  </si>
  <si>
    <t>DEEP AGARWAL</t>
  </si>
  <si>
    <t>SANTOSH KUMAR AGARWAL</t>
  </si>
  <si>
    <t>ROMAN INDUSTRIES LLP</t>
  </si>
  <si>
    <t>AMIT OMPRAKASH SHARMA</t>
  </si>
  <si>
    <t>NEELAM JILESH CHHEDA</t>
  </si>
  <si>
    <t>VEENA RAJESH SHAH</t>
  </si>
  <si>
    <t>KAILASH KABRA</t>
  </si>
  <si>
    <t>UMA AGARWAL</t>
  </si>
  <si>
    <t>ASHOKBHAI MADHUBHAI KORAT</t>
  </si>
  <si>
    <t>VISAGAR</t>
  </si>
  <si>
    <t>SW CAPITAL PRIVATE LIMITED</t>
  </si>
  <si>
    <t>VICKY RAJESH JHAVERI</t>
  </si>
  <si>
    <t>RAJESH NANUBHAI JHAVERI</t>
  </si>
  <si>
    <t>NIRAV MAHENDRABHAI KOTHARI</t>
  </si>
  <si>
    <t>NIMIT JAYENDRA SHAH</t>
  </si>
  <si>
    <t>MALTI SALVI</t>
  </si>
  <si>
    <t>5PAISA</t>
  </si>
  <si>
    <t>5paisa Capital Limited</t>
  </si>
  <si>
    <t>COUNCODOS</t>
  </si>
  <si>
    <t>Country Condo's Limited</t>
  </si>
  <si>
    <t>PRITHVI  FINMART  PRIVATE LIMITED</t>
  </si>
  <si>
    <t>PAULOMI KETAN DOSHI</t>
  </si>
  <si>
    <t>A S CONFIN PRIVATE LIMITED</t>
  </si>
  <si>
    <t>MAKVANA HASMUKHBHAI CHIMANBHAI</t>
  </si>
  <si>
    <t>ESAAR (INDIA) LIMITED</t>
  </si>
  <si>
    <t>INOXGREEN</t>
  </si>
  <si>
    <t>Inox Green Energy Ser Ltd</t>
  </si>
  <si>
    <t>DHWAJA SHARES &amp; SECURITIES PVT LTD</t>
  </si>
  <si>
    <t>L7 HITECH PRIVATE LIMITED</t>
  </si>
  <si>
    <t>SIDDHIKA</t>
  </si>
  <si>
    <t>Siddhika Coatings Limited</t>
  </si>
  <si>
    <t>VENKATASWAMYNAIDUNIMMAKAYALA</t>
  </si>
  <si>
    <t>MALTI  SALVI</t>
  </si>
  <si>
    <t>THANGAMAYL</t>
  </si>
  <si>
    <t>Thangamayil Jewellery Ltd</t>
  </si>
  <si>
    <t>TRF</t>
  </si>
  <si>
    <t>TRF Limited</t>
  </si>
  <si>
    <t>ASIAN BROKING PVT LTD</t>
  </si>
  <si>
    <t>URBAN</t>
  </si>
  <si>
    <t>Urban Enviro Waste Mgmt L</t>
  </si>
  <si>
    <t>NASSER SHARMIN</t>
  </si>
  <si>
    <t>VAISHALI</t>
  </si>
  <si>
    <t>Vaishali Pharma Limited</t>
  </si>
  <si>
    <t>MEHTA JINDAT KALIDAS</t>
  </si>
  <si>
    <t>SUSHILA DEVI</t>
  </si>
  <si>
    <t>PRACHI .</t>
  </si>
  <si>
    <t>NIRMAL MITTAL</t>
  </si>
  <si>
    <t>HIMANSHU MITTAL</t>
  </si>
  <si>
    <t>GLOBALPET</t>
  </si>
  <si>
    <t>Global Pet Industries Ltd</t>
  </si>
  <si>
    <t>AUTHUM INVESTMENT &amp; INFRASTRUCTURE LIMITED</t>
  </si>
  <si>
    <t>THORAVE NITIN VITTHALRAO</t>
  </si>
  <si>
    <t>SOHO  LTD</t>
  </si>
  <si>
    <t>JOHNSON DYE WORKS PRIVATE LTD</t>
  </si>
  <si>
    <t>M/S. PRARTHANA ENTERPRISES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</si>
</sst>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rgb="FFFFFFFF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9" fontId="41" fillId="0" borderId="0" applyFont="0" applyFill="0" applyBorder="0" applyAlignment="0" applyProtection="0"/>
    <xf numFmtId="0" fontId="1" fillId="0" borderId="24"/>
  </cellStyleXfs>
  <cellXfs count="433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left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43" fontId="39" fillId="2" borderId="2" xfId="0" applyNumberFormat="1" applyFont="1" applyFill="1" applyBorder="1" applyAlignment="1">
      <alignment horizontal="center" vertical="top"/>
    </xf>
    <xf numFmtId="0" fontId="39" fillId="2" borderId="2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15" fontId="36" fillId="12" borderId="2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49" fontId="37" fillId="12" borderId="31" xfId="0" applyNumberFormat="1" applyFont="1" applyFill="1" applyBorder="1" applyAlignment="1">
      <alignment horizontal="center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2" borderId="2" xfId="0" applyFont="1" applyFill="1" applyBorder="1"/>
    <xf numFmtId="0" fontId="36" fillId="12" borderId="2" xfId="0" applyFont="1" applyFill="1" applyBorder="1" applyAlignment="1">
      <alignment horizontal="center" vertical="top"/>
    </xf>
    <xf numFmtId="2" fontId="36" fillId="11" borderId="2" xfId="0" applyNumberFormat="1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2" fontId="36" fillId="12" borderId="7" xfId="0" applyNumberFormat="1" applyFont="1" applyFill="1" applyBorder="1" applyAlignment="1">
      <alignment horizontal="center" vertical="center"/>
    </xf>
    <xf numFmtId="166" fontId="36" fillId="12" borderId="7" xfId="0" applyNumberFormat="1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49" fontId="36" fillId="11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165" fontId="36" fillId="12" borderId="31" xfId="0" applyNumberFormat="1" applyFont="1" applyFill="1" applyBorder="1" applyAlignment="1">
      <alignment horizontal="center" vertical="center"/>
    </xf>
    <xf numFmtId="16" fontId="37" fillId="11" borderId="3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1" fillId="0" borderId="31" xfId="1" applyFont="1" applyBorder="1"/>
    <xf numFmtId="0" fontId="14" fillId="0" borderId="0" xfId="0" applyFont="1"/>
    <xf numFmtId="0" fontId="1" fillId="0" borderId="1" xfId="0" applyFont="1" applyBorder="1"/>
    <xf numFmtId="0" fontId="36" fillId="14" borderId="31" xfId="0" applyFont="1" applyFill="1" applyBorder="1" applyAlignment="1">
      <alignment horizontal="center" vertical="center"/>
    </xf>
    <xf numFmtId="165" fontId="36" fillId="14" borderId="31" xfId="0" applyNumberFormat="1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left" vertical="center"/>
    </xf>
    <xf numFmtId="49" fontId="37" fillId="14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2" fontId="36" fillId="14" borderId="31" xfId="0" applyNumberFormat="1" applyFont="1" applyFill="1" applyBorder="1" applyAlignment="1">
      <alignment horizontal="center" vertical="center"/>
    </xf>
    <xf numFmtId="166" fontId="36" fillId="14" borderId="31" xfId="0" applyNumberFormat="1" applyFont="1" applyFill="1" applyBorder="1" applyAlignment="1">
      <alignment horizontal="center" vertical="center"/>
    </xf>
    <xf numFmtId="16" fontId="37" fillId="0" borderId="35" xfId="0" applyNumberFormat="1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31" xfId="0" applyNumberFormat="1" applyFont="1" applyBorder="1" applyAlignment="1">
      <alignment horizontal="center" vertical="center"/>
    </xf>
    <xf numFmtId="0" fontId="0" fillId="0" borderId="31" xfId="0" applyBorder="1"/>
    <xf numFmtId="0" fontId="37" fillId="6" borderId="20" xfId="0" applyFont="1" applyFill="1" applyBorder="1" applyAlignment="1">
      <alignment horizontal="center" vertical="center"/>
    </xf>
    <xf numFmtId="16" fontId="37" fillId="6" borderId="36" xfId="0" applyNumberFormat="1" applyFont="1" applyFill="1" applyBorder="1" applyAlignment="1">
      <alignment horizontal="center" vertical="center"/>
    </xf>
    <xf numFmtId="0" fontId="36" fillId="12" borderId="29" xfId="0" applyFont="1" applyFill="1" applyBorder="1" applyAlignment="1">
      <alignment horizontal="center" vertical="center"/>
    </xf>
    <xf numFmtId="49" fontId="36" fillId="12" borderId="7" xfId="0" applyNumberFormat="1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165" fontId="36" fillId="15" borderId="2" xfId="0" applyNumberFormat="1" applyFont="1" applyFill="1" applyBorder="1" applyAlignment="1">
      <alignment horizontal="center" vertical="center"/>
    </xf>
    <xf numFmtId="15" fontId="1" fillId="15" borderId="2" xfId="0" applyNumberFormat="1" applyFont="1" applyFill="1" applyBorder="1" applyAlignment="1">
      <alignment horizontal="center" vertical="center"/>
    </xf>
    <xf numFmtId="0" fontId="39" fillId="15" borderId="2" xfId="0" applyFont="1" applyFill="1" applyBorder="1" applyAlignment="1">
      <alignment horizontal="left"/>
    </xf>
    <xf numFmtId="43" fontId="36" fillId="15" borderId="2" xfId="0" applyNumberFormat="1" applyFont="1" applyFill="1" applyBorder="1" applyAlignment="1">
      <alignment horizontal="center" vertical="top"/>
    </xf>
    <xf numFmtId="0" fontId="36" fillId="15" borderId="2" xfId="0" applyFont="1" applyFill="1" applyBorder="1" applyAlignment="1">
      <alignment horizontal="center" vertical="center"/>
    </xf>
    <xf numFmtId="0" fontId="37" fillId="16" borderId="2" xfId="0" applyFont="1" applyFill="1" applyBorder="1" applyAlignment="1">
      <alignment horizontal="center" vertical="center"/>
    </xf>
    <xf numFmtId="2" fontId="37" fillId="16" borderId="2" xfId="0" applyNumberFormat="1" applyFont="1" applyFill="1" applyBorder="1" applyAlignment="1">
      <alignment horizontal="center" vertical="center"/>
    </xf>
    <xf numFmtId="10" fontId="37" fillId="16" borderId="2" xfId="0" applyNumberFormat="1" applyFont="1" applyFill="1" applyBorder="1" applyAlignment="1">
      <alignment horizontal="center" vertical="center" wrapText="1"/>
    </xf>
    <xf numFmtId="0" fontId="37" fillId="16" borderId="20" xfId="0" applyFont="1" applyFill="1" applyBorder="1" applyAlignment="1">
      <alignment horizontal="center" vertical="center"/>
    </xf>
    <xf numFmtId="16" fontId="37" fillId="16" borderId="31" xfId="0" applyNumberFormat="1" applyFont="1" applyFill="1" applyBorder="1" applyAlignment="1">
      <alignment horizontal="center" vertical="center"/>
    </xf>
    <xf numFmtId="0" fontId="37" fillId="16" borderId="5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11" borderId="34" xfId="0" applyFont="1" applyFill="1" applyBorder="1" applyAlignment="1">
      <alignment horizontal="center" vertical="center"/>
    </xf>
    <xf numFmtId="165" fontId="36" fillId="11" borderId="34" xfId="0" applyNumberFormat="1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left" vertical="center"/>
    </xf>
    <xf numFmtId="49" fontId="37" fillId="17" borderId="31" xfId="0" applyNumberFormat="1" applyFont="1" applyFill="1" applyBorder="1" applyAlignment="1">
      <alignment horizontal="center" vertical="center"/>
    </xf>
    <xf numFmtId="49" fontId="36" fillId="17" borderId="31" xfId="0" applyNumberFormat="1" applyFont="1" applyFill="1" applyBorder="1" applyAlignment="1">
      <alignment horizontal="center" vertical="center"/>
    </xf>
    <xf numFmtId="2" fontId="36" fillId="17" borderId="31" xfId="0" applyNumberFormat="1" applyFont="1" applyFill="1" applyBorder="1" applyAlignment="1">
      <alignment horizontal="center" vertical="center"/>
    </xf>
    <xf numFmtId="166" fontId="36" fillId="17" borderId="31" xfId="0" applyNumberFormat="1" applyFont="1" applyFill="1" applyBorder="1" applyAlignment="1">
      <alignment horizontal="center" vertical="center"/>
    </xf>
    <xf numFmtId="0" fontId="36" fillId="17" borderId="31" xfId="0" applyFont="1" applyFill="1" applyBorder="1" applyAlignment="1">
      <alignment horizontal="center" vertical="center"/>
    </xf>
    <xf numFmtId="0" fontId="37" fillId="18" borderId="31" xfId="0" applyFont="1" applyFill="1" applyBorder="1" applyAlignment="1">
      <alignment horizontal="center" vertical="center"/>
    </xf>
    <xf numFmtId="165" fontId="36" fillId="17" borderId="31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6" borderId="2" xfId="0" applyFont="1" applyFill="1" applyBorder="1" applyAlignment="1">
      <alignment horizontal="center" vertical="center"/>
    </xf>
    <xf numFmtId="166" fontId="36" fillId="16" borderId="2" xfId="0" applyNumberFormat="1" applyFont="1" applyFill="1" applyBorder="1" applyAlignment="1">
      <alignment horizontal="center" vertical="center"/>
    </xf>
    <xf numFmtId="165" fontId="36" fillId="16" borderId="2" xfId="0" applyNumberFormat="1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9" fillId="12" borderId="2" xfId="0" applyFont="1" applyFill="1" applyBorder="1" applyAlignment="1">
      <alignment horizontal="left"/>
    </xf>
    <xf numFmtId="166" fontId="36" fillId="12" borderId="25" xfId="0" applyNumberFormat="1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vertical="center"/>
    </xf>
    <xf numFmtId="0" fontId="36" fillId="0" borderId="31" xfId="0" applyFont="1" applyBorder="1" applyAlignment="1">
      <alignment horizontal="left"/>
    </xf>
    <xf numFmtId="0" fontId="36" fillId="14" borderId="29" xfId="0" applyFont="1" applyFill="1" applyBorder="1" applyAlignment="1">
      <alignment horizontal="center" vertical="center"/>
    </xf>
    <xf numFmtId="2" fontId="36" fillId="14" borderId="7" xfId="0" applyNumberFormat="1" applyFont="1" applyFill="1" applyBorder="1" applyAlignment="1">
      <alignment horizontal="center" vertical="center"/>
    </xf>
    <xf numFmtId="166" fontId="36" fillId="14" borderId="7" xfId="0" applyNumberFormat="1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165" fontId="36" fillId="17" borderId="34" xfId="0" applyNumberFormat="1" applyFont="1" applyFill="1" applyBorder="1" applyAlignment="1">
      <alignment horizontal="center" vertical="center"/>
    </xf>
    <xf numFmtId="0" fontId="36" fillId="17" borderId="34" xfId="0" applyFont="1" applyFill="1" applyBorder="1" applyAlignment="1">
      <alignment horizontal="center" vertical="center"/>
    </xf>
    <xf numFmtId="16" fontId="37" fillId="19" borderId="31" xfId="0" applyNumberFormat="1" applyFont="1" applyFill="1" applyBorder="1" applyAlignment="1">
      <alignment horizontal="center" vertical="center"/>
    </xf>
    <xf numFmtId="0" fontId="1" fillId="20" borderId="2" xfId="0" applyFont="1" applyFill="1" applyBorder="1" applyAlignment="1">
      <alignment horizontal="center" vertical="center"/>
    </xf>
    <xf numFmtId="165" fontId="36" fillId="20" borderId="2" xfId="0" applyNumberFormat="1" applyFont="1" applyFill="1" applyBorder="1" applyAlignment="1">
      <alignment horizontal="center" vertical="center"/>
    </xf>
    <xf numFmtId="15" fontId="1" fillId="20" borderId="2" xfId="0" applyNumberFormat="1" applyFont="1" applyFill="1" applyBorder="1" applyAlignment="1">
      <alignment horizontal="center" vertical="center"/>
    </xf>
    <xf numFmtId="0" fontId="39" fillId="20" borderId="2" xfId="0" applyFont="1" applyFill="1" applyBorder="1" applyAlignment="1">
      <alignment horizontal="left"/>
    </xf>
    <xf numFmtId="43" fontId="36" fillId="20" borderId="2" xfId="0" applyNumberFormat="1" applyFont="1" applyFill="1" applyBorder="1" applyAlignment="1">
      <alignment horizontal="center" vertical="top"/>
    </xf>
    <xf numFmtId="0" fontId="36" fillId="14" borderId="2" xfId="0" applyFont="1" applyFill="1" applyBorder="1" applyAlignment="1">
      <alignment horizontal="center" vertical="center"/>
    </xf>
    <xf numFmtId="0" fontId="37" fillId="14" borderId="2" xfId="0" applyFont="1" applyFill="1" applyBorder="1" applyAlignment="1">
      <alignment horizontal="center" vertical="center"/>
    </xf>
    <xf numFmtId="0" fontId="36" fillId="20" borderId="2" xfId="0" applyFont="1" applyFill="1" applyBorder="1" applyAlignment="1">
      <alignment horizontal="center" vertical="center"/>
    </xf>
    <xf numFmtId="0" fontId="37" fillId="19" borderId="2" xfId="0" applyFont="1" applyFill="1" applyBorder="1" applyAlignment="1">
      <alignment horizontal="center" vertical="center"/>
    </xf>
    <xf numFmtId="2" fontId="37" fillId="19" borderId="2" xfId="0" applyNumberFormat="1" applyFont="1" applyFill="1" applyBorder="1" applyAlignment="1">
      <alignment horizontal="center" vertical="center"/>
    </xf>
    <xf numFmtId="10" fontId="37" fillId="19" borderId="2" xfId="0" applyNumberFormat="1" applyFont="1" applyFill="1" applyBorder="1" applyAlignment="1">
      <alignment horizontal="center" vertical="center" wrapText="1"/>
    </xf>
    <xf numFmtId="0" fontId="37" fillId="19" borderId="20" xfId="0" applyFont="1" applyFill="1" applyBorder="1" applyAlignment="1">
      <alignment horizontal="center" vertical="center"/>
    </xf>
    <xf numFmtId="0" fontId="37" fillId="19" borderId="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165" fontId="36" fillId="14" borderId="37" xfId="0" applyNumberFormat="1" applyFont="1" applyFill="1" applyBorder="1" applyAlignment="1">
      <alignment horizontal="center" vertical="center"/>
    </xf>
    <xf numFmtId="165" fontId="36" fillId="14" borderId="38" xfId="0" applyNumberFormat="1" applyFont="1" applyFill="1" applyBorder="1" applyAlignment="1">
      <alignment horizontal="center" vertical="center"/>
    </xf>
    <xf numFmtId="0" fontId="36" fillId="14" borderId="32" xfId="0" applyFont="1" applyFill="1" applyBorder="1" applyAlignment="1">
      <alignment horizontal="center" vertical="center"/>
    </xf>
    <xf numFmtId="0" fontId="36" fillId="14" borderId="34" xfId="0" applyFont="1" applyFill="1" applyBorder="1" applyAlignment="1">
      <alignment horizontal="center" vertical="center"/>
    </xf>
    <xf numFmtId="165" fontId="36" fillId="14" borderId="32" xfId="0" applyNumberFormat="1" applyFont="1" applyFill="1" applyBorder="1" applyAlignment="1">
      <alignment horizontal="center" vertical="center"/>
    </xf>
    <xf numFmtId="165" fontId="36" fillId="14" borderId="42" xfId="0" applyNumberFormat="1" applyFont="1" applyFill="1" applyBorder="1" applyAlignment="1">
      <alignment horizontal="center" vertical="center"/>
    </xf>
    <xf numFmtId="0" fontId="37" fillId="14" borderId="40" xfId="0" applyFont="1" applyFill="1" applyBorder="1" applyAlignment="1">
      <alignment horizontal="center" vertical="center"/>
    </xf>
    <xf numFmtId="0" fontId="37" fillId="14" borderId="41" xfId="0" applyFont="1" applyFill="1" applyBorder="1" applyAlignment="1">
      <alignment horizontal="center" vertical="center"/>
    </xf>
    <xf numFmtId="0" fontId="36" fillId="12" borderId="32" xfId="0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165" fontId="36" fillId="12" borderId="37" xfId="0" applyNumberFormat="1" applyFont="1" applyFill="1" applyBorder="1" applyAlignment="1">
      <alignment horizontal="center" vertical="center"/>
    </xf>
    <xf numFmtId="165" fontId="36" fillId="12" borderId="38" xfId="0" applyNumberFormat="1" applyFont="1" applyFill="1" applyBorder="1" applyAlignment="1">
      <alignment horizontal="center" vertical="center"/>
    </xf>
    <xf numFmtId="165" fontId="36" fillId="12" borderId="32" xfId="0" applyNumberFormat="1" applyFont="1" applyFill="1" applyBorder="1" applyAlignment="1">
      <alignment horizontal="center" vertical="center"/>
    </xf>
    <xf numFmtId="165" fontId="36" fillId="12" borderId="42" xfId="0" applyNumberFormat="1" applyFont="1" applyFill="1" applyBorder="1" applyAlignment="1">
      <alignment horizontal="center" vertical="center"/>
    </xf>
    <xf numFmtId="0" fontId="37" fillId="12" borderId="29" xfId="0" applyFont="1" applyFill="1" applyBorder="1" applyAlignment="1">
      <alignment horizontal="center" vertical="center"/>
    </xf>
    <xf numFmtId="0" fontId="37" fillId="12" borderId="39" xfId="0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165" fontId="36" fillId="12" borderId="27" xfId="0" applyNumberFormat="1" applyFont="1" applyFill="1" applyBorder="1" applyAlignment="1">
      <alignment horizontal="center" vertical="center"/>
    </xf>
    <xf numFmtId="165" fontId="36" fillId="12" borderId="34" xfId="0" applyNumberFormat="1" applyFont="1" applyFill="1" applyBorder="1" applyAlignment="1">
      <alignment horizontal="center" vertical="center"/>
    </xf>
    <xf numFmtId="0" fontId="37" fillId="12" borderId="37" xfId="0" applyFont="1" applyFill="1" applyBorder="1" applyAlignment="1">
      <alignment horizontal="center" vertical="center"/>
    </xf>
    <xf numFmtId="0" fontId="37" fillId="12" borderId="38" xfId="0" applyFont="1" applyFill="1" applyBorder="1" applyAlignment="1">
      <alignment horizontal="center" vertical="center"/>
    </xf>
    <xf numFmtId="0" fontId="37" fillId="12" borderId="32" xfId="0" applyFont="1" applyFill="1" applyBorder="1" applyAlignment="1">
      <alignment horizontal="center" vertical="center"/>
    </xf>
    <xf numFmtId="0" fontId="37" fillId="12" borderId="34" xfId="0" applyFont="1" applyFill="1" applyBorder="1" applyAlignment="1">
      <alignment horizontal="center" vertical="center"/>
    </xf>
    <xf numFmtId="165" fontId="36" fillId="12" borderId="43" xfId="0" applyNumberFormat="1" applyFont="1" applyFill="1" applyBorder="1" applyAlignment="1">
      <alignment horizontal="center" vertical="center"/>
    </xf>
    <xf numFmtId="0" fontId="37" fillId="12" borderId="40" xfId="0" applyFont="1" applyFill="1" applyBorder="1" applyAlignment="1">
      <alignment horizontal="center" vertical="center"/>
    </xf>
    <xf numFmtId="0" fontId="37" fillId="12" borderId="41" xfId="0" applyFont="1" applyFill="1" applyBorder="1" applyAlignment="1">
      <alignment horizontal="center" vertical="center"/>
    </xf>
  </cellXfs>
  <cellStyles count="3">
    <cellStyle name="Normal" xfId="0" builtinId="0"/>
    <cellStyle name="Normal 7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203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9" sqref="B19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45133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45133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7" t="s">
        <v>16</v>
      </c>
      <c r="B9" s="399" t="s">
        <v>17</v>
      </c>
      <c r="C9" s="399" t="s">
        <v>18</v>
      </c>
      <c r="D9" s="399" t="s">
        <v>19</v>
      </c>
      <c r="E9" s="26" t="s">
        <v>20</v>
      </c>
      <c r="F9" s="26" t="s">
        <v>21</v>
      </c>
      <c r="G9" s="394" t="s">
        <v>22</v>
      </c>
      <c r="H9" s="395"/>
      <c r="I9" s="396"/>
      <c r="J9" s="394" t="s">
        <v>23</v>
      </c>
      <c r="K9" s="395"/>
      <c r="L9" s="396"/>
      <c r="M9" s="26"/>
      <c r="N9" s="27"/>
      <c r="O9" s="27"/>
      <c r="P9" s="27"/>
    </row>
    <row r="10" spans="1:16" ht="38.25">
      <c r="A10" s="398"/>
      <c r="B10" s="400"/>
      <c r="C10" s="400"/>
      <c r="D10" s="400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929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45134</v>
      </c>
      <c r="E11" s="35">
        <v>19691.150000000001</v>
      </c>
      <c r="F11" s="35">
        <v>19689.083333333332</v>
      </c>
      <c r="G11" s="36">
        <v>19634.066666666666</v>
      </c>
      <c r="H11" s="36">
        <v>19576.983333333334</v>
      </c>
      <c r="I11" s="36">
        <v>19521.966666666667</v>
      </c>
      <c r="J11" s="36">
        <v>19746.166666666664</v>
      </c>
      <c r="K11" s="36">
        <v>19801.183333333334</v>
      </c>
      <c r="L11" s="36">
        <v>19858.266666666663</v>
      </c>
      <c r="M11" s="37">
        <v>19744.099999999999</v>
      </c>
      <c r="N11" s="37">
        <v>19632</v>
      </c>
      <c r="O11" s="305">
        <v>14001900</v>
      </c>
      <c r="P11" s="307">
        <v>3.2299208186496411E-2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45134</v>
      </c>
      <c r="E12" s="38">
        <v>45924.2</v>
      </c>
      <c r="F12" s="38">
        <v>45897.9</v>
      </c>
      <c r="G12" s="39">
        <v>45676.3</v>
      </c>
      <c r="H12" s="39">
        <v>45428.4</v>
      </c>
      <c r="I12" s="39">
        <v>45206.8</v>
      </c>
      <c r="J12" s="39">
        <v>46145.8</v>
      </c>
      <c r="K12" s="39">
        <v>46367.399999999994</v>
      </c>
      <c r="L12" s="39">
        <v>46615.3</v>
      </c>
      <c r="M12" s="31">
        <v>46119.5</v>
      </c>
      <c r="N12" s="31">
        <v>45650</v>
      </c>
      <c r="O12" s="306">
        <v>2648565</v>
      </c>
      <c r="P12" s="307">
        <v>-7.0688729592320088E-2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45167</v>
      </c>
      <c r="E13" s="38">
        <v>20637.55</v>
      </c>
      <c r="F13" s="38">
        <v>20611.166666666668</v>
      </c>
      <c r="G13" s="39">
        <v>20546.433333333334</v>
      </c>
      <c r="H13" s="39">
        <v>20455.316666666666</v>
      </c>
      <c r="I13" s="39">
        <v>20390.583333333332</v>
      </c>
      <c r="J13" s="39">
        <v>20702.283333333336</v>
      </c>
      <c r="K13" s="39">
        <v>20767.016666666666</v>
      </c>
      <c r="L13" s="39">
        <v>20858.133333333339</v>
      </c>
      <c r="M13" s="31">
        <v>20675.900000000001</v>
      </c>
      <c r="N13" s="31">
        <v>20520.05</v>
      </c>
      <c r="O13" s="306">
        <v>156280</v>
      </c>
      <c r="P13" s="308">
        <v>0.83945386064030136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45133</v>
      </c>
      <c r="E14" s="38">
        <v>8442.4500000000007</v>
      </c>
      <c r="F14" s="38">
        <v>8422</v>
      </c>
      <c r="G14" s="39">
        <v>8393</v>
      </c>
      <c r="H14" s="39">
        <v>8343.5499999999993</v>
      </c>
      <c r="I14" s="39">
        <v>8314.5499999999993</v>
      </c>
      <c r="J14" s="39">
        <v>8471.4500000000007</v>
      </c>
      <c r="K14" s="39">
        <v>8500.4500000000007</v>
      </c>
      <c r="L14" s="39">
        <v>8549.9000000000015</v>
      </c>
      <c r="M14" s="31">
        <v>8451</v>
      </c>
      <c r="N14" s="31">
        <v>8372.5499999999993</v>
      </c>
      <c r="O14" s="306">
        <v>74325</v>
      </c>
      <c r="P14" s="308">
        <v>-0.14421416234887738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45134</v>
      </c>
      <c r="E15" s="38">
        <v>462.85</v>
      </c>
      <c r="F15" s="38">
        <v>462.45</v>
      </c>
      <c r="G15" s="39">
        <v>459.95</v>
      </c>
      <c r="H15" s="39">
        <v>457.05</v>
      </c>
      <c r="I15" s="39">
        <v>454.55</v>
      </c>
      <c r="J15" s="39">
        <v>465.34999999999997</v>
      </c>
      <c r="K15" s="39">
        <v>467.84999999999997</v>
      </c>
      <c r="L15" s="39">
        <v>470.74999999999994</v>
      </c>
      <c r="M15" s="31">
        <v>464.95</v>
      </c>
      <c r="N15" s="31">
        <v>459.55</v>
      </c>
      <c r="O15" s="306">
        <v>13119000</v>
      </c>
      <c r="P15" s="307">
        <v>5.3643957391370988E-3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45134</v>
      </c>
      <c r="E16" s="38">
        <v>4347.2</v>
      </c>
      <c r="F16" s="38">
        <v>4328.833333333333</v>
      </c>
      <c r="G16" s="39">
        <v>4294.9666666666662</v>
      </c>
      <c r="H16" s="39">
        <v>4242.7333333333336</v>
      </c>
      <c r="I16" s="39">
        <v>4208.8666666666668</v>
      </c>
      <c r="J16" s="39">
        <v>4381.0666666666657</v>
      </c>
      <c r="K16" s="39">
        <v>4414.9333333333325</v>
      </c>
      <c r="L16" s="39">
        <v>4467.1666666666652</v>
      </c>
      <c r="M16" s="31">
        <v>4362.7</v>
      </c>
      <c r="N16" s="31">
        <v>4276.6000000000004</v>
      </c>
      <c r="O16" s="306">
        <v>1431500</v>
      </c>
      <c r="P16" s="307">
        <v>7.743752199929602E-3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45134</v>
      </c>
      <c r="E17" s="38">
        <v>23036.55</v>
      </c>
      <c r="F17" s="38">
        <v>23061.966666666664</v>
      </c>
      <c r="G17" s="39">
        <v>22881.633333333328</v>
      </c>
      <c r="H17" s="39">
        <v>22726.716666666664</v>
      </c>
      <c r="I17" s="39">
        <v>22546.383333333328</v>
      </c>
      <c r="J17" s="39">
        <v>23216.883333333328</v>
      </c>
      <c r="K17" s="39">
        <v>23397.216666666664</v>
      </c>
      <c r="L17" s="39">
        <v>23552.133333333328</v>
      </c>
      <c r="M17" s="31">
        <v>23242.3</v>
      </c>
      <c r="N17" s="31">
        <v>22907.05</v>
      </c>
      <c r="O17" s="306">
        <v>68480</v>
      </c>
      <c r="P17" s="307">
        <v>-3.3314511575381144E-2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45134</v>
      </c>
      <c r="E18" s="38">
        <v>188.8</v>
      </c>
      <c r="F18" s="38">
        <v>189.2166666666667</v>
      </c>
      <c r="G18" s="39">
        <v>187.13333333333338</v>
      </c>
      <c r="H18" s="39">
        <v>185.4666666666667</v>
      </c>
      <c r="I18" s="39">
        <v>183.38333333333338</v>
      </c>
      <c r="J18" s="39">
        <v>190.88333333333338</v>
      </c>
      <c r="K18" s="39">
        <v>192.9666666666667</v>
      </c>
      <c r="L18" s="39">
        <v>194.63333333333338</v>
      </c>
      <c r="M18" s="31">
        <v>191.3</v>
      </c>
      <c r="N18" s="31">
        <v>187.55</v>
      </c>
      <c r="O18" s="306">
        <v>27102600</v>
      </c>
      <c r="P18" s="307">
        <v>8.6363636363636365E-2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45134</v>
      </c>
      <c r="E19" s="38">
        <v>218.45</v>
      </c>
      <c r="F19" s="38">
        <v>216.41666666666666</v>
      </c>
      <c r="G19" s="39">
        <v>213.83333333333331</v>
      </c>
      <c r="H19" s="39">
        <v>209.21666666666667</v>
      </c>
      <c r="I19" s="39">
        <v>206.63333333333333</v>
      </c>
      <c r="J19" s="39">
        <v>221.0333333333333</v>
      </c>
      <c r="K19" s="39">
        <v>223.61666666666662</v>
      </c>
      <c r="L19" s="39">
        <v>228.23333333333329</v>
      </c>
      <c r="M19" s="31">
        <v>219</v>
      </c>
      <c r="N19" s="31">
        <v>211.8</v>
      </c>
      <c r="O19" s="306">
        <v>29790800</v>
      </c>
      <c r="P19" s="307">
        <v>0.10226070226070226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45134</v>
      </c>
      <c r="E20" s="38">
        <v>1896.9</v>
      </c>
      <c r="F20" s="38">
        <v>1871.0833333333333</v>
      </c>
      <c r="G20" s="39">
        <v>1842.1666666666665</v>
      </c>
      <c r="H20" s="39">
        <v>1787.4333333333332</v>
      </c>
      <c r="I20" s="39">
        <v>1758.5166666666664</v>
      </c>
      <c r="J20" s="39">
        <v>1925.8166666666666</v>
      </c>
      <c r="K20" s="39">
        <v>1954.7333333333331</v>
      </c>
      <c r="L20" s="39">
        <v>2009.4666666666667</v>
      </c>
      <c r="M20" s="31">
        <v>1900</v>
      </c>
      <c r="N20" s="31">
        <v>1816.35</v>
      </c>
      <c r="O20" s="306">
        <v>5532600</v>
      </c>
      <c r="P20" s="307">
        <v>0.19357970357905638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45134</v>
      </c>
      <c r="E21" s="38">
        <v>2473.85</v>
      </c>
      <c r="F21" s="38">
        <v>2460.1999999999998</v>
      </c>
      <c r="G21" s="39">
        <v>2433.0999999999995</v>
      </c>
      <c r="H21" s="39">
        <v>2392.3499999999995</v>
      </c>
      <c r="I21" s="39">
        <v>2365.2499999999991</v>
      </c>
      <c r="J21" s="39">
        <v>2500.9499999999998</v>
      </c>
      <c r="K21" s="39">
        <v>2528.0500000000002</v>
      </c>
      <c r="L21" s="39">
        <v>2568.8000000000002</v>
      </c>
      <c r="M21" s="31">
        <v>2487.3000000000002</v>
      </c>
      <c r="N21" s="31">
        <v>2419.4499999999998</v>
      </c>
      <c r="O21" s="306">
        <v>10857900</v>
      </c>
      <c r="P21" s="307">
        <v>4.1255502172099313E-2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45134</v>
      </c>
      <c r="E22" s="38">
        <v>751</v>
      </c>
      <c r="F22" s="38">
        <v>745.98333333333323</v>
      </c>
      <c r="G22" s="39">
        <v>738.81666666666649</v>
      </c>
      <c r="H22" s="39">
        <v>726.63333333333321</v>
      </c>
      <c r="I22" s="39">
        <v>719.46666666666647</v>
      </c>
      <c r="J22" s="39">
        <v>758.16666666666652</v>
      </c>
      <c r="K22" s="39">
        <v>765.33333333333326</v>
      </c>
      <c r="L22" s="39">
        <v>777.51666666666654</v>
      </c>
      <c r="M22" s="31">
        <v>753.15</v>
      </c>
      <c r="N22" s="31">
        <v>733.8</v>
      </c>
      <c r="O22" s="306">
        <v>32495200</v>
      </c>
      <c r="P22" s="307">
        <v>1.4612579307588549E-2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45134</v>
      </c>
      <c r="E23" s="38">
        <v>3947.9</v>
      </c>
      <c r="F23" s="38">
        <v>3903.8666666666668</v>
      </c>
      <c r="G23" s="39">
        <v>3824.0333333333338</v>
      </c>
      <c r="H23" s="39">
        <v>3700.166666666667</v>
      </c>
      <c r="I23" s="39">
        <v>3620.3333333333339</v>
      </c>
      <c r="J23" s="39">
        <v>4027.7333333333336</v>
      </c>
      <c r="K23" s="39">
        <v>4107.5666666666666</v>
      </c>
      <c r="L23" s="39">
        <v>4231.4333333333334</v>
      </c>
      <c r="M23" s="31">
        <v>3983.7</v>
      </c>
      <c r="N23" s="31">
        <v>3780</v>
      </c>
      <c r="O23" s="306">
        <v>770800</v>
      </c>
      <c r="P23" s="307">
        <v>-8.8026502602934223E-2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45134</v>
      </c>
      <c r="E24" s="38">
        <v>440.6</v>
      </c>
      <c r="F24" s="38">
        <v>435.7166666666667</v>
      </c>
      <c r="G24" s="39">
        <v>428.53333333333342</v>
      </c>
      <c r="H24" s="39">
        <v>416.4666666666667</v>
      </c>
      <c r="I24" s="39">
        <v>409.28333333333342</v>
      </c>
      <c r="J24" s="39">
        <v>447.78333333333342</v>
      </c>
      <c r="K24" s="39">
        <v>454.9666666666667</v>
      </c>
      <c r="L24" s="39">
        <v>467.03333333333342</v>
      </c>
      <c r="M24" s="31">
        <v>442.9</v>
      </c>
      <c r="N24" s="31">
        <v>423.65</v>
      </c>
      <c r="O24" s="306">
        <v>64173600</v>
      </c>
      <c r="P24" s="307">
        <v>2.4836150396688513E-2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45134</v>
      </c>
      <c r="E25" s="38">
        <v>5224.6000000000004</v>
      </c>
      <c r="F25" s="38">
        <v>5209.25</v>
      </c>
      <c r="G25" s="39">
        <v>5185.5</v>
      </c>
      <c r="H25" s="39">
        <v>5146.3999999999996</v>
      </c>
      <c r="I25" s="39">
        <v>5122.6499999999996</v>
      </c>
      <c r="J25" s="39">
        <v>5248.35</v>
      </c>
      <c r="K25" s="39">
        <v>5272.1</v>
      </c>
      <c r="L25" s="39">
        <v>5311.2000000000007</v>
      </c>
      <c r="M25" s="31">
        <v>5233</v>
      </c>
      <c r="N25" s="31">
        <v>5170.1499999999996</v>
      </c>
      <c r="O25" s="306">
        <v>1938875</v>
      </c>
      <c r="P25" s="307">
        <v>2.0259159376438862E-2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45134</v>
      </c>
      <c r="E26" s="38">
        <v>421.6</v>
      </c>
      <c r="F26" s="38">
        <v>419.31666666666666</v>
      </c>
      <c r="G26" s="39">
        <v>416.48333333333335</v>
      </c>
      <c r="H26" s="39">
        <v>411.36666666666667</v>
      </c>
      <c r="I26" s="39">
        <v>408.53333333333336</v>
      </c>
      <c r="J26" s="39">
        <v>424.43333333333334</v>
      </c>
      <c r="K26" s="39">
        <v>427.26666666666671</v>
      </c>
      <c r="L26" s="39">
        <v>432.38333333333333</v>
      </c>
      <c r="M26" s="31">
        <v>422.15</v>
      </c>
      <c r="N26" s="31">
        <v>414.2</v>
      </c>
      <c r="O26" s="306">
        <v>11774200</v>
      </c>
      <c r="P26" s="307">
        <v>-1.240553258234707E-2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45134</v>
      </c>
      <c r="E27" s="38">
        <v>182.7</v>
      </c>
      <c r="F27" s="38">
        <v>182.86666666666665</v>
      </c>
      <c r="G27" s="39">
        <v>180.6333333333333</v>
      </c>
      <c r="H27" s="39">
        <v>178.56666666666666</v>
      </c>
      <c r="I27" s="39">
        <v>176.33333333333331</v>
      </c>
      <c r="J27" s="39">
        <v>184.93333333333328</v>
      </c>
      <c r="K27" s="39">
        <v>187.16666666666663</v>
      </c>
      <c r="L27" s="39">
        <v>189.23333333333326</v>
      </c>
      <c r="M27" s="31">
        <v>185.1</v>
      </c>
      <c r="N27" s="31">
        <v>180.8</v>
      </c>
      <c r="O27" s="306">
        <v>87950000</v>
      </c>
      <c r="P27" s="307">
        <v>-3.2825644691262992E-2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45134</v>
      </c>
      <c r="E28" s="38">
        <v>3399.45</v>
      </c>
      <c r="F28" s="38">
        <v>3432.4166666666665</v>
      </c>
      <c r="G28" s="39">
        <v>3317.0333333333328</v>
      </c>
      <c r="H28" s="39">
        <v>3234.6166666666663</v>
      </c>
      <c r="I28" s="39">
        <v>3119.2333333333327</v>
      </c>
      <c r="J28" s="39">
        <v>3514.833333333333</v>
      </c>
      <c r="K28" s="39">
        <v>3630.2166666666672</v>
      </c>
      <c r="L28" s="39">
        <v>3712.6333333333332</v>
      </c>
      <c r="M28" s="31">
        <v>3547.8</v>
      </c>
      <c r="N28" s="31">
        <v>3350</v>
      </c>
      <c r="O28" s="306">
        <v>6033200</v>
      </c>
      <c r="P28" s="307">
        <v>0.16448562053657595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45134</v>
      </c>
      <c r="E29" s="38">
        <v>1889.1</v>
      </c>
      <c r="F29" s="38">
        <v>1885.1166666666668</v>
      </c>
      <c r="G29" s="39">
        <v>1860.3833333333337</v>
      </c>
      <c r="H29" s="39">
        <v>1831.666666666667</v>
      </c>
      <c r="I29" s="39">
        <v>1806.9333333333338</v>
      </c>
      <c r="J29" s="39">
        <v>1913.8333333333335</v>
      </c>
      <c r="K29" s="39">
        <v>1938.5666666666666</v>
      </c>
      <c r="L29" s="39">
        <v>1967.2833333333333</v>
      </c>
      <c r="M29" s="31">
        <v>1909.85</v>
      </c>
      <c r="N29" s="31">
        <v>1856.4</v>
      </c>
      <c r="O29" s="306">
        <v>2233562</v>
      </c>
      <c r="P29" s="307">
        <v>1.0459903702473849E-2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45134</v>
      </c>
      <c r="E30" s="38">
        <v>6561.15</v>
      </c>
      <c r="F30" s="38">
        <v>6601.3666666666659</v>
      </c>
      <c r="G30" s="39">
        <v>6489.3833333333314</v>
      </c>
      <c r="H30" s="39">
        <v>6417.6166666666659</v>
      </c>
      <c r="I30" s="39">
        <v>6305.6333333333314</v>
      </c>
      <c r="J30" s="39">
        <v>6673.1333333333314</v>
      </c>
      <c r="K30" s="39">
        <v>6785.1166666666668</v>
      </c>
      <c r="L30" s="39">
        <v>6856.8833333333314</v>
      </c>
      <c r="M30" s="31">
        <v>6713.35</v>
      </c>
      <c r="N30" s="31">
        <v>6529.6</v>
      </c>
      <c r="O30" s="306">
        <v>545625</v>
      </c>
      <c r="P30" s="307">
        <v>-4.7026460571129157E-2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45134</v>
      </c>
      <c r="E31" s="38">
        <v>732.05</v>
      </c>
      <c r="F31" s="38">
        <v>733.94999999999993</v>
      </c>
      <c r="G31" s="39">
        <v>723.64999999999986</v>
      </c>
      <c r="H31" s="39">
        <v>715.24999999999989</v>
      </c>
      <c r="I31" s="39">
        <v>704.94999999999982</v>
      </c>
      <c r="J31" s="39">
        <v>742.34999999999991</v>
      </c>
      <c r="K31" s="39">
        <v>752.64999999999986</v>
      </c>
      <c r="L31" s="39">
        <v>761.05</v>
      </c>
      <c r="M31" s="31">
        <v>744.25</v>
      </c>
      <c r="N31" s="31">
        <v>725.55</v>
      </c>
      <c r="O31" s="306">
        <v>13359000</v>
      </c>
      <c r="P31" s="307">
        <v>-5.2082594195699994E-2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45134</v>
      </c>
      <c r="E32" s="38">
        <v>789.7</v>
      </c>
      <c r="F32" s="38">
        <v>786.85</v>
      </c>
      <c r="G32" s="39">
        <v>780.7</v>
      </c>
      <c r="H32" s="39">
        <v>771.7</v>
      </c>
      <c r="I32" s="39">
        <v>765.55000000000007</v>
      </c>
      <c r="J32" s="39">
        <v>795.85</v>
      </c>
      <c r="K32" s="39">
        <v>801.99999999999989</v>
      </c>
      <c r="L32" s="39">
        <v>811</v>
      </c>
      <c r="M32" s="31">
        <v>793</v>
      </c>
      <c r="N32" s="31">
        <v>777.85</v>
      </c>
      <c r="O32" s="306">
        <v>14273600</v>
      </c>
      <c r="P32" s="307">
        <v>-2.7359268420658122E-2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45134</v>
      </c>
      <c r="E33" s="38">
        <v>965.9</v>
      </c>
      <c r="F33" s="38">
        <v>966.66666666666663</v>
      </c>
      <c r="G33" s="39">
        <v>955.43333333333328</v>
      </c>
      <c r="H33" s="39">
        <v>944.9666666666667</v>
      </c>
      <c r="I33" s="39">
        <v>933.73333333333335</v>
      </c>
      <c r="J33" s="39">
        <v>977.13333333333321</v>
      </c>
      <c r="K33" s="39">
        <v>988.36666666666656</v>
      </c>
      <c r="L33" s="39">
        <v>998.83333333333314</v>
      </c>
      <c r="M33" s="31">
        <v>977.9</v>
      </c>
      <c r="N33" s="31">
        <v>956.2</v>
      </c>
      <c r="O33" s="306">
        <v>53496875</v>
      </c>
      <c r="P33" s="307">
        <v>-2.9819105193882424E-3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45134</v>
      </c>
      <c r="E34" s="38">
        <v>4853.2</v>
      </c>
      <c r="F34" s="38">
        <v>4851.1333333333332</v>
      </c>
      <c r="G34" s="39">
        <v>4786.4666666666662</v>
      </c>
      <c r="H34" s="39">
        <v>4719.7333333333327</v>
      </c>
      <c r="I34" s="39">
        <v>4655.0666666666657</v>
      </c>
      <c r="J34" s="39">
        <v>4917.8666666666668</v>
      </c>
      <c r="K34" s="39">
        <v>4982.5333333333347</v>
      </c>
      <c r="L34" s="39">
        <v>5049.2666666666673</v>
      </c>
      <c r="M34" s="31">
        <v>4915.8</v>
      </c>
      <c r="N34" s="31">
        <v>4784.3999999999996</v>
      </c>
      <c r="O34" s="306">
        <v>2716000</v>
      </c>
      <c r="P34" s="307">
        <v>1.2393998695368558E-2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45134</v>
      </c>
      <c r="E35" s="38">
        <v>1649</v>
      </c>
      <c r="F35" s="38">
        <v>1649.1833333333334</v>
      </c>
      <c r="G35" s="39">
        <v>1636.2666666666669</v>
      </c>
      <c r="H35" s="39">
        <v>1623.5333333333335</v>
      </c>
      <c r="I35" s="39">
        <v>1610.616666666667</v>
      </c>
      <c r="J35" s="39">
        <v>1661.9166666666667</v>
      </c>
      <c r="K35" s="39">
        <v>1674.8333333333333</v>
      </c>
      <c r="L35" s="39">
        <v>1687.5666666666666</v>
      </c>
      <c r="M35" s="31">
        <v>1662.1</v>
      </c>
      <c r="N35" s="31">
        <v>1636.45</v>
      </c>
      <c r="O35" s="306">
        <v>7314500</v>
      </c>
      <c r="P35" s="307">
        <v>-2.114419538307126E-2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45134</v>
      </c>
      <c r="E36" s="38">
        <v>7624.7</v>
      </c>
      <c r="F36" s="38">
        <v>7612.916666666667</v>
      </c>
      <c r="G36" s="39">
        <v>7558.3833333333341</v>
      </c>
      <c r="H36" s="39">
        <v>7492.0666666666675</v>
      </c>
      <c r="I36" s="39">
        <v>7437.5333333333347</v>
      </c>
      <c r="J36" s="39">
        <v>7679.2333333333336</v>
      </c>
      <c r="K36" s="39">
        <v>7733.7666666666664</v>
      </c>
      <c r="L36" s="39">
        <v>7800.083333333333</v>
      </c>
      <c r="M36" s="31">
        <v>7667.45</v>
      </c>
      <c r="N36" s="31">
        <v>7546.6</v>
      </c>
      <c r="O36" s="306">
        <v>4621125</v>
      </c>
      <c r="P36" s="307">
        <v>-4.9346842213536309E-2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45134</v>
      </c>
      <c r="E37" s="38">
        <v>2389.6</v>
      </c>
      <c r="F37" s="38">
        <v>2381.0833333333335</v>
      </c>
      <c r="G37" s="39">
        <v>2367.0666666666671</v>
      </c>
      <c r="H37" s="39">
        <v>2344.5333333333338</v>
      </c>
      <c r="I37" s="39">
        <v>2330.5166666666673</v>
      </c>
      <c r="J37" s="39">
        <v>2403.6166666666668</v>
      </c>
      <c r="K37" s="39">
        <v>2417.6333333333332</v>
      </c>
      <c r="L37" s="39">
        <v>2440.1666666666665</v>
      </c>
      <c r="M37" s="31">
        <v>2395.1</v>
      </c>
      <c r="N37" s="31">
        <v>2358.5500000000002</v>
      </c>
      <c r="O37" s="306">
        <v>1844700</v>
      </c>
      <c r="P37" s="307">
        <v>2.3298385754701282E-2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45134</v>
      </c>
      <c r="E38" s="38">
        <v>400.75</v>
      </c>
      <c r="F38" s="38">
        <v>400.83333333333331</v>
      </c>
      <c r="G38" s="39">
        <v>397.26666666666665</v>
      </c>
      <c r="H38" s="39">
        <v>393.78333333333336</v>
      </c>
      <c r="I38" s="39">
        <v>390.2166666666667</v>
      </c>
      <c r="J38" s="39">
        <v>404.31666666666661</v>
      </c>
      <c r="K38" s="39">
        <v>407.88333333333333</v>
      </c>
      <c r="L38" s="39">
        <v>411.36666666666656</v>
      </c>
      <c r="M38" s="31">
        <v>404.4</v>
      </c>
      <c r="N38" s="31">
        <v>397.35</v>
      </c>
      <c r="O38" s="306">
        <v>10916800</v>
      </c>
      <c r="P38" s="307">
        <v>-4.4531578210334689E-2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45134</v>
      </c>
      <c r="E39" s="38">
        <v>218.95</v>
      </c>
      <c r="F39" s="38">
        <v>218.79999999999998</v>
      </c>
      <c r="G39" s="39">
        <v>216.79999999999995</v>
      </c>
      <c r="H39" s="39">
        <v>214.64999999999998</v>
      </c>
      <c r="I39" s="39">
        <v>212.64999999999995</v>
      </c>
      <c r="J39" s="39">
        <v>220.94999999999996</v>
      </c>
      <c r="K39" s="39">
        <v>222.95000000000002</v>
      </c>
      <c r="L39" s="39">
        <v>225.09999999999997</v>
      </c>
      <c r="M39" s="31">
        <v>220.8</v>
      </c>
      <c r="N39" s="31">
        <v>216.65</v>
      </c>
      <c r="O39" s="306">
        <v>71947500</v>
      </c>
      <c r="P39" s="307">
        <v>1.9844785428257558E-2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45134</v>
      </c>
      <c r="E40" s="38">
        <v>196.7</v>
      </c>
      <c r="F40" s="38">
        <v>197.61666666666667</v>
      </c>
      <c r="G40" s="39">
        <v>194.93333333333334</v>
      </c>
      <c r="H40" s="39">
        <v>193.16666666666666</v>
      </c>
      <c r="I40" s="39">
        <v>190.48333333333332</v>
      </c>
      <c r="J40" s="39">
        <v>199.38333333333335</v>
      </c>
      <c r="K40" s="39">
        <v>202.06666666666669</v>
      </c>
      <c r="L40" s="39">
        <v>203.83333333333337</v>
      </c>
      <c r="M40" s="31">
        <v>200.3</v>
      </c>
      <c r="N40" s="31">
        <v>195.85</v>
      </c>
      <c r="O40" s="306">
        <v>124552350</v>
      </c>
      <c r="P40" s="307">
        <v>2.7788244159758853E-3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45134</v>
      </c>
      <c r="E41" s="38">
        <v>1694</v>
      </c>
      <c r="F41" s="38">
        <v>1684.5</v>
      </c>
      <c r="G41" s="39">
        <v>1672</v>
      </c>
      <c r="H41" s="39">
        <v>1650</v>
      </c>
      <c r="I41" s="39">
        <v>1637.5</v>
      </c>
      <c r="J41" s="39">
        <v>1706.5</v>
      </c>
      <c r="K41" s="39">
        <v>1719</v>
      </c>
      <c r="L41" s="39">
        <v>1741</v>
      </c>
      <c r="M41" s="31">
        <v>1697</v>
      </c>
      <c r="N41" s="31">
        <v>1662.5</v>
      </c>
      <c r="O41" s="306">
        <v>1894875</v>
      </c>
      <c r="P41" s="307">
        <v>2.018978396931153E-2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45134</v>
      </c>
      <c r="E42" s="38">
        <v>127.05</v>
      </c>
      <c r="F42" s="38">
        <v>126.61666666666667</v>
      </c>
      <c r="G42" s="39">
        <v>125.98333333333335</v>
      </c>
      <c r="H42" s="39">
        <v>124.91666666666667</v>
      </c>
      <c r="I42" s="39">
        <v>124.28333333333335</v>
      </c>
      <c r="J42" s="39">
        <v>127.68333333333335</v>
      </c>
      <c r="K42" s="39">
        <v>128.31666666666666</v>
      </c>
      <c r="L42" s="39">
        <v>129.38333333333335</v>
      </c>
      <c r="M42" s="31">
        <v>127.25</v>
      </c>
      <c r="N42" s="31">
        <v>125.55</v>
      </c>
      <c r="O42" s="306">
        <v>81891900</v>
      </c>
      <c r="P42" s="307">
        <v>-1.4541463749228342E-2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45134</v>
      </c>
      <c r="E43" s="38">
        <v>676.8</v>
      </c>
      <c r="F43" s="38">
        <v>679.73333333333335</v>
      </c>
      <c r="G43" s="39">
        <v>665.01666666666665</v>
      </c>
      <c r="H43" s="39">
        <v>653.23333333333335</v>
      </c>
      <c r="I43" s="39">
        <v>638.51666666666665</v>
      </c>
      <c r="J43" s="39">
        <v>691.51666666666665</v>
      </c>
      <c r="K43" s="39">
        <v>706.23333333333335</v>
      </c>
      <c r="L43" s="39">
        <v>718.01666666666665</v>
      </c>
      <c r="M43" s="31">
        <v>694.45</v>
      </c>
      <c r="N43" s="31">
        <v>667.95</v>
      </c>
      <c r="O43" s="306">
        <v>6754000</v>
      </c>
      <c r="P43" s="307">
        <v>-1.7285531370038413E-2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45134</v>
      </c>
      <c r="E44" s="38">
        <v>869</v>
      </c>
      <c r="F44" s="38">
        <v>864.55000000000007</v>
      </c>
      <c r="G44" s="39">
        <v>858.70000000000016</v>
      </c>
      <c r="H44" s="39">
        <v>848.40000000000009</v>
      </c>
      <c r="I44" s="39">
        <v>842.55000000000018</v>
      </c>
      <c r="J44" s="39">
        <v>874.85000000000014</v>
      </c>
      <c r="K44" s="39">
        <v>880.7</v>
      </c>
      <c r="L44" s="39">
        <v>891.00000000000011</v>
      </c>
      <c r="M44" s="31">
        <v>870.4</v>
      </c>
      <c r="N44" s="31">
        <v>854.25</v>
      </c>
      <c r="O44" s="306">
        <v>8287000</v>
      </c>
      <c r="P44" s="307">
        <v>4.5282542885973762E-2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45134</v>
      </c>
      <c r="E45" s="38">
        <v>886.6</v>
      </c>
      <c r="F45" s="38">
        <v>888.36666666666667</v>
      </c>
      <c r="G45" s="39">
        <v>879.98333333333335</v>
      </c>
      <c r="H45" s="39">
        <v>873.36666666666667</v>
      </c>
      <c r="I45" s="39">
        <v>864.98333333333335</v>
      </c>
      <c r="J45" s="39">
        <v>894.98333333333335</v>
      </c>
      <c r="K45" s="39">
        <v>903.36666666666679</v>
      </c>
      <c r="L45" s="39">
        <v>909.98333333333335</v>
      </c>
      <c r="M45" s="31">
        <v>896.75</v>
      </c>
      <c r="N45" s="31">
        <v>881.75</v>
      </c>
      <c r="O45" s="306">
        <v>38770450</v>
      </c>
      <c r="P45" s="307">
        <v>-3.3120898386600012E-2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45134</v>
      </c>
      <c r="E46" s="38">
        <v>97.95</v>
      </c>
      <c r="F46" s="38">
        <v>98.183333333333323</v>
      </c>
      <c r="G46" s="39">
        <v>96.866666666666646</v>
      </c>
      <c r="H46" s="39">
        <v>95.783333333333317</v>
      </c>
      <c r="I46" s="39">
        <v>94.46666666666664</v>
      </c>
      <c r="J46" s="39">
        <v>99.266666666666652</v>
      </c>
      <c r="K46" s="39">
        <v>100.58333333333334</v>
      </c>
      <c r="L46" s="39">
        <v>101.66666666666666</v>
      </c>
      <c r="M46" s="31">
        <v>99.5</v>
      </c>
      <c r="N46" s="31">
        <v>97.1</v>
      </c>
      <c r="O46" s="306">
        <v>118114500</v>
      </c>
      <c r="P46" s="307">
        <v>-3.5546076601795077E-4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45134</v>
      </c>
      <c r="E47" s="38">
        <v>246.4</v>
      </c>
      <c r="F47" s="38">
        <v>246.71666666666667</v>
      </c>
      <c r="G47" s="39">
        <v>243.58333333333334</v>
      </c>
      <c r="H47" s="39">
        <v>240.76666666666668</v>
      </c>
      <c r="I47" s="39">
        <v>237.63333333333335</v>
      </c>
      <c r="J47" s="39">
        <v>249.53333333333333</v>
      </c>
      <c r="K47" s="39">
        <v>252.66666666666666</v>
      </c>
      <c r="L47" s="39">
        <v>255.48333333333332</v>
      </c>
      <c r="M47" s="31">
        <v>249.85</v>
      </c>
      <c r="N47" s="31">
        <v>243.9</v>
      </c>
      <c r="O47" s="306">
        <v>33505000</v>
      </c>
      <c r="P47" s="307">
        <v>1.307733010809585E-2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45134</v>
      </c>
      <c r="E48" s="38">
        <v>19013.05</v>
      </c>
      <c r="F48" s="38">
        <v>19028.416666666668</v>
      </c>
      <c r="G48" s="39">
        <v>18895.833333333336</v>
      </c>
      <c r="H48" s="39">
        <v>18778.616666666669</v>
      </c>
      <c r="I48" s="39">
        <v>18646.033333333336</v>
      </c>
      <c r="J48" s="39">
        <v>19145.633333333335</v>
      </c>
      <c r="K48" s="39">
        <v>19278.216666666671</v>
      </c>
      <c r="L48" s="39">
        <v>19395.433333333334</v>
      </c>
      <c r="M48" s="31">
        <v>19161</v>
      </c>
      <c r="N48" s="31">
        <v>18911.2</v>
      </c>
      <c r="O48" s="306">
        <v>207600</v>
      </c>
      <c r="P48" s="307">
        <v>-3.3969288040949279E-2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45134</v>
      </c>
      <c r="E49" s="38">
        <v>387.25</v>
      </c>
      <c r="F49" s="38">
        <v>387.75</v>
      </c>
      <c r="G49" s="39">
        <v>384</v>
      </c>
      <c r="H49" s="39">
        <v>380.75</v>
      </c>
      <c r="I49" s="39">
        <v>377</v>
      </c>
      <c r="J49" s="39">
        <v>391</v>
      </c>
      <c r="K49" s="39">
        <v>394.75</v>
      </c>
      <c r="L49" s="39">
        <v>398</v>
      </c>
      <c r="M49" s="31">
        <v>391.5</v>
      </c>
      <c r="N49" s="31">
        <v>384.5</v>
      </c>
      <c r="O49" s="306">
        <v>23234400</v>
      </c>
      <c r="P49" s="307">
        <v>1.5338629749075749E-2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45134</v>
      </c>
      <c r="E50" s="38">
        <v>4901.5</v>
      </c>
      <c r="F50" s="38">
        <v>4929.6833333333334</v>
      </c>
      <c r="G50" s="39">
        <v>4858.0666666666666</v>
      </c>
      <c r="H50" s="39">
        <v>4814.6333333333332</v>
      </c>
      <c r="I50" s="39">
        <v>4743.0166666666664</v>
      </c>
      <c r="J50" s="39">
        <v>4973.1166666666668</v>
      </c>
      <c r="K50" s="39">
        <v>5044.7333333333336</v>
      </c>
      <c r="L50" s="39">
        <v>5088.166666666667</v>
      </c>
      <c r="M50" s="31">
        <v>5001.3</v>
      </c>
      <c r="N50" s="31">
        <v>4886.25</v>
      </c>
      <c r="O50" s="306">
        <v>1526400</v>
      </c>
      <c r="P50" s="307">
        <v>3.2746955345060891E-2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45134</v>
      </c>
      <c r="E51" s="38">
        <v>378.2</v>
      </c>
      <c r="F51" s="38">
        <v>379.39999999999992</v>
      </c>
      <c r="G51" s="39">
        <v>373.89999999999986</v>
      </c>
      <c r="H51" s="39">
        <v>369.59999999999997</v>
      </c>
      <c r="I51" s="39">
        <v>364.09999999999991</v>
      </c>
      <c r="J51" s="39">
        <v>383.69999999999982</v>
      </c>
      <c r="K51" s="39">
        <v>389.19999999999993</v>
      </c>
      <c r="L51" s="39">
        <v>393.49999999999977</v>
      </c>
      <c r="M51" s="31">
        <v>384.9</v>
      </c>
      <c r="N51" s="31">
        <v>375.1</v>
      </c>
      <c r="O51" s="306">
        <v>7590000</v>
      </c>
      <c r="P51" s="307">
        <v>-5.3615960099750622E-2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45134</v>
      </c>
      <c r="E52" s="38">
        <v>332.8</v>
      </c>
      <c r="F52" s="38">
        <v>334.33333333333337</v>
      </c>
      <c r="G52" s="39">
        <v>326.81666666666672</v>
      </c>
      <c r="H52" s="39">
        <v>320.83333333333337</v>
      </c>
      <c r="I52" s="39">
        <v>313.31666666666672</v>
      </c>
      <c r="J52" s="39">
        <v>340.31666666666672</v>
      </c>
      <c r="K52" s="39">
        <v>347.83333333333337</v>
      </c>
      <c r="L52" s="39">
        <v>353.81666666666672</v>
      </c>
      <c r="M52" s="31">
        <v>341.85</v>
      </c>
      <c r="N52" s="31">
        <v>328.35</v>
      </c>
      <c r="O52" s="306">
        <v>52938900</v>
      </c>
      <c r="P52" s="307">
        <v>-0.1126448225923244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45134</v>
      </c>
      <c r="E53" s="38">
        <v>850.1</v>
      </c>
      <c r="F53" s="38">
        <v>862.06666666666661</v>
      </c>
      <c r="G53" s="39">
        <v>819.13333333333321</v>
      </c>
      <c r="H53" s="39">
        <v>788.16666666666663</v>
      </c>
      <c r="I53" s="39">
        <v>745.23333333333323</v>
      </c>
      <c r="J53" s="39">
        <v>893.03333333333319</v>
      </c>
      <c r="K53" s="39">
        <v>935.96666666666658</v>
      </c>
      <c r="L53" s="39">
        <v>966.93333333333317</v>
      </c>
      <c r="M53" s="31">
        <v>905</v>
      </c>
      <c r="N53" s="31">
        <v>831.1</v>
      </c>
      <c r="O53" s="306">
        <v>3903900</v>
      </c>
      <c r="P53" s="307">
        <v>-4.1876046901172533E-2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45134</v>
      </c>
      <c r="E54" s="38">
        <v>270.2</v>
      </c>
      <c r="F54" s="38">
        <v>270.38333333333333</v>
      </c>
      <c r="G54" s="39">
        <v>268.41666666666663</v>
      </c>
      <c r="H54" s="39">
        <v>266.63333333333333</v>
      </c>
      <c r="I54" s="39">
        <v>264.66666666666663</v>
      </c>
      <c r="J54" s="39">
        <v>272.16666666666663</v>
      </c>
      <c r="K54" s="39">
        <v>274.13333333333333</v>
      </c>
      <c r="L54" s="39">
        <v>275.91666666666663</v>
      </c>
      <c r="M54" s="31">
        <v>272.35000000000002</v>
      </c>
      <c r="N54" s="31">
        <v>268.60000000000002</v>
      </c>
      <c r="O54" s="306">
        <v>12420300</v>
      </c>
      <c r="P54" s="307">
        <v>-6.1315336013785179E-2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45134</v>
      </c>
      <c r="E55" s="38">
        <v>1130.3499999999999</v>
      </c>
      <c r="F55" s="38">
        <v>1134.8999999999999</v>
      </c>
      <c r="G55" s="39">
        <v>1116.9999999999998</v>
      </c>
      <c r="H55" s="39">
        <v>1103.6499999999999</v>
      </c>
      <c r="I55" s="39">
        <v>1085.7499999999998</v>
      </c>
      <c r="J55" s="39">
        <v>1148.2499999999998</v>
      </c>
      <c r="K55" s="39">
        <v>1166.1499999999999</v>
      </c>
      <c r="L55" s="39">
        <v>1179.4999999999998</v>
      </c>
      <c r="M55" s="31">
        <v>1152.8</v>
      </c>
      <c r="N55" s="31">
        <v>1121.55</v>
      </c>
      <c r="O55" s="306">
        <v>12833750</v>
      </c>
      <c r="P55" s="307">
        <v>-1.0505011565150347E-2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45134</v>
      </c>
      <c r="E56" s="38">
        <v>1053.5999999999999</v>
      </c>
      <c r="F56" s="38">
        <v>1054.55</v>
      </c>
      <c r="G56" s="39">
        <v>1048.0999999999999</v>
      </c>
      <c r="H56" s="39">
        <v>1042.5999999999999</v>
      </c>
      <c r="I56" s="39">
        <v>1036.1499999999999</v>
      </c>
      <c r="J56" s="39">
        <v>1060.05</v>
      </c>
      <c r="K56" s="39">
        <v>1066.5000000000002</v>
      </c>
      <c r="L56" s="39">
        <v>1072</v>
      </c>
      <c r="M56" s="31">
        <v>1061</v>
      </c>
      <c r="N56" s="31">
        <v>1049.05</v>
      </c>
      <c r="O56" s="306">
        <v>11921650</v>
      </c>
      <c r="P56" s="307">
        <v>3.5565769314948566E-3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45134</v>
      </c>
      <c r="E57" s="38">
        <v>230.8</v>
      </c>
      <c r="F57" s="38">
        <v>231.03333333333333</v>
      </c>
      <c r="G57" s="39">
        <v>229.36666666666667</v>
      </c>
      <c r="H57" s="39">
        <v>227.93333333333334</v>
      </c>
      <c r="I57" s="39">
        <v>226.26666666666668</v>
      </c>
      <c r="J57" s="39">
        <v>232.46666666666667</v>
      </c>
      <c r="K57" s="39">
        <v>234.13333333333335</v>
      </c>
      <c r="L57" s="39">
        <v>235.56666666666666</v>
      </c>
      <c r="M57" s="31">
        <v>232.7</v>
      </c>
      <c r="N57" s="31">
        <v>229.6</v>
      </c>
      <c r="O57" s="306">
        <v>54990600</v>
      </c>
      <c r="P57" s="307">
        <v>-9.1569547449674594E-3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45134</v>
      </c>
      <c r="E58" s="38">
        <v>4691.6499999999996</v>
      </c>
      <c r="F58" s="38">
        <v>4694.55</v>
      </c>
      <c r="G58" s="39">
        <v>4667.1000000000004</v>
      </c>
      <c r="H58" s="39">
        <v>4642.55</v>
      </c>
      <c r="I58" s="39">
        <v>4615.1000000000004</v>
      </c>
      <c r="J58" s="39">
        <v>4719.1000000000004</v>
      </c>
      <c r="K58" s="39">
        <v>4746.5499999999993</v>
      </c>
      <c r="L58" s="39">
        <v>4771.1000000000004</v>
      </c>
      <c r="M58" s="31">
        <v>4722</v>
      </c>
      <c r="N58" s="31">
        <v>4670</v>
      </c>
      <c r="O58" s="306">
        <v>855450</v>
      </c>
      <c r="P58" s="307">
        <v>-1.5705902657921988E-2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45134</v>
      </c>
      <c r="E59" s="38">
        <v>1898.35</v>
      </c>
      <c r="F59" s="38">
        <v>1890.6833333333332</v>
      </c>
      <c r="G59" s="39">
        <v>1880.7666666666664</v>
      </c>
      <c r="H59" s="39">
        <v>1863.1833333333332</v>
      </c>
      <c r="I59" s="39">
        <v>1853.2666666666664</v>
      </c>
      <c r="J59" s="39">
        <v>1908.2666666666664</v>
      </c>
      <c r="K59" s="39">
        <v>1918.1833333333329</v>
      </c>
      <c r="L59" s="39">
        <v>1935.7666666666664</v>
      </c>
      <c r="M59" s="31">
        <v>1900.6</v>
      </c>
      <c r="N59" s="31">
        <v>1873.1</v>
      </c>
      <c r="O59" s="306">
        <v>3682000</v>
      </c>
      <c r="P59" s="307">
        <v>-7.4595355383532722E-2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45134</v>
      </c>
      <c r="E60" s="38">
        <v>681.15</v>
      </c>
      <c r="F60" s="38">
        <v>680.48333333333323</v>
      </c>
      <c r="G60" s="39">
        <v>675.66666666666652</v>
      </c>
      <c r="H60" s="39">
        <v>670.18333333333328</v>
      </c>
      <c r="I60" s="39">
        <v>665.36666666666656</v>
      </c>
      <c r="J60" s="39">
        <v>685.96666666666647</v>
      </c>
      <c r="K60" s="39">
        <v>690.7833333333333</v>
      </c>
      <c r="L60" s="39">
        <v>696.26666666666642</v>
      </c>
      <c r="M60" s="31">
        <v>685.3</v>
      </c>
      <c r="N60" s="31">
        <v>675</v>
      </c>
      <c r="O60" s="306">
        <v>4683000</v>
      </c>
      <c r="P60" s="307">
        <v>-5.7746478873239436E-2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45134</v>
      </c>
      <c r="E61" s="38">
        <v>969.9</v>
      </c>
      <c r="F61" s="38">
        <v>964.05000000000007</v>
      </c>
      <c r="G61" s="39">
        <v>956.00000000000011</v>
      </c>
      <c r="H61" s="39">
        <v>942.1</v>
      </c>
      <c r="I61" s="39">
        <v>934.05000000000007</v>
      </c>
      <c r="J61" s="39">
        <v>977.95000000000016</v>
      </c>
      <c r="K61" s="39">
        <v>986.00000000000011</v>
      </c>
      <c r="L61" s="39">
        <v>999.9000000000002</v>
      </c>
      <c r="M61" s="31">
        <v>972.1</v>
      </c>
      <c r="N61" s="31">
        <v>950.15</v>
      </c>
      <c r="O61" s="306">
        <v>2261700</v>
      </c>
      <c r="P61" s="307">
        <v>-3.1474820143884891E-2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45134</v>
      </c>
      <c r="E62" s="38">
        <v>288.05</v>
      </c>
      <c r="F62" s="38">
        <v>288.73333333333335</v>
      </c>
      <c r="G62" s="39">
        <v>285.66666666666669</v>
      </c>
      <c r="H62" s="39">
        <v>283.28333333333336</v>
      </c>
      <c r="I62" s="39">
        <v>280.2166666666667</v>
      </c>
      <c r="J62" s="39">
        <v>291.11666666666667</v>
      </c>
      <c r="K62" s="39">
        <v>294.18333333333328</v>
      </c>
      <c r="L62" s="39">
        <v>296.56666666666666</v>
      </c>
      <c r="M62" s="31">
        <v>291.8</v>
      </c>
      <c r="N62" s="31">
        <v>286.35000000000002</v>
      </c>
      <c r="O62" s="306">
        <v>15183000</v>
      </c>
      <c r="P62" s="307">
        <v>6.4431452094022195E-3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45134</v>
      </c>
      <c r="E63" s="38">
        <v>129.9</v>
      </c>
      <c r="F63" s="38">
        <v>130.48333333333332</v>
      </c>
      <c r="G63" s="39">
        <v>128.86666666666665</v>
      </c>
      <c r="H63" s="39">
        <v>127.83333333333331</v>
      </c>
      <c r="I63" s="39">
        <v>126.21666666666664</v>
      </c>
      <c r="J63" s="39">
        <v>131.51666666666665</v>
      </c>
      <c r="K63" s="39">
        <v>133.13333333333333</v>
      </c>
      <c r="L63" s="39">
        <v>134.16666666666666</v>
      </c>
      <c r="M63" s="31">
        <v>132.1</v>
      </c>
      <c r="N63" s="31">
        <v>129.44999999999999</v>
      </c>
      <c r="O63" s="306">
        <v>37605000</v>
      </c>
      <c r="P63" s="307">
        <v>1.4569000404694455E-2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45134</v>
      </c>
      <c r="E64" s="38">
        <v>1912</v>
      </c>
      <c r="F64" s="38">
        <v>1912.75</v>
      </c>
      <c r="G64" s="39">
        <v>1892.7</v>
      </c>
      <c r="H64" s="39">
        <v>1873.4</v>
      </c>
      <c r="I64" s="39">
        <v>1853.3500000000001</v>
      </c>
      <c r="J64" s="39">
        <v>1932.05</v>
      </c>
      <c r="K64" s="39">
        <v>1952.1000000000001</v>
      </c>
      <c r="L64" s="39">
        <v>1971.3999999999999</v>
      </c>
      <c r="M64" s="31">
        <v>1932.8</v>
      </c>
      <c r="N64" s="31">
        <v>1893.45</v>
      </c>
      <c r="O64" s="306">
        <v>3577200</v>
      </c>
      <c r="P64" s="307">
        <v>2.0191649555099247E-2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45134</v>
      </c>
      <c r="E65" s="38">
        <v>568.45000000000005</v>
      </c>
      <c r="F65" s="38">
        <v>567.18333333333339</v>
      </c>
      <c r="G65" s="39">
        <v>565.11666666666679</v>
      </c>
      <c r="H65" s="39">
        <v>561.78333333333342</v>
      </c>
      <c r="I65" s="39">
        <v>559.71666666666681</v>
      </c>
      <c r="J65" s="39">
        <v>570.51666666666677</v>
      </c>
      <c r="K65" s="39">
        <v>572.58333333333337</v>
      </c>
      <c r="L65" s="39">
        <v>575.91666666666674</v>
      </c>
      <c r="M65" s="31">
        <v>569.25</v>
      </c>
      <c r="N65" s="31">
        <v>563.85</v>
      </c>
      <c r="O65" s="306">
        <v>14370000</v>
      </c>
      <c r="P65" s="307">
        <v>-2.3528412469209208E-2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45134</v>
      </c>
      <c r="E66" s="38">
        <v>1912.05</v>
      </c>
      <c r="F66" s="38">
        <v>1909.95</v>
      </c>
      <c r="G66" s="39">
        <v>1895.65</v>
      </c>
      <c r="H66" s="39">
        <v>1879.25</v>
      </c>
      <c r="I66" s="39">
        <v>1864.95</v>
      </c>
      <c r="J66" s="39">
        <v>1926.3500000000001</v>
      </c>
      <c r="K66" s="39">
        <v>1940.6499999999999</v>
      </c>
      <c r="L66" s="39">
        <v>1957.0500000000002</v>
      </c>
      <c r="M66" s="31">
        <v>1924.25</v>
      </c>
      <c r="N66" s="31">
        <v>1893.55</v>
      </c>
      <c r="O66" s="306">
        <v>2061500</v>
      </c>
      <c r="P66" s="307">
        <v>2.5111884634510195E-2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45134</v>
      </c>
      <c r="E67" s="38">
        <v>2007.05</v>
      </c>
      <c r="F67" s="38">
        <v>2002.8500000000001</v>
      </c>
      <c r="G67" s="39">
        <v>1985.5000000000002</v>
      </c>
      <c r="H67" s="39">
        <v>1963.95</v>
      </c>
      <c r="I67" s="39">
        <v>1946.6000000000001</v>
      </c>
      <c r="J67" s="39">
        <v>2024.4000000000003</v>
      </c>
      <c r="K67" s="39">
        <v>2041.7500000000002</v>
      </c>
      <c r="L67" s="39">
        <v>2063.3000000000002</v>
      </c>
      <c r="M67" s="31">
        <v>2020.2</v>
      </c>
      <c r="N67" s="31">
        <v>1981.3</v>
      </c>
      <c r="O67" s="306">
        <v>2928300</v>
      </c>
      <c r="P67" s="307">
        <v>6.6892556563558858E-2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45134</v>
      </c>
      <c r="E68" s="38">
        <v>190.3</v>
      </c>
      <c r="F68" s="38">
        <v>190.25</v>
      </c>
      <c r="G68" s="39">
        <v>189</v>
      </c>
      <c r="H68" s="39">
        <v>187.7</v>
      </c>
      <c r="I68" s="39">
        <v>186.45</v>
      </c>
      <c r="J68" s="39">
        <v>191.55</v>
      </c>
      <c r="K68" s="39">
        <v>192.8</v>
      </c>
      <c r="L68" s="39">
        <v>194.10000000000002</v>
      </c>
      <c r="M68" s="31">
        <v>191.5</v>
      </c>
      <c r="N68" s="31">
        <v>188.95</v>
      </c>
      <c r="O68" s="306">
        <v>14652400</v>
      </c>
      <c r="P68" s="307">
        <v>-4.0520718738540518E-2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45134</v>
      </c>
      <c r="E69" s="38">
        <v>3722</v>
      </c>
      <c r="F69" s="38">
        <v>3720.65</v>
      </c>
      <c r="G69" s="39">
        <v>3688.3500000000004</v>
      </c>
      <c r="H69" s="39">
        <v>3654.7000000000003</v>
      </c>
      <c r="I69" s="39">
        <v>3622.4000000000005</v>
      </c>
      <c r="J69" s="39">
        <v>3754.3</v>
      </c>
      <c r="K69" s="39">
        <v>3786.6000000000004</v>
      </c>
      <c r="L69" s="39">
        <v>3820.25</v>
      </c>
      <c r="M69" s="31">
        <v>3752.95</v>
      </c>
      <c r="N69" s="31">
        <v>3687</v>
      </c>
      <c r="O69" s="306">
        <v>2816200</v>
      </c>
      <c r="P69" s="307">
        <v>-9.9838290093510508E-3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45134</v>
      </c>
      <c r="E70" s="38">
        <v>4087.25</v>
      </c>
      <c r="F70" s="38">
        <v>4067.7333333333336</v>
      </c>
      <c r="G70" s="39">
        <v>4015.4666666666672</v>
      </c>
      <c r="H70" s="39">
        <v>3943.6833333333334</v>
      </c>
      <c r="I70" s="39">
        <v>3891.416666666667</v>
      </c>
      <c r="J70" s="39">
        <v>4139.5166666666673</v>
      </c>
      <c r="K70" s="39">
        <v>4191.7833333333338</v>
      </c>
      <c r="L70" s="39">
        <v>4263.5666666666675</v>
      </c>
      <c r="M70" s="31">
        <v>4120</v>
      </c>
      <c r="N70" s="31">
        <v>3995.95</v>
      </c>
      <c r="O70" s="306">
        <v>1343600</v>
      </c>
      <c r="P70" s="307">
        <v>-5.5399325084364452E-2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45134</v>
      </c>
      <c r="E71" s="38">
        <v>481.55</v>
      </c>
      <c r="F71" s="38">
        <v>487.36666666666662</v>
      </c>
      <c r="G71" s="39">
        <v>473.73333333333323</v>
      </c>
      <c r="H71" s="39">
        <v>465.91666666666663</v>
      </c>
      <c r="I71" s="39">
        <v>452.28333333333325</v>
      </c>
      <c r="J71" s="39">
        <v>495.18333333333322</v>
      </c>
      <c r="K71" s="39">
        <v>508.81666666666655</v>
      </c>
      <c r="L71" s="39">
        <v>516.63333333333321</v>
      </c>
      <c r="M71" s="31">
        <v>501</v>
      </c>
      <c r="N71" s="31">
        <v>479.55</v>
      </c>
      <c r="O71" s="306">
        <v>36014550</v>
      </c>
      <c r="P71" s="307">
        <v>4.967779167067423E-2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45134</v>
      </c>
      <c r="E72" s="38">
        <v>5441.75</v>
      </c>
      <c r="F72" s="38">
        <v>5444.583333333333</v>
      </c>
      <c r="G72" s="39">
        <v>5397.1666666666661</v>
      </c>
      <c r="H72" s="39">
        <v>5352.583333333333</v>
      </c>
      <c r="I72" s="39">
        <v>5305.1666666666661</v>
      </c>
      <c r="J72" s="39">
        <v>5489.1666666666661</v>
      </c>
      <c r="K72" s="39">
        <v>5536.5833333333321</v>
      </c>
      <c r="L72" s="39">
        <v>5581.1666666666661</v>
      </c>
      <c r="M72" s="31">
        <v>5492</v>
      </c>
      <c r="N72" s="31">
        <v>5400</v>
      </c>
      <c r="O72" s="306">
        <v>3116875</v>
      </c>
      <c r="P72" s="307">
        <v>4.8967228976483951E-2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45134</v>
      </c>
      <c r="E73" s="38">
        <v>3328.65</v>
      </c>
      <c r="F73" s="38">
        <v>3337.75</v>
      </c>
      <c r="G73" s="39">
        <v>3301.95</v>
      </c>
      <c r="H73" s="39">
        <v>3275.25</v>
      </c>
      <c r="I73" s="39">
        <v>3239.45</v>
      </c>
      <c r="J73" s="39">
        <v>3364.45</v>
      </c>
      <c r="K73" s="39">
        <v>3400.25</v>
      </c>
      <c r="L73" s="39">
        <v>3426.95</v>
      </c>
      <c r="M73" s="31">
        <v>3373.55</v>
      </c>
      <c r="N73" s="31">
        <v>3311.05</v>
      </c>
      <c r="O73" s="306">
        <v>4817225</v>
      </c>
      <c r="P73" s="307">
        <v>-2.0112487540936922E-2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45134</v>
      </c>
      <c r="E74" s="38">
        <v>2371.35</v>
      </c>
      <c r="F74" s="38">
        <v>2374.1666666666665</v>
      </c>
      <c r="G74" s="39">
        <v>2355.6333333333332</v>
      </c>
      <c r="H74" s="39">
        <v>2339.9166666666665</v>
      </c>
      <c r="I74" s="39">
        <v>2321.3833333333332</v>
      </c>
      <c r="J74" s="39">
        <v>2389.8833333333332</v>
      </c>
      <c r="K74" s="39">
        <v>2408.416666666667</v>
      </c>
      <c r="L74" s="39">
        <v>2424.1333333333332</v>
      </c>
      <c r="M74" s="31">
        <v>2392.6999999999998</v>
      </c>
      <c r="N74" s="31">
        <v>2358.4499999999998</v>
      </c>
      <c r="O74" s="306">
        <v>1834250</v>
      </c>
      <c r="P74" s="307">
        <v>2.018966044661976E-2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45134</v>
      </c>
      <c r="E75" s="38">
        <v>250.85</v>
      </c>
      <c r="F75" s="38">
        <v>250.9</v>
      </c>
      <c r="G75" s="39">
        <v>249.8</v>
      </c>
      <c r="H75" s="39">
        <v>248.75</v>
      </c>
      <c r="I75" s="39">
        <v>247.65</v>
      </c>
      <c r="J75" s="39">
        <v>251.95000000000002</v>
      </c>
      <c r="K75" s="39">
        <v>253.04999999999998</v>
      </c>
      <c r="L75" s="39">
        <v>254.10000000000002</v>
      </c>
      <c r="M75" s="31">
        <v>252</v>
      </c>
      <c r="N75" s="31">
        <v>249.85</v>
      </c>
      <c r="O75" s="306">
        <v>21942000</v>
      </c>
      <c r="P75" s="307">
        <v>-6.6818774445893091E-3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45134</v>
      </c>
      <c r="E76" s="38">
        <v>132.6</v>
      </c>
      <c r="F76" s="38">
        <v>133.03333333333333</v>
      </c>
      <c r="G76" s="39">
        <v>131.21666666666667</v>
      </c>
      <c r="H76" s="39">
        <v>129.83333333333334</v>
      </c>
      <c r="I76" s="39">
        <v>128.01666666666668</v>
      </c>
      <c r="J76" s="39">
        <v>134.41666666666666</v>
      </c>
      <c r="K76" s="39">
        <v>136.23333333333332</v>
      </c>
      <c r="L76" s="39">
        <v>137.61666666666665</v>
      </c>
      <c r="M76" s="31">
        <v>134.85</v>
      </c>
      <c r="N76" s="31">
        <v>131.65</v>
      </c>
      <c r="O76" s="306">
        <v>144420000</v>
      </c>
      <c r="P76" s="307">
        <v>-4.0271132376395534E-2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45134</v>
      </c>
      <c r="E77" s="38">
        <v>116.6</v>
      </c>
      <c r="F77" s="38">
        <v>115.28333333333335</v>
      </c>
      <c r="G77" s="39">
        <v>113.56666666666669</v>
      </c>
      <c r="H77" s="39">
        <v>110.53333333333335</v>
      </c>
      <c r="I77" s="39">
        <v>108.81666666666669</v>
      </c>
      <c r="J77" s="39">
        <v>118.31666666666669</v>
      </c>
      <c r="K77" s="39">
        <v>120.03333333333336</v>
      </c>
      <c r="L77" s="39">
        <v>123.06666666666669</v>
      </c>
      <c r="M77" s="31">
        <v>117</v>
      </c>
      <c r="N77" s="31">
        <v>112.25</v>
      </c>
      <c r="O77" s="306">
        <v>131686800</v>
      </c>
      <c r="P77" s="307">
        <v>8.9807663183401484E-2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45134</v>
      </c>
      <c r="E78" s="38">
        <v>785.05</v>
      </c>
      <c r="F78" s="38">
        <v>786.78333333333342</v>
      </c>
      <c r="G78" s="39">
        <v>778.21666666666681</v>
      </c>
      <c r="H78" s="39">
        <v>771.38333333333344</v>
      </c>
      <c r="I78" s="39">
        <v>762.81666666666683</v>
      </c>
      <c r="J78" s="39">
        <v>793.61666666666679</v>
      </c>
      <c r="K78" s="39">
        <v>802.18333333333339</v>
      </c>
      <c r="L78" s="39">
        <v>809.01666666666677</v>
      </c>
      <c r="M78" s="31">
        <v>795.35</v>
      </c>
      <c r="N78" s="31">
        <v>779.95</v>
      </c>
      <c r="O78" s="306">
        <v>8441900</v>
      </c>
      <c r="P78" s="307">
        <v>7.9948061584121682E-2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45134</v>
      </c>
      <c r="E79" s="38">
        <v>48.35</v>
      </c>
      <c r="F79" s="38">
        <v>47.933333333333337</v>
      </c>
      <c r="G79" s="39">
        <v>47.066666666666677</v>
      </c>
      <c r="H79" s="39">
        <v>45.783333333333339</v>
      </c>
      <c r="I79" s="39">
        <v>44.916666666666679</v>
      </c>
      <c r="J79" s="39">
        <v>49.216666666666676</v>
      </c>
      <c r="K79" s="39">
        <v>50.083333333333336</v>
      </c>
      <c r="L79" s="39">
        <v>51.366666666666674</v>
      </c>
      <c r="M79" s="31">
        <v>48.8</v>
      </c>
      <c r="N79" s="31">
        <v>46.65</v>
      </c>
      <c r="O79" s="306">
        <v>140535000</v>
      </c>
      <c r="P79" s="307">
        <v>-4.4515832950894903E-2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45134</v>
      </c>
      <c r="E80" s="38">
        <v>589.85</v>
      </c>
      <c r="F80" s="38">
        <v>590.05000000000007</v>
      </c>
      <c r="G80" s="39">
        <v>585.65000000000009</v>
      </c>
      <c r="H80" s="39">
        <v>581.45000000000005</v>
      </c>
      <c r="I80" s="39">
        <v>577.05000000000007</v>
      </c>
      <c r="J80" s="39">
        <v>594.25000000000011</v>
      </c>
      <c r="K80" s="39">
        <v>598.65</v>
      </c>
      <c r="L80" s="39">
        <v>602.85000000000014</v>
      </c>
      <c r="M80" s="31">
        <v>594.45000000000005</v>
      </c>
      <c r="N80" s="31">
        <v>585.85</v>
      </c>
      <c r="O80" s="306">
        <v>7880600</v>
      </c>
      <c r="P80" s="307">
        <v>-9.8879367172050102E-4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45134</v>
      </c>
      <c r="E81" s="38">
        <v>1037.8499999999999</v>
      </c>
      <c r="F81" s="38">
        <v>1035.5666666666666</v>
      </c>
      <c r="G81" s="39">
        <v>1028.8833333333332</v>
      </c>
      <c r="H81" s="39">
        <v>1019.9166666666665</v>
      </c>
      <c r="I81" s="39">
        <v>1013.2333333333331</v>
      </c>
      <c r="J81" s="39">
        <v>1044.5333333333333</v>
      </c>
      <c r="K81" s="39">
        <v>1051.2166666666667</v>
      </c>
      <c r="L81" s="39">
        <v>1060.1833333333334</v>
      </c>
      <c r="M81" s="31">
        <v>1042.25</v>
      </c>
      <c r="N81" s="31">
        <v>1026.5999999999999</v>
      </c>
      <c r="O81" s="306">
        <v>5788000</v>
      </c>
      <c r="P81" s="307">
        <v>-4.108681245858184E-2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45134</v>
      </c>
      <c r="E82" s="38">
        <v>1650.3</v>
      </c>
      <c r="F82" s="38">
        <v>1648.1000000000001</v>
      </c>
      <c r="G82" s="39">
        <v>1634.7000000000003</v>
      </c>
      <c r="H82" s="39">
        <v>1619.1000000000001</v>
      </c>
      <c r="I82" s="39">
        <v>1605.7000000000003</v>
      </c>
      <c r="J82" s="39">
        <v>1663.7000000000003</v>
      </c>
      <c r="K82" s="39">
        <v>1677.1000000000004</v>
      </c>
      <c r="L82" s="39">
        <v>1692.7000000000003</v>
      </c>
      <c r="M82" s="31">
        <v>1661.5</v>
      </c>
      <c r="N82" s="31">
        <v>1632.5</v>
      </c>
      <c r="O82" s="306">
        <v>2899875</v>
      </c>
      <c r="P82" s="307">
        <v>8.0911492734478205E-3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45134</v>
      </c>
      <c r="E83" s="38">
        <v>309.55</v>
      </c>
      <c r="F83" s="38">
        <v>309.3</v>
      </c>
      <c r="G83" s="39">
        <v>307.05</v>
      </c>
      <c r="H83" s="39">
        <v>304.55</v>
      </c>
      <c r="I83" s="39">
        <v>302.3</v>
      </c>
      <c r="J83" s="39">
        <v>311.8</v>
      </c>
      <c r="K83" s="39">
        <v>314.05</v>
      </c>
      <c r="L83" s="39">
        <v>316.55</v>
      </c>
      <c r="M83" s="31">
        <v>311.55</v>
      </c>
      <c r="N83" s="31">
        <v>306.8</v>
      </c>
      <c r="O83" s="306">
        <v>10560000</v>
      </c>
      <c r="P83" s="307">
        <v>-5.0188882892606583E-2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45134</v>
      </c>
      <c r="E84" s="38">
        <v>1830.4</v>
      </c>
      <c r="F84" s="38">
        <v>1827.1833333333334</v>
      </c>
      <c r="G84" s="39">
        <v>1815.3666666666668</v>
      </c>
      <c r="H84" s="39">
        <v>1800.3333333333335</v>
      </c>
      <c r="I84" s="39">
        <v>1788.5166666666669</v>
      </c>
      <c r="J84" s="39">
        <v>1842.2166666666667</v>
      </c>
      <c r="K84" s="39">
        <v>1854.0333333333333</v>
      </c>
      <c r="L84" s="39">
        <v>1869.0666666666666</v>
      </c>
      <c r="M84" s="31">
        <v>1839</v>
      </c>
      <c r="N84" s="31">
        <v>1812.15</v>
      </c>
      <c r="O84" s="306">
        <v>13152750</v>
      </c>
      <c r="P84" s="307">
        <v>-1.8885306310456013E-2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45134</v>
      </c>
      <c r="E85" s="38">
        <v>470.8</v>
      </c>
      <c r="F85" s="38">
        <v>469.76666666666665</v>
      </c>
      <c r="G85" s="39">
        <v>468.0333333333333</v>
      </c>
      <c r="H85" s="39">
        <v>465.26666666666665</v>
      </c>
      <c r="I85" s="39">
        <v>463.5333333333333</v>
      </c>
      <c r="J85" s="39">
        <v>472.5333333333333</v>
      </c>
      <c r="K85" s="39">
        <v>474.26666666666665</v>
      </c>
      <c r="L85" s="39">
        <v>477.0333333333333</v>
      </c>
      <c r="M85" s="31">
        <v>471.5</v>
      </c>
      <c r="N85" s="31">
        <v>467</v>
      </c>
      <c r="O85" s="306">
        <v>8053750</v>
      </c>
      <c r="P85" s="307">
        <v>-0.11412072047298226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45134</v>
      </c>
      <c r="E86" s="38">
        <v>3841.4</v>
      </c>
      <c r="F86" s="38">
        <v>3861.4833333333336</v>
      </c>
      <c r="G86" s="39">
        <v>3814.916666666667</v>
      </c>
      <c r="H86" s="39">
        <v>3788.4333333333334</v>
      </c>
      <c r="I86" s="39">
        <v>3741.8666666666668</v>
      </c>
      <c r="J86" s="39">
        <v>3887.9666666666672</v>
      </c>
      <c r="K86" s="39">
        <v>3934.5333333333338</v>
      </c>
      <c r="L86" s="39">
        <v>3961.0166666666673</v>
      </c>
      <c r="M86" s="31">
        <v>3908.05</v>
      </c>
      <c r="N86" s="31">
        <v>3835</v>
      </c>
      <c r="O86" s="306">
        <v>4173600</v>
      </c>
      <c r="P86" s="307">
        <v>-5.128205128205128E-2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45134</v>
      </c>
      <c r="E87" s="38">
        <v>1305.45</v>
      </c>
      <c r="F87" s="38">
        <v>1301.6666666666667</v>
      </c>
      <c r="G87" s="39">
        <v>1294.7833333333335</v>
      </c>
      <c r="H87" s="39">
        <v>1284.1166666666668</v>
      </c>
      <c r="I87" s="39">
        <v>1277.2333333333336</v>
      </c>
      <c r="J87" s="39">
        <v>1312.3333333333335</v>
      </c>
      <c r="K87" s="39">
        <v>1319.2166666666667</v>
      </c>
      <c r="L87" s="39">
        <v>1329.8833333333334</v>
      </c>
      <c r="M87" s="31">
        <v>1308.55</v>
      </c>
      <c r="N87" s="31">
        <v>1291</v>
      </c>
      <c r="O87" s="306">
        <v>6114500</v>
      </c>
      <c r="P87" s="307">
        <v>-6.0969054749289715E-2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45134</v>
      </c>
      <c r="E88" s="38">
        <v>1113.25</v>
      </c>
      <c r="F88" s="38">
        <v>1112.2</v>
      </c>
      <c r="G88" s="39">
        <v>1107.5</v>
      </c>
      <c r="H88" s="39">
        <v>1101.75</v>
      </c>
      <c r="I88" s="39">
        <v>1097.05</v>
      </c>
      <c r="J88" s="39">
        <v>1117.95</v>
      </c>
      <c r="K88" s="39">
        <v>1122.6500000000003</v>
      </c>
      <c r="L88" s="39">
        <v>1128.4000000000001</v>
      </c>
      <c r="M88" s="31">
        <v>1116.9000000000001</v>
      </c>
      <c r="N88" s="31">
        <v>1106.45</v>
      </c>
      <c r="O88" s="306">
        <v>13075300</v>
      </c>
      <c r="P88" s="307">
        <v>2.4236442397324122E-2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45134</v>
      </c>
      <c r="E89" s="38">
        <v>2509.65</v>
      </c>
      <c r="F89" s="38">
        <v>2496.2666666666669</v>
      </c>
      <c r="G89" s="39">
        <v>2470.3833333333337</v>
      </c>
      <c r="H89" s="39">
        <v>2431.1166666666668</v>
      </c>
      <c r="I89" s="39">
        <v>2405.2333333333336</v>
      </c>
      <c r="J89" s="39">
        <v>2535.5333333333338</v>
      </c>
      <c r="K89" s="39">
        <v>2561.416666666667</v>
      </c>
      <c r="L89" s="39">
        <v>2600.6833333333338</v>
      </c>
      <c r="M89" s="31">
        <v>2522.15</v>
      </c>
      <c r="N89" s="31">
        <v>2457</v>
      </c>
      <c r="O89" s="306">
        <v>2773800</v>
      </c>
      <c r="P89" s="307">
        <v>1.4260640631856078E-2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45134</v>
      </c>
      <c r="E90" s="38">
        <v>1697.3</v>
      </c>
      <c r="F90" s="38">
        <v>1691.6000000000001</v>
      </c>
      <c r="G90" s="39">
        <v>1684.9000000000003</v>
      </c>
      <c r="H90" s="39">
        <v>1672.5000000000002</v>
      </c>
      <c r="I90" s="39">
        <v>1665.8000000000004</v>
      </c>
      <c r="J90" s="39">
        <v>1704.0000000000002</v>
      </c>
      <c r="K90" s="39">
        <v>1710.7</v>
      </c>
      <c r="L90" s="39">
        <v>1723.1000000000001</v>
      </c>
      <c r="M90" s="31">
        <v>1698.3</v>
      </c>
      <c r="N90" s="31">
        <v>1679.2</v>
      </c>
      <c r="O90" s="306">
        <v>107636100</v>
      </c>
      <c r="P90" s="307">
        <v>-4.0074164181447179E-2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45134</v>
      </c>
      <c r="E91" s="38">
        <v>653</v>
      </c>
      <c r="F91" s="38">
        <v>654.2833333333333</v>
      </c>
      <c r="G91" s="39">
        <v>648.21666666666658</v>
      </c>
      <c r="H91" s="39">
        <v>643.43333333333328</v>
      </c>
      <c r="I91" s="39">
        <v>637.36666666666656</v>
      </c>
      <c r="J91" s="39">
        <v>659.06666666666661</v>
      </c>
      <c r="K91" s="39">
        <v>665.13333333333321</v>
      </c>
      <c r="L91" s="39">
        <v>669.91666666666663</v>
      </c>
      <c r="M91" s="31">
        <v>660.35</v>
      </c>
      <c r="N91" s="31">
        <v>649.5</v>
      </c>
      <c r="O91" s="306">
        <v>21349900</v>
      </c>
      <c r="P91" s="307">
        <v>-4.2145782954152888E-2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45134</v>
      </c>
      <c r="E92" s="38">
        <v>3109.95</v>
      </c>
      <c r="F92" s="38">
        <v>3121.35</v>
      </c>
      <c r="G92" s="39">
        <v>3092.45</v>
      </c>
      <c r="H92" s="39">
        <v>3074.95</v>
      </c>
      <c r="I92" s="39">
        <v>3046.0499999999997</v>
      </c>
      <c r="J92" s="39">
        <v>3138.85</v>
      </c>
      <c r="K92" s="39">
        <v>3167.7500000000005</v>
      </c>
      <c r="L92" s="39">
        <v>3185.25</v>
      </c>
      <c r="M92" s="31">
        <v>3150.25</v>
      </c>
      <c r="N92" s="31">
        <v>3103.85</v>
      </c>
      <c r="O92" s="306">
        <v>3941700</v>
      </c>
      <c r="P92" s="307">
        <v>2.9863614986675027E-2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45134</v>
      </c>
      <c r="E93" s="38">
        <v>449.65</v>
      </c>
      <c r="F93" s="38">
        <v>445.26666666666671</v>
      </c>
      <c r="G93" s="39">
        <v>439.98333333333341</v>
      </c>
      <c r="H93" s="39">
        <v>430.31666666666672</v>
      </c>
      <c r="I93" s="39">
        <v>425.03333333333342</v>
      </c>
      <c r="J93" s="39">
        <v>454.93333333333339</v>
      </c>
      <c r="K93" s="39">
        <v>460.2166666666667</v>
      </c>
      <c r="L93" s="39">
        <v>469.88333333333338</v>
      </c>
      <c r="M93" s="31">
        <v>450.55</v>
      </c>
      <c r="N93" s="31">
        <v>435.6</v>
      </c>
      <c r="O93" s="306">
        <v>33756800</v>
      </c>
      <c r="P93" s="307">
        <v>2.5606125053168866E-2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45134</v>
      </c>
      <c r="E94" s="38">
        <v>124.75</v>
      </c>
      <c r="F94" s="38">
        <v>123.01666666666667</v>
      </c>
      <c r="G94" s="39">
        <v>120.63333333333333</v>
      </c>
      <c r="H94" s="39">
        <v>116.51666666666667</v>
      </c>
      <c r="I94" s="39">
        <v>114.13333333333333</v>
      </c>
      <c r="J94" s="39">
        <v>127.13333333333333</v>
      </c>
      <c r="K94" s="39">
        <v>129.51666666666668</v>
      </c>
      <c r="L94" s="39">
        <v>133.63333333333333</v>
      </c>
      <c r="M94" s="31">
        <v>125.4</v>
      </c>
      <c r="N94" s="31">
        <v>118.9</v>
      </c>
      <c r="O94" s="306">
        <v>30671100</v>
      </c>
      <c r="P94" s="307">
        <v>7.5051086754597804E-2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45134</v>
      </c>
      <c r="E95" s="38">
        <v>301.25</v>
      </c>
      <c r="F95" s="38">
        <v>301.34999999999997</v>
      </c>
      <c r="G95" s="39">
        <v>298.19999999999993</v>
      </c>
      <c r="H95" s="39">
        <v>295.14999999999998</v>
      </c>
      <c r="I95" s="39">
        <v>291.99999999999994</v>
      </c>
      <c r="J95" s="39">
        <v>304.39999999999992</v>
      </c>
      <c r="K95" s="39">
        <v>307.5499999999999</v>
      </c>
      <c r="L95" s="39">
        <v>310.59999999999991</v>
      </c>
      <c r="M95" s="31">
        <v>304.5</v>
      </c>
      <c r="N95" s="31">
        <v>298.3</v>
      </c>
      <c r="O95" s="306">
        <v>37827000</v>
      </c>
      <c r="P95" s="307">
        <v>-2.4209626886926802E-3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45134</v>
      </c>
      <c r="E96" s="38">
        <v>2576</v>
      </c>
      <c r="F96" s="38">
        <v>2578.65</v>
      </c>
      <c r="G96" s="39">
        <v>2567.3000000000002</v>
      </c>
      <c r="H96" s="39">
        <v>2558.6</v>
      </c>
      <c r="I96" s="39">
        <v>2547.25</v>
      </c>
      <c r="J96" s="39">
        <v>2587.3500000000004</v>
      </c>
      <c r="K96" s="39">
        <v>2598.6999999999998</v>
      </c>
      <c r="L96" s="39">
        <v>2607.4000000000005</v>
      </c>
      <c r="M96" s="31">
        <v>2590</v>
      </c>
      <c r="N96" s="31">
        <v>2569.9499999999998</v>
      </c>
      <c r="O96" s="306">
        <v>10327800</v>
      </c>
      <c r="P96" s="307">
        <v>2.3973825104104701E-2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45134</v>
      </c>
      <c r="E97" s="38">
        <v>120.6</v>
      </c>
      <c r="F97" s="38">
        <v>121.08333333333333</v>
      </c>
      <c r="G97" s="39">
        <v>119.41666666666666</v>
      </c>
      <c r="H97" s="39">
        <v>118.23333333333333</v>
      </c>
      <c r="I97" s="39">
        <v>116.56666666666666</v>
      </c>
      <c r="J97" s="39">
        <v>122.26666666666665</v>
      </c>
      <c r="K97" s="39">
        <v>123.93333333333331</v>
      </c>
      <c r="L97" s="39">
        <v>125.11666666666665</v>
      </c>
      <c r="M97" s="31">
        <v>122.75</v>
      </c>
      <c r="N97" s="31">
        <v>119.9</v>
      </c>
      <c r="O97" s="306">
        <v>58058400</v>
      </c>
      <c r="P97" s="307">
        <v>-1.2833853624696497E-2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45134</v>
      </c>
      <c r="E98" s="38">
        <v>995.15</v>
      </c>
      <c r="F98" s="38">
        <v>994</v>
      </c>
      <c r="G98" s="39">
        <v>989.15</v>
      </c>
      <c r="H98" s="39">
        <v>983.15</v>
      </c>
      <c r="I98" s="39">
        <v>978.3</v>
      </c>
      <c r="J98" s="39">
        <v>1000</v>
      </c>
      <c r="K98" s="39">
        <v>1004.8499999999999</v>
      </c>
      <c r="L98" s="39">
        <v>1010.85</v>
      </c>
      <c r="M98" s="31">
        <v>998.85</v>
      </c>
      <c r="N98" s="31">
        <v>988</v>
      </c>
      <c r="O98" s="306">
        <v>85842400</v>
      </c>
      <c r="P98" s="307">
        <v>4.7932353929223985E-3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45134</v>
      </c>
      <c r="E99" s="38">
        <v>1375.1</v>
      </c>
      <c r="F99" s="38">
        <v>1382.8166666666666</v>
      </c>
      <c r="G99" s="39">
        <v>1362.6333333333332</v>
      </c>
      <c r="H99" s="39">
        <v>1350.1666666666665</v>
      </c>
      <c r="I99" s="39">
        <v>1329.9833333333331</v>
      </c>
      <c r="J99" s="39">
        <v>1395.2833333333333</v>
      </c>
      <c r="K99" s="39">
        <v>1415.4666666666667</v>
      </c>
      <c r="L99" s="39">
        <v>1427.9333333333334</v>
      </c>
      <c r="M99" s="31">
        <v>1403</v>
      </c>
      <c r="N99" s="31">
        <v>1370.35</v>
      </c>
      <c r="O99" s="306">
        <v>4537000</v>
      </c>
      <c r="P99" s="307">
        <v>-4.7149007665651582E-2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45134</v>
      </c>
      <c r="E100" s="38">
        <v>576.6</v>
      </c>
      <c r="F100" s="38">
        <v>574.7166666666667</v>
      </c>
      <c r="G100" s="39">
        <v>569.33333333333337</v>
      </c>
      <c r="H100" s="39">
        <v>562.06666666666672</v>
      </c>
      <c r="I100" s="39">
        <v>556.68333333333339</v>
      </c>
      <c r="J100" s="39">
        <v>581.98333333333335</v>
      </c>
      <c r="K100" s="39">
        <v>587.36666666666656</v>
      </c>
      <c r="L100" s="39">
        <v>594.63333333333333</v>
      </c>
      <c r="M100" s="31">
        <v>580.1</v>
      </c>
      <c r="N100" s="31">
        <v>567.45000000000005</v>
      </c>
      <c r="O100" s="306">
        <v>11293500</v>
      </c>
      <c r="P100" s="307">
        <v>-5.9697764456100914E-2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45134</v>
      </c>
      <c r="E101" s="38">
        <v>7.95</v>
      </c>
      <c r="F101" s="38">
        <v>7.9333333333333336</v>
      </c>
      <c r="G101" s="39">
        <v>7.8166666666666664</v>
      </c>
      <c r="H101" s="39">
        <v>7.6833333333333327</v>
      </c>
      <c r="I101" s="39">
        <v>7.5666666666666655</v>
      </c>
      <c r="J101" s="39">
        <v>8.0666666666666664</v>
      </c>
      <c r="K101" s="39">
        <v>8.1833333333333336</v>
      </c>
      <c r="L101" s="39">
        <v>8.3166666666666682</v>
      </c>
      <c r="M101" s="31">
        <v>8.0500000000000007</v>
      </c>
      <c r="N101" s="31">
        <v>7.8</v>
      </c>
      <c r="O101" s="306">
        <v>812480000</v>
      </c>
      <c r="P101" s="307">
        <v>8.9409894695012919E-3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45134</v>
      </c>
      <c r="E102" s="38">
        <v>113.85</v>
      </c>
      <c r="F102" s="38">
        <v>113.55</v>
      </c>
      <c r="G102" s="39">
        <v>112.75</v>
      </c>
      <c r="H102" s="39">
        <v>111.65</v>
      </c>
      <c r="I102" s="39">
        <v>110.85000000000001</v>
      </c>
      <c r="J102" s="39">
        <v>114.64999999999999</v>
      </c>
      <c r="K102" s="39">
        <v>115.44999999999997</v>
      </c>
      <c r="L102" s="39">
        <v>116.54999999999998</v>
      </c>
      <c r="M102" s="31">
        <v>114.35</v>
      </c>
      <c r="N102" s="31">
        <v>112.45</v>
      </c>
      <c r="O102" s="306">
        <v>143460000</v>
      </c>
      <c r="P102" s="307">
        <v>-3.3353547604608853E-2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45134</v>
      </c>
      <c r="E103" s="38">
        <v>83.3</v>
      </c>
      <c r="F103" s="38">
        <v>83.433333333333337</v>
      </c>
      <c r="G103" s="39">
        <v>82.566666666666677</v>
      </c>
      <c r="H103" s="39">
        <v>81.833333333333343</v>
      </c>
      <c r="I103" s="39">
        <v>80.966666666666683</v>
      </c>
      <c r="J103" s="39">
        <v>84.166666666666671</v>
      </c>
      <c r="K103" s="39">
        <v>85.033333333333346</v>
      </c>
      <c r="L103" s="39">
        <v>85.766666666666666</v>
      </c>
      <c r="M103" s="31">
        <v>84.3</v>
      </c>
      <c r="N103" s="31">
        <v>82.7</v>
      </c>
      <c r="O103" s="306">
        <v>206880000</v>
      </c>
      <c r="P103" s="307">
        <v>-5.5924430145800536E-2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45134</v>
      </c>
      <c r="E104" s="38">
        <v>123.8</v>
      </c>
      <c r="F104" s="38">
        <v>123.73333333333333</v>
      </c>
      <c r="G104" s="39">
        <v>122.91666666666667</v>
      </c>
      <c r="H104" s="39">
        <v>122.03333333333333</v>
      </c>
      <c r="I104" s="39">
        <v>121.21666666666667</v>
      </c>
      <c r="J104" s="39">
        <v>124.61666666666667</v>
      </c>
      <c r="K104" s="39">
        <v>125.43333333333334</v>
      </c>
      <c r="L104" s="39">
        <v>126.31666666666668</v>
      </c>
      <c r="M104" s="31">
        <v>124.55</v>
      </c>
      <c r="N104" s="31">
        <v>122.85</v>
      </c>
      <c r="O104" s="306">
        <v>51975000</v>
      </c>
      <c r="P104" s="307">
        <v>-3.5945363048166786E-3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45134</v>
      </c>
      <c r="E105" s="38">
        <v>475.4</v>
      </c>
      <c r="F105" s="38">
        <v>475.7</v>
      </c>
      <c r="G105" s="39">
        <v>470.4</v>
      </c>
      <c r="H105" s="39">
        <v>465.4</v>
      </c>
      <c r="I105" s="39">
        <v>460.09999999999997</v>
      </c>
      <c r="J105" s="39">
        <v>480.7</v>
      </c>
      <c r="K105" s="39">
        <v>486.00000000000006</v>
      </c>
      <c r="L105" s="39">
        <v>491</v>
      </c>
      <c r="M105" s="31">
        <v>481</v>
      </c>
      <c r="N105" s="31">
        <v>470.7</v>
      </c>
      <c r="O105" s="306">
        <v>8123500</v>
      </c>
      <c r="P105" s="307">
        <v>-9.5529699938763007E-2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45134</v>
      </c>
      <c r="E106" s="38">
        <v>391.7</v>
      </c>
      <c r="F106" s="38">
        <v>391.73333333333329</v>
      </c>
      <c r="G106" s="39">
        <v>387.56666666666661</v>
      </c>
      <c r="H106" s="39">
        <v>383.43333333333334</v>
      </c>
      <c r="I106" s="39">
        <v>379.26666666666665</v>
      </c>
      <c r="J106" s="39">
        <v>395.86666666666656</v>
      </c>
      <c r="K106" s="39">
        <v>400.03333333333319</v>
      </c>
      <c r="L106" s="39">
        <v>404.16666666666652</v>
      </c>
      <c r="M106" s="31">
        <v>395.9</v>
      </c>
      <c r="N106" s="31">
        <v>387.6</v>
      </c>
      <c r="O106" s="306">
        <v>20552000</v>
      </c>
      <c r="P106" s="307">
        <v>2.1166650104342641E-2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45134</v>
      </c>
      <c r="E107" s="38">
        <v>212.85</v>
      </c>
      <c r="F107" s="38">
        <v>212.41666666666666</v>
      </c>
      <c r="G107" s="39">
        <v>209.38333333333333</v>
      </c>
      <c r="H107" s="39">
        <v>205.91666666666666</v>
      </c>
      <c r="I107" s="39">
        <v>202.88333333333333</v>
      </c>
      <c r="J107" s="39">
        <v>215.88333333333333</v>
      </c>
      <c r="K107" s="39">
        <v>218.91666666666669</v>
      </c>
      <c r="L107" s="39">
        <v>222.38333333333333</v>
      </c>
      <c r="M107" s="31">
        <v>215.45</v>
      </c>
      <c r="N107" s="31">
        <v>208.95</v>
      </c>
      <c r="O107" s="306">
        <v>17362300</v>
      </c>
      <c r="P107" s="307">
        <v>-7.2070675759454431E-2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45134</v>
      </c>
      <c r="E108" s="38">
        <v>2941.45</v>
      </c>
      <c r="F108" s="38">
        <v>2973.7333333333336</v>
      </c>
      <c r="G108" s="39">
        <v>2865.5166666666673</v>
      </c>
      <c r="H108" s="39">
        <v>2789.5833333333339</v>
      </c>
      <c r="I108" s="39">
        <v>2681.3666666666677</v>
      </c>
      <c r="J108" s="39">
        <v>3049.666666666667</v>
      </c>
      <c r="K108" s="39">
        <v>3157.8833333333332</v>
      </c>
      <c r="L108" s="39">
        <v>3233.8166666666666</v>
      </c>
      <c r="M108" s="31">
        <v>3081.95</v>
      </c>
      <c r="N108" s="31">
        <v>2897.8</v>
      </c>
      <c r="O108" s="306">
        <v>965100</v>
      </c>
      <c r="P108" s="307">
        <v>-7.3711488626547653E-2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45134</v>
      </c>
      <c r="E109" s="38">
        <v>2588.5500000000002</v>
      </c>
      <c r="F109" s="38">
        <v>2610.9833333333336</v>
      </c>
      <c r="G109" s="39">
        <v>2539.9666666666672</v>
      </c>
      <c r="H109" s="39">
        <v>2491.3833333333337</v>
      </c>
      <c r="I109" s="39">
        <v>2420.3666666666672</v>
      </c>
      <c r="J109" s="39">
        <v>2659.5666666666671</v>
      </c>
      <c r="K109" s="39">
        <v>2730.5833333333335</v>
      </c>
      <c r="L109" s="39">
        <v>2779.166666666667</v>
      </c>
      <c r="M109" s="31">
        <v>2682</v>
      </c>
      <c r="N109" s="31">
        <v>2562.4</v>
      </c>
      <c r="O109" s="306">
        <v>4031100</v>
      </c>
      <c r="P109" s="307">
        <v>7.2643090923605019E-2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45134</v>
      </c>
      <c r="E110" s="38">
        <v>1415.85</v>
      </c>
      <c r="F110" s="38">
        <v>1424.45</v>
      </c>
      <c r="G110" s="39">
        <v>1403.5</v>
      </c>
      <c r="H110" s="39">
        <v>1391.1499999999999</v>
      </c>
      <c r="I110" s="39">
        <v>1370.1999999999998</v>
      </c>
      <c r="J110" s="39">
        <v>1436.8000000000002</v>
      </c>
      <c r="K110" s="39">
        <v>1457.7500000000005</v>
      </c>
      <c r="L110" s="39">
        <v>1470.1000000000004</v>
      </c>
      <c r="M110" s="31">
        <v>1445.4</v>
      </c>
      <c r="N110" s="31">
        <v>1412.1</v>
      </c>
      <c r="O110" s="306">
        <v>23198000</v>
      </c>
      <c r="P110" s="307">
        <v>-3.2489469074529757E-2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45134</v>
      </c>
      <c r="E111" s="38">
        <v>172.25</v>
      </c>
      <c r="F111" s="38">
        <v>172.31666666666669</v>
      </c>
      <c r="G111" s="39">
        <v>170.23333333333338</v>
      </c>
      <c r="H111" s="39">
        <v>168.2166666666667</v>
      </c>
      <c r="I111" s="39">
        <v>166.13333333333338</v>
      </c>
      <c r="J111" s="39">
        <v>174.33333333333337</v>
      </c>
      <c r="K111" s="39">
        <v>176.41666666666669</v>
      </c>
      <c r="L111" s="39">
        <v>178.43333333333337</v>
      </c>
      <c r="M111" s="31">
        <v>174.4</v>
      </c>
      <c r="N111" s="31">
        <v>170.3</v>
      </c>
      <c r="O111" s="306">
        <v>93404800</v>
      </c>
      <c r="P111" s="307">
        <v>-4.7819156643964644E-3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45134</v>
      </c>
      <c r="E112" s="38">
        <v>1338.85</v>
      </c>
      <c r="F112" s="38">
        <v>1337.3166666666666</v>
      </c>
      <c r="G112" s="39">
        <v>1329.3833333333332</v>
      </c>
      <c r="H112" s="39">
        <v>1319.9166666666665</v>
      </c>
      <c r="I112" s="39">
        <v>1311.9833333333331</v>
      </c>
      <c r="J112" s="39">
        <v>1346.7833333333333</v>
      </c>
      <c r="K112" s="39">
        <v>1354.7166666666667</v>
      </c>
      <c r="L112" s="39">
        <v>1364.1833333333334</v>
      </c>
      <c r="M112" s="31">
        <v>1345.25</v>
      </c>
      <c r="N112" s="31">
        <v>1327.85</v>
      </c>
      <c r="O112" s="306">
        <v>39490400</v>
      </c>
      <c r="P112" s="307">
        <v>-1.3213657444426674E-2</v>
      </c>
    </row>
    <row r="113" spans="1:16" ht="12.75" customHeight="1">
      <c r="A113" s="31">
        <v>103</v>
      </c>
      <c r="B113" s="32" t="s">
        <v>87</v>
      </c>
      <c r="C113" s="33" t="s">
        <v>153</v>
      </c>
      <c r="D113" s="34">
        <v>45134</v>
      </c>
      <c r="E113" s="38">
        <v>617.75</v>
      </c>
      <c r="F113" s="38">
        <v>621.41666666666663</v>
      </c>
      <c r="G113" s="39">
        <v>610.33333333333326</v>
      </c>
      <c r="H113" s="39">
        <v>602.91666666666663</v>
      </c>
      <c r="I113" s="39">
        <v>591.83333333333326</v>
      </c>
      <c r="J113" s="39">
        <v>628.83333333333326</v>
      </c>
      <c r="K113" s="39">
        <v>639.91666666666652</v>
      </c>
      <c r="L113" s="39">
        <v>647.33333333333326</v>
      </c>
      <c r="M113" s="31">
        <v>632.5</v>
      </c>
      <c r="N113" s="31">
        <v>614</v>
      </c>
      <c r="O113" s="306">
        <v>1306500</v>
      </c>
      <c r="P113" s="307">
        <v>-0.27173913043478259</v>
      </c>
    </row>
    <row r="114" spans="1:16" ht="12.75" customHeight="1">
      <c r="A114" s="31">
        <v>104</v>
      </c>
      <c r="B114" s="32" t="s">
        <v>84</v>
      </c>
      <c r="C114" s="33" t="s">
        <v>154</v>
      </c>
      <c r="D114" s="34">
        <v>45134</v>
      </c>
      <c r="E114" s="38">
        <v>99.15</v>
      </c>
      <c r="F114" s="38">
        <v>99.283333333333346</v>
      </c>
      <c r="G114" s="39">
        <v>98.466666666666697</v>
      </c>
      <c r="H114" s="39">
        <v>97.783333333333346</v>
      </c>
      <c r="I114" s="39">
        <v>96.966666666666697</v>
      </c>
      <c r="J114" s="39">
        <v>99.966666666666697</v>
      </c>
      <c r="K114" s="39">
        <v>100.78333333333333</v>
      </c>
      <c r="L114" s="39">
        <v>101.4666666666667</v>
      </c>
      <c r="M114" s="31">
        <v>100.1</v>
      </c>
      <c r="N114" s="31">
        <v>98.6</v>
      </c>
      <c r="O114" s="306">
        <v>103710750</v>
      </c>
      <c r="P114" s="307">
        <v>1.7894142022979846E-3</v>
      </c>
    </row>
    <row r="115" spans="1:16" ht="12.75" customHeight="1">
      <c r="A115" s="31">
        <v>105</v>
      </c>
      <c r="B115" s="32" t="s">
        <v>43</v>
      </c>
      <c r="C115" s="33" t="s">
        <v>155</v>
      </c>
      <c r="D115" s="34">
        <v>45134</v>
      </c>
      <c r="E115" s="38">
        <v>800.05</v>
      </c>
      <c r="F115" s="38">
        <v>799.98333333333323</v>
      </c>
      <c r="G115" s="39">
        <v>792.06666666666649</v>
      </c>
      <c r="H115" s="39">
        <v>784.08333333333326</v>
      </c>
      <c r="I115" s="39">
        <v>776.16666666666652</v>
      </c>
      <c r="J115" s="39">
        <v>807.96666666666647</v>
      </c>
      <c r="K115" s="39">
        <v>815.88333333333321</v>
      </c>
      <c r="L115" s="39">
        <v>823.86666666666645</v>
      </c>
      <c r="M115" s="31">
        <v>807.9</v>
      </c>
      <c r="N115" s="31">
        <v>792</v>
      </c>
      <c r="O115" s="306">
        <v>2490800</v>
      </c>
      <c r="P115" s="307">
        <v>1.0815088367185439E-2</v>
      </c>
    </row>
    <row r="116" spans="1:16" ht="12.75" customHeight="1">
      <c r="A116" s="31">
        <v>106</v>
      </c>
      <c r="B116" s="32" t="s">
        <v>45</v>
      </c>
      <c r="C116" s="33" t="s">
        <v>156</v>
      </c>
      <c r="D116" s="34">
        <v>45134</v>
      </c>
      <c r="E116" s="38">
        <v>620.95000000000005</v>
      </c>
      <c r="F116" s="38">
        <v>621.08333333333337</v>
      </c>
      <c r="G116" s="39">
        <v>615.61666666666679</v>
      </c>
      <c r="H116" s="39">
        <v>610.28333333333342</v>
      </c>
      <c r="I116" s="39">
        <v>604.81666666666683</v>
      </c>
      <c r="J116" s="39">
        <v>626.41666666666674</v>
      </c>
      <c r="K116" s="39">
        <v>631.88333333333321</v>
      </c>
      <c r="L116" s="39">
        <v>637.2166666666667</v>
      </c>
      <c r="M116" s="31">
        <v>626.54999999999995</v>
      </c>
      <c r="N116" s="31">
        <v>615.75</v>
      </c>
      <c r="O116" s="306">
        <v>15618750</v>
      </c>
      <c r="P116" s="307">
        <v>0.11464968152866242</v>
      </c>
    </row>
    <row r="117" spans="1:16" ht="12.75" customHeight="1">
      <c r="A117" s="31">
        <v>107</v>
      </c>
      <c r="B117" s="32" t="s">
        <v>59</v>
      </c>
      <c r="C117" s="33" t="s">
        <v>157</v>
      </c>
      <c r="D117" s="34">
        <v>45134</v>
      </c>
      <c r="E117" s="38">
        <v>463.4</v>
      </c>
      <c r="F117" s="38">
        <v>463.16666666666669</v>
      </c>
      <c r="G117" s="39">
        <v>456.98333333333335</v>
      </c>
      <c r="H117" s="39">
        <v>450.56666666666666</v>
      </c>
      <c r="I117" s="39">
        <v>444.38333333333333</v>
      </c>
      <c r="J117" s="39">
        <v>469.58333333333337</v>
      </c>
      <c r="K117" s="39">
        <v>475.76666666666665</v>
      </c>
      <c r="L117" s="39">
        <v>482.18333333333339</v>
      </c>
      <c r="M117" s="31">
        <v>469.35</v>
      </c>
      <c r="N117" s="31">
        <v>456.75</v>
      </c>
      <c r="O117" s="306">
        <v>91777600</v>
      </c>
      <c r="P117" s="307">
        <v>3.4276956364947708E-2</v>
      </c>
    </row>
    <row r="118" spans="1:16" ht="12.75" customHeight="1">
      <c r="A118" s="31">
        <v>108</v>
      </c>
      <c r="B118" s="32" t="s">
        <v>132</v>
      </c>
      <c r="C118" s="33" t="s">
        <v>158</v>
      </c>
      <c r="D118" s="34">
        <v>45134</v>
      </c>
      <c r="E118" s="38">
        <v>663.7</v>
      </c>
      <c r="F118" s="38">
        <v>654.81666666666672</v>
      </c>
      <c r="G118" s="39">
        <v>642.93333333333339</v>
      </c>
      <c r="H118" s="39">
        <v>622.16666666666663</v>
      </c>
      <c r="I118" s="39">
        <v>610.2833333333333</v>
      </c>
      <c r="J118" s="39">
        <v>675.58333333333348</v>
      </c>
      <c r="K118" s="39">
        <v>687.46666666666692</v>
      </c>
      <c r="L118" s="39">
        <v>708.23333333333358</v>
      </c>
      <c r="M118" s="31">
        <v>666.7</v>
      </c>
      <c r="N118" s="31">
        <v>634.04999999999995</v>
      </c>
      <c r="O118" s="306">
        <v>26518750</v>
      </c>
      <c r="P118" s="307">
        <v>6.1386832099259554E-2</v>
      </c>
    </row>
    <row r="119" spans="1:16" ht="12.75" customHeight="1">
      <c r="A119" s="31">
        <v>109</v>
      </c>
      <c r="B119" s="32" t="s">
        <v>49</v>
      </c>
      <c r="C119" s="33" t="s">
        <v>159</v>
      </c>
      <c r="D119" s="34">
        <v>45134</v>
      </c>
      <c r="E119" s="38">
        <v>3258.75</v>
      </c>
      <c r="F119" s="38">
        <v>3237.4</v>
      </c>
      <c r="G119" s="39">
        <v>3186.9500000000003</v>
      </c>
      <c r="H119" s="39">
        <v>3115.15</v>
      </c>
      <c r="I119" s="39">
        <v>3064.7000000000003</v>
      </c>
      <c r="J119" s="39">
        <v>3309.2000000000003</v>
      </c>
      <c r="K119" s="39">
        <v>3359.65</v>
      </c>
      <c r="L119" s="39">
        <v>3431.4500000000003</v>
      </c>
      <c r="M119" s="31">
        <v>3287.85</v>
      </c>
      <c r="N119" s="31">
        <v>3165.6</v>
      </c>
      <c r="O119" s="306">
        <v>311250</v>
      </c>
      <c r="P119" s="307">
        <v>-7.9822616407982258E-2</v>
      </c>
    </row>
    <row r="120" spans="1:16" ht="12.75" customHeight="1">
      <c r="A120" s="31">
        <v>110</v>
      </c>
      <c r="B120" s="32" t="s">
        <v>132</v>
      </c>
      <c r="C120" s="33" t="s">
        <v>160</v>
      </c>
      <c r="D120" s="34">
        <v>45134</v>
      </c>
      <c r="E120" s="38">
        <v>802.8</v>
      </c>
      <c r="F120" s="38">
        <v>795.9666666666667</v>
      </c>
      <c r="G120" s="39">
        <v>784.68333333333339</v>
      </c>
      <c r="H120" s="39">
        <v>766.56666666666672</v>
      </c>
      <c r="I120" s="39">
        <v>755.28333333333342</v>
      </c>
      <c r="J120" s="39">
        <v>814.08333333333337</v>
      </c>
      <c r="K120" s="39">
        <v>825.36666666666667</v>
      </c>
      <c r="L120" s="39">
        <v>843.48333333333335</v>
      </c>
      <c r="M120" s="31">
        <v>807.25</v>
      </c>
      <c r="N120" s="31">
        <v>777.85</v>
      </c>
      <c r="O120" s="306">
        <v>23657400</v>
      </c>
      <c r="P120" s="307">
        <v>-2.4819143016138009E-2</v>
      </c>
    </row>
    <row r="121" spans="1:16" ht="12.75" customHeight="1">
      <c r="A121" s="31">
        <v>111</v>
      </c>
      <c r="B121" s="32" t="s">
        <v>45</v>
      </c>
      <c r="C121" s="33" t="s">
        <v>161</v>
      </c>
      <c r="D121" s="34">
        <v>45134</v>
      </c>
      <c r="E121" s="38">
        <v>478.5</v>
      </c>
      <c r="F121" s="38">
        <v>477.31666666666666</v>
      </c>
      <c r="G121" s="39">
        <v>464.43333333333334</v>
      </c>
      <c r="H121" s="39">
        <v>450.36666666666667</v>
      </c>
      <c r="I121" s="39">
        <v>437.48333333333335</v>
      </c>
      <c r="J121" s="39">
        <v>491.38333333333333</v>
      </c>
      <c r="K121" s="39">
        <v>504.26666666666665</v>
      </c>
      <c r="L121" s="39">
        <v>518.33333333333326</v>
      </c>
      <c r="M121" s="31">
        <v>490.2</v>
      </c>
      <c r="N121" s="31">
        <v>463.25</v>
      </c>
      <c r="O121" s="306">
        <v>20668750</v>
      </c>
      <c r="P121" s="307">
        <v>-1.7644961977186312E-2</v>
      </c>
    </row>
    <row r="122" spans="1:16" ht="12.75" customHeight="1">
      <c r="A122" s="31">
        <v>112</v>
      </c>
      <c r="B122" s="32" t="s">
        <v>63</v>
      </c>
      <c r="C122" s="33" t="s">
        <v>162</v>
      </c>
      <c r="D122" s="34">
        <v>45134</v>
      </c>
      <c r="E122" s="38">
        <v>1879.15</v>
      </c>
      <c r="F122" s="38">
        <v>1882.3000000000002</v>
      </c>
      <c r="G122" s="39">
        <v>1859.6500000000003</v>
      </c>
      <c r="H122" s="39">
        <v>1840.15</v>
      </c>
      <c r="I122" s="39">
        <v>1817.5000000000002</v>
      </c>
      <c r="J122" s="39">
        <v>1901.8000000000004</v>
      </c>
      <c r="K122" s="39">
        <v>1924.45</v>
      </c>
      <c r="L122" s="39">
        <v>1943.9500000000005</v>
      </c>
      <c r="M122" s="31">
        <v>1904.95</v>
      </c>
      <c r="N122" s="31">
        <v>1862.8</v>
      </c>
      <c r="O122" s="306">
        <v>24844800</v>
      </c>
      <c r="P122" s="307">
        <v>3.0845755075014939E-3</v>
      </c>
    </row>
    <row r="123" spans="1:16" ht="12.75" customHeight="1">
      <c r="A123" s="31">
        <v>113</v>
      </c>
      <c r="B123" s="32" t="s">
        <v>68</v>
      </c>
      <c r="C123" s="33" t="s">
        <v>163</v>
      </c>
      <c r="D123" s="34">
        <v>45134</v>
      </c>
      <c r="E123" s="38">
        <v>127.3</v>
      </c>
      <c r="F123" s="38">
        <v>128.79999999999998</v>
      </c>
      <c r="G123" s="39">
        <v>124.44999999999996</v>
      </c>
      <c r="H123" s="39">
        <v>121.59999999999998</v>
      </c>
      <c r="I123" s="39">
        <v>117.24999999999996</v>
      </c>
      <c r="J123" s="39">
        <v>131.64999999999998</v>
      </c>
      <c r="K123" s="39">
        <v>136</v>
      </c>
      <c r="L123" s="39">
        <v>138.84999999999997</v>
      </c>
      <c r="M123" s="31">
        <v>133.15</v>
      </c>
      <c r="N123" s="31">
        <v>125.95</v>
      </c>
      <c r="O123" s="306">
        <v>70936876</v>
      </c>
      <c r="P123" s="307">
        <v>-2.5154068670607473E-4</v>
      </c>
    </row>
    <row r="124" spans="1:16" ht="12.75" customHeight="1">
      <c r="A124" s="31">
        <v>114</v>
      </c>
      <c r="B124" s="32" t="s">
        <v>45</v>
      </c>
      <c r="C124" s="33" t="s">
        <v>164</v>
      </c>
      <c r="D124" s="34">
        <v>45134</v>
      </c>
      <c r="E124" s="38">
        <v>2384.1999999999998</v>
      </c>
      <c r="F124" s="38">
        <v>2384.2333333333336</v>
      </c>
      <c r="G124" s="39">
        <v>2357.0666666666671</v>
      </c>
      <c r="H124" s="39">
        <v>2329.9333333333334</v>
      </c>
      <c r="I124" s="39">
        <v>2302.7666666666669</v>
      </c>
      <c r="J124" s="39">
        <v>2411.3666666666672</v>
      </c>
      <c r="K124" s="39">
        <v>2438.5333333333333</v>
      </c>
      <c r="L124" s="39">
        <v>2465.6666666666674</v>
      </c>
      <c r="M124" s="31">
        <v>2411.4</v>
      </c>
      <c r="N124" s="31">
        <v>2357.1</v>
      </c>
      <c r="O124" s="306">
        <v>753900</v>
      </c>
      <c r="P124" s="307">
        <v>5.8550968828980622E-2</v>
      </c>
    </row>
    <row r="125" spans="1:16" ht="12.75" customHeight="1">
      <c r="A125" s="31">
        <v>115</v>
      </c>
      <c r="B125" s="32" t="s">
        <v>43</v>
      </c>
      <c r="C125" s="33" t="s">
        <v>165</v>
      </c>
      <c r="D125" s="34">
        <v>45134</v>
      </c>
      <c r="E125" s="38">
        <v>347</v>
      </c>
      <c r="F125" s="38">
        <v>347.91666666666669</v>
      </c>
      <c r="G125" s="39">
        <v>344.83333333333337</v>
      </c>
      <c r="H125" s="39">
        <v>342.66666666666669</v>
      </c>
      <c r="I125" s="39">
        <v>339.58333333333337</v>
      </c>
      <c r="J125" s="39">
        <v>350.08333333333337</v>
      </c>
      <c r="K125" s="39">
        <v>353.16666666666674</v>
      </c>
      <c r="L125" s="39">
        <v>355.33333333333337</v>
      </c>
      <c r="M125" s="31">
        <v>351</v>
      </c>
      <c r="N125" s="31">
        <v>345.75</v>
      </c>
      <c r="O125" s="306">
        <v>16100700</v>
      </c>
      <c r="P125" s="307">
        <v>-5.7893166219039095E-2</v>
      </c>
    </row>
    <row r="126" spans="1:16" ht="12.75" customHeight="1">
      <c r="A126" s="31">
        <v>116</v>
      </c>
      <c r="B126" s="32" t="s">
        <v>68</v>
      </c>
      <c r="C126" s="33" t="s">
        <v>166</v>
      </c>
      <c r="D126" s="34">
        <v>45134</v>
      </c>
      <c r="E126" s="38">
        <v>393.1</v>
      </c>
      <c r="F126" s="38">
        <v>392.56666666666666</v>
      </c>
      <c r="G126" s="39">
        <v>390.13333333333333</v>
      </c>
      <c r="H126" s="39">
        <v>387.16666666666669</v>
      </c>
      <c r="I126" s="39">
        <v>384.73333333333335</v>
      </c>
      <c r="J126" s="39">
        <v>395.5333333333333</v>
      </c>
      <c r="K126" s="39">
        <v>397.96666666666658</v>
      </c>
      <c r="L126" s="39">
        <v>400.93333333333328</v>
      </c>
      <c r="M126" s="31">
        <v>395</v>
      </c>
      <c r="N126" s="31">
        <v>389.6</v>
      </c>
      <c r="O126" s="306">
        <v>20900000</v>
      </c>
      <c r="P126" s="307">
        <v>-1.2193969184232914E-2</v>
      </c>
    </row>
    <row r="127" spans="1:16" ht="12.75" customHeight="1">
      <c r="A127" s="31">
        <v>117</v>
      </c>
      <c r="B127" s="32" t="s">
        <v>41</v>
      </c>
      <c r="C127" s="33" t="s">
        <v>167</v>
      </c>
      <c r="D127" s="34">
        <v>45134</v>
      </c>
      <c r="E127" s="38">
        <v>2570.0500000000002</v>
      </c>
      <c r="F127" s="38">
        <v>2583.9666666666667</v>
      </c>
      <c r="G127" s="39">
        <v>2548.9833333333336</v>
      </c>
      <c r="H127" s="39">
        <v>2527.916666666667</v>
      </c>
      <c r="I127" s="39">
        <v>2492.9333333333338</v>
      </c>
      <c r="J127" s="39">
        <v>2605.0333333333333</v>
      </c>
      <c r="K127" s="39">
        <v>2640.016666666666</v>
      </c>
      <c r="L127" s="39">
        <v>2661.083333333333</v>
      </c>
      <c r="M127" s="31">
        <v>2618.9499999999998</v>
      </c>
      <c r="N127" s="31">
        <v>2562.9</v>
      </c>
      <c r="O127" s="306">
        <v>11791800</v>
      </c>
      <c r="P127" s="307">
        <v>5.5251288659793812E-2</v>
      </c>
    </row>
    <row r="128" spans="1:16" ht="12.75" customHeight="1">
      <c r="A128" s="31">
        <v>118</v>
      </c>
      <c r="B128" s="32" t="s">
        <v>87</v>
      </c>
      <c r="C128" s="33" t="s">
        <v>168</v>
      </c>
      <c r="D128" s="34">
        <v>45134</v>
      </c>
      <c r="E128" s="38">
        <v>4886.1499999999996</v>
      </c>
      <c r="F128" s="38">
        <v>4886.4333333333334</v>
      </c>
      <c r="G128" s="39">
        <v>4862.916666666667</v>
      </c>
      <c r="H128" s="39">
        <v>4839.6833333333334</v>
      </c>
      <c r="I128" s="39">
        <v>4816.166666666667</v>
      </c>
      <c r="J128" s="39">
        <v>4909.666666666667</v>
      </c>
      <c r="K128" s="39">
        <v>4933.1833333333334</v>
      </c>
      <c r="L128" s="39">
        <v>4956.416666666667</v>
      </c>
      <c r="M128" s="31">
        <v>4909.95</v>
      </c>
      <c r="N128" s="31">
        <v>4863.2</v>
      </c>
      <c r="O128" s="306">
        <v>2351850</v>
      </c>
      <c r="P128" s="307">
        <v>-1.6065265139629747E-2</v>
      </c>
    </row>
    <row r="129" spans="1:16" ht="12.75" customHeight="1">
      <c r="A129" s="31">
        <v>119</v>
      </c>
      <c r="B129" s="32" t="s">
        <v>87</v>
      </c>
      <c r="C129" s="33" t="s">
        <v>169</v>
      </c>
      <c r="D129" s="34">
        <v>45134</v>
      </c>
      <c r="E129" s="38">
        <v>3978.25</v>
      </c>
      <c r="F129" s="38">
        <v>3980.3666666666668</v>
      </c>
      <c r="G129" s="39">
        <v>3940.1833333333334</v>
      </c>
      <c r="H129" s="39">
        <v>3902.1166666666668</v>
      </c>
      <c r="I129" s="39">
        <v>3861.9333333333334</v>
      </c>
      <c r="J129" s="39">
        <v>4018.4333333333334</v>
      </c>
      <c r="K129" s="39">
        <v>4058.6166666666668</v>
      </c>
      <c r="L129" s="39">
        <v>4096.6833333333334</v>
      </c>
      <c r="M129" s="31">
        <v>4020.55</v>
      </c>
      <c r="N129" s="31">
        <v>3942.3</v>
      </c>
      <c r="O129" s="306">
        <v>1174800</v>
      </c>
      <c r="P129" s="307">
        <v>-8.9421292390754175E-3</v>
      </c>
    </row>
    <row r="130" spans="1:16" ht="12.75" customHeight="1">
      <c r="A130" s="31">
        <v>120</v>
      </c>
      <c r="B130" s="32" t="s">
        <v>43</v>
      </c>
      <c r="C130" s="33" t="s">
        <v>170</v>
      </c>
      <c r="D130" s="34">
        <v>45134</v>
      </c>
      <c r="E130" s="38">
        <v>940.2</v>
      </c>
      <c r="F130" s="38">
        <v>940.16666666666663</v>
      </c>
      <c r="G130" s="39">
        <v>933.58333333333326</v>
      </c>
      <c r="H130" s="39">
        <v>926.96666666666658</v>
      </c>
      <c r="I130" s="39">
        <v>920.38333333333321</v>
      </c>
      <c r="J130" s="39">
        <v>946.7833333333333</v>
      </c>
      <c r="K130" s="39">
        <v>953.36666666666656</v>
      </c>
      <c r="L130" s="39">
        <v>959.98333333333335</v>
      </c>
      <c r="M130" s="31">
        <v>946.75</v>
      </c>
      <c r="N130" s="31">
        <v>933.55</v>
      </c>
      <c r="O130" s="306">
        <v>5634650</v>
      </c>
      <c r="P130" s="307">
        <v>-3.6073951600781601E-3</v>
      </c>
    </row>
    <row r="131" spans="1:16" ht="12.75" customHeight="1">
      <c r="A131" s="31">
        <v>121</v>
      </c>
      <c r="B131" s="32" t="s">
        <v>56</v>
      </c>
      <c r="C131" s="33" t="s">
        <v>171</v>
      </c>
      <c r="D131" s="34">
        <v>45134</v>
      </c>
      <c r="E131" s="38">
        <v>1565.6</v>
      </c>
      <c r="F131" s="38">
        <v>1561.7</v>
      </c>
      <c r="G131" s="39">
        <v>1553.65</v>
      </c>
      <c r="H131" s="39">
        <v>1541.7</v>
      </c>
      <c r="I131" s="39">
        <v>1533.65</v>
      </c>
      <c r="J131" s="39">
        <v>1573.65</v>
      </c>
      <c r="K131" s="39">
        <v>1581.6999999999998</v>
      </c>
      <c r="L131" s="39">
        <v>1593.65</v>
      </c>
      <c r="M131" s="31">
        <v>1569.75</v>
      </c>
      <c r="N131" s="31">
        <v>1549.75</v>
      </c>
      <c r="O131" s="306">
        <v>15484000</v>
      </c>
      <c r="P131" s="307">
        <v>3.4021320027217057E-3</v>
      </c>
    </row>
    <row r="132" spans="1:16" ht="12.75" customHeight="1">
      <c r="A132" s="31">
        <v>122</v>
      </c>
      <c r="B132" s="32" t="s">
        <v>68</v>
      </c>
      <c r="C132" s="33" t="s">
        <v>172</v>
      </c>
      <c r="D132" s="34">
        <v>45134</v>
      </c>
      <c r="E132" s="38">
        <v>316.60000000000002</v>
      </c>
      <c r="F132" s="38">
        <v>318.38333333333338</v>
      </c>
      <c r="G132" s="39">
        <v>312.26666666666677</v>
      </c>
      <c r="H132" s="39">
        <v>307.93333333333339</v>
      </c>
      <c r="I132" s="39">
        <v>301.81666666666678</v>
      </c>
      <c r="J132" s="39">
        <v>322.71666666666675</v>
      </c>
      <c r="K132" s="39">
        <v>328.83333333333343</v>
      </c>
      <c r="L132" s="39">
        <v>333.16666666666674</v>
      </c>
      <c r="M132" s="31">
        <v>324.5</v>
      </c>
      <c r="N132" s="31">
        <v>314.05</v>
      </c>
      <c r="O132" s="306">
        <v>30732000</v>
      </c>
      <c r="P132" s="307">
        <v>-3.5019455252918289E-3</v>
      </c>
    </row>
    <row r="133" spans="1:16" ht="12.75" customHeight="1">
      <c r="A133" s="31">
        <v>123</v>
      </c>
      <c r="B133" s="32" t="s">
        <v>68</v>
      </c>
      <c r="C133" s="33" t="s">
        <v>173</v>
      </c>
      <c r="D133" s="34">
        <v>45134</v>
      </c>
      <c r="E133" s="38">
        <v>130.6</v>
      </c>
      <c r="F133" s="38">
        <v>129.35</v>
      </c>
      <c r="G133" s="39">
        <v>127.6</v>
      </c>
      <c r="H133" s="39">
        <v>124.6</v>
      </c>
      <c r="I133" s="39">
        <v>122.85</v>
      </c>
      <c r="J133" s="39">
        <v>132.35</v>
      </c>
      <c r="K133" s="39">
        <v>134.1</v>
      </c>
      <c r="L133" s="39">
        <v>137.1</v>
      </c>
      <c r="M133" s="31">
        <v>131.1</v>
      </c>
      <c r="N133" s="31">
        <v>126.35</v>
      </c>
      <c r="O133" s="306">
        <v>69702000</v>
      </c>
      <c r="P133" s="307">
        <v>9.2439345495580208E-2</v>
      </c>
    </row>
    <row r="134" spans="1:16" ht="12.75" customHeight="1">
      <c r="A134" s="31">
        <v>124</v>
      </c>
      <c r="B134" s="32" t="s">
        <v>59</v>
      </c>
      <c r="C134" s="33" t="s">
        <v>174</v>
      </c>
      <c r="D134" s="34">
        <v>45134</v>
      </c>
      <c r="E134" s="38">
        <v>540.79999999999995</v>
      </c>
      <c r="F134" s="38">
        <v>538.25</v>
      </c>
      <c r="G134" s="39">
        <v>534.79999999999995</v>
      </c>
      <c r="H134" s="39">
        <v>528.79999999999995</v>
      </c>
      <c r="I134" s="39">
        <v>525.34999999999991</v>
      </c>
      <c r="J134" s="39">
        <v>544.25</v>
      </c>
      <c r="K134" s="39">
        <v>547.70000000000005</v>
      </c>
      <c r="L134" s="39">
        <v>553.70000000000005</v>
      </c>
      <c r="M134" s="31">
        <v>541.70000000000005</v>
      </c>
      <c r="N134" s="31">
        <v>532.25</v>
      </c>
      <c r="O134" s="306">
        <v>9211200</v>
      </c>
      <c r="P134" s="307">
        <v>-3.8336256577298923E-2</v>
      </c>
    </row>
    <row r="135" spans="1:16" ht="12.75" customHeight="1">
      <c r="A135" s="31">
        <v>125</v>
      </c>
      <c r="B135" s="32" t="s">
        <v>56</v>
      </c>
      <c r="C135" s="33" t="s">
        <v>175</v>
      </c>
      <c r="D135" s="34">
        <v>45134</v>
      </c>
      <c r="E135" s="38">
        <v>9764</v>
      </c>
      <c r="F135" s="38">
        <v>9729.5666666666675</v>
      </c>
      <c r="G135" s="39">
        <v>9666.1833333333343</v>
      </c>
      <c r="H135" s="39">
        <v>9568.3666666666668</v>
      </c>
      <c r="I135" s="39">
        <v>9504.9833333333336</v>
      </c>
      <c r="J135" s="39">
        <v>9827.383333333335</v>
      </c>
      <c r="K135" s="39">
        <v>9890.7666666666701</v>
      </c>
      <c r="L135" s="39">
        <v>9988.5833333333358</v>
      </c>
      <c r="M135" s="31">
        <v>9792.9500000000007</v>
      </c>
      <c r="N135" s="31">
        <v>9631.75</v>
      </c>
      <c r="O135" s="306">
        <v>2612400</v>
      </c>
      <c r="P135" s="307">
        <v>-5.7385515895787905E-4</v>
      </c>
    </row>
    <row r="136" spans="1:16" ht="12.75" customHeight="1">
      <c r="A136" s="31">
        <v>126</v>
      </c>
      <c r="B136" s="32" t="s">
        <v>59</v>
      </c>
      <c r="C136" s="33" t="s">
        <v>176</v>
      </c>
      <c r="D136" s="34">
        <v>45134</v>
      </c>
      <c r="E136" s="38">
        <v>983.7</v>
      </c>
      <c r="F136" s="38">
        <v>982.15</v>
      </c>
      <c r="G136" s="39">
        <v>974.59999999999991</v>
      </c>
      <c r="H136" s="39">
        <v>965.49999999999989</v>
      </c>
      <c r="I136" s="39">
        <v>957.94999999999982</v>
      </c>
      <c r="J136" s="39">
        <v>991.25</v>
      </c>
      <c r="K136" s="39">
        <v>998.8</v>
      </c>
      <c r="L136" s="39">
        <v>1007.9000000000001</v>
      </c>
      <c r="M136" s="31">
        <v>989.7</v>
      </c>
      <c r="N136" s="31">
        <v>973.05</v>
      </c>
      <c r="O136" s="306">
        <v>11767700</v>
      </c>
      <c r="P136" s="307">
        <v>-7.793988591487494E-2</v>
      </c>
    </row>
    <row r="137" spans="1:16" ht="12.75" customHeight="1">
      <c r="A137" s="31">
        <v>127</v>
      </c>
      <c r="B137" s="32" t="s">
        <v>45</v>
      </c>
      <c r="C137" s="33" t="s">
        <v>177</v>
      </c>
      <c r="D137" s="34">
        <v>45134</v>
      </c>
      <c r="E137" s="38">
        <v>1671.45</v>
      </c>
      <c r="F137" s="38">
        <v>1662.5166666666667</v>
      </c>
      <c r="G137" s="39">
        <v>1646.7333333333333</v>
      </c>
      <c r="H137" s="39">
        <v>1622.0166666666667</v>
      </c>
      <c r="I137" s="39">
        <v>1606.2333333333333</v>
      </c>
      <c r="J137" s="39">
        <v>1687.2333333333333</v>
      </c>
      <c r="K137" s="39">
        <v>1703.0166666666667</v>
      </c>
      <c r="L137" s="39">
        <v>1727.7333333333333</v>
      </c>
      <c r="M137" s="31">
        <v>1678.3</v>
      </c>
      <c r="N137" s="31">
        <v>1637.8</v>
      </c>
      <c r="O137" s="306">
        <v>3070400</v>
      </c>
      <c r="P137" s="307">
        <v>5.0212067314270081E-2</v>
      </c>
    </row>
    <row r="138" spans="1:16" ht="12.75" customHeight="1">
      <c r="A138" s="31">
        <v>128</v>
      </c>
      <c r="B138" s="32" t="s">
        <v>43</v>
      </c>
      <c r="C138" s="33" t="s">
        <v>178</v>
      </c>
      <c r="D138" s="34">
        <v>45134</v>
      </c>
      <c r="E138" s="38">
        <v>1406.15</v>
      </c>
      <c r="F138" s="38">
        <v>1410.5333333333335</v>
      </c>
      <c r="G138" s="39">
        <v>1395.0666666666671</v>
      </c>
      <c r="H138" s="39">
        <v>1383.9833333333336</v>
      </c>
      <c r="I138" s="39">
        <v>1368.5166666666671</v>
      </c>
      <c r="J138" s="39">
        <v>1421.616666666667</v>
      </c>
      <c r="K138" s="39">
        <v>1437.0833333333337</v>
      </c>
      <c r="L138" s="39">
        <v>1448.166666666667</v>
      </c>
      <c r="M138" s="31">
        <v>1426</v>
      </c>
      <c r="N138" s="31">
        <v>1399.45</v>
      </c>
      <c r="O138" s="306">
        <v>1521600</v>
      </c>
      <c r="P138" s="307">
        <v>-3.5007610350076102E-2</v>
      </c>
    </row>
    <row r="139" spans="1:16" ht="12.75" customHeight="1">
      <c r="A139" s="31">
        <v>129</v>
      </c>
      <c r="B139" s="32" t="s">
        <v>68</v>
      </c>
      <c r="C139" s="33" t="s">
        <v>179</v>
      </c>
      <c r="D139" s="34">
        <v>45134</v>
      </c>
      <c r="E139" s="38">
        <v>812</v>
      </c>
      <c r="F139" s="38">
        <v>810.26666666666677</v>
      </c>
      <c r="G139" s="39">
        <v>801.73333333333358</v>
      </c>
      <c r="H139" s="39">
        <v>791.46666666666681</v>
      </c>
      <c r="I139" s="39">
        <v>782.93333333333362</v>
      </c>
      <c r="J139" s="39">
        <v>820.53333333333353</v>
      </c>
      <c r="K139" s="39">
        <v>829.06666666666661</v>
      </c>
      <c r="L139" s="39">
        <v>839.33333333333348</v>
      </c>
      <c r="M139" s="31">
        <v>818.8</v>
      </c>
      <c r="N139" s="31">
        <v>800</v>
      </c>
      <c r="O139" s="306">
        <v>5101600</v>
      </c>
      <c r="P139" s="307">
        <v>6.9477340912679616E-3</v>
      </c>
    </row>
    <row r="140" spans="1:16" ht="12.75" customHeight="1">
      <c r="A140" s="31">
        <v>130</v>
      </c>
      <c r="B140" s="32" t="s">
        <v>84</v>
      </c>
      <c r="C140" s="33" t="s">
        <v>180</v>
      </c>
      <c r="D140" s="34">
        <v>45134</v>
      </c>
      <c r="E140" s="38">
        <v>1089.45</v>
      </c>
      <c r="F140" s="38">
        <v>1074.8166666666666</v>
      </c>
      <c r="G140" s="39">
        <v>1058.8833333333332</v>
      </c>
      <c r="H140" s="39">
        <v>1028.3166666666666</v>
      </c>
      <c r="I140" s="39">
        <v>1012.3833333333332</v>
      </c>
      <c r="J140" s="39">
        <v>1105.3833333333332</v>
      </c>
      <c r="K140" s="39">
        <v>1121.3166666666666</v>
      </c>
      <c r="L140" s="39">
        <v>1151.8833333333332</v>
      </c>
      <c r="M140" s="31">
        <v>1090.75</v>
      </c>
      <c r="N140" s="31">
        <v>1044.25</v>
      </c>
      <c r="O140" s="306">
        <v>3040000</v>
      </c>
      <c r="P140" s="307">
        <v>7.8014184397163122E-2</v>
      </c>
    </row>
    <row r="141" spans="1:16" ht="12.75" customHeight="1">
      <c r="A141" s="31">
        <v>131</v>
      </c>
      <c r="B141" s="32" t="s">
        <v>56</v>
      </c>
      <c r="C141" s="33" t="s">
        <v>181</v>
      </c>
      <c r="D141" s="34">
        <v>45134</v>
      </c>
      <c r="E141" s="38">
        <v>98.35</v>
      </c>
      <c r="F141" s="38">
        <v>98.600000000000009</v>
      </c>
      <c r="G141" s="39">
        <v>96.750000000000014</v>
      </c>
      <c r="H141" s="39">
        <v>95.15</v>
      </c>
      <c r="I141" s="39">
        <v>93.300000000000011</v>
      </c>
      <c r="J141" s="39">
        <v>100.20000000000002</v>
      </c>
      <c r="K141" s="39">
        <v>102.05000000000001</v>
      </c>
      <c r="L141" s="39">
        <v>103.65000000000002</v>
      </c>
      <c r="M141" s="31">
        <v>100.45</v>
      </c>
      <c r="N141" s="31">
        <v>97</v>
      </c>
      <c r="O141" s="306">
        <v>80137700</v>
      </c>
      <c r="P141" s="307">
        <v>0.13734381297863765</v>
      </c>
    </row>
    <row r="142" spans="1:16" ht="12.75" customHeight="1">
      <c r="A142" s="31">
        <v>132</v>
      </c>
      <c r="B142" s="32" t="s">
        <v>87</v>
      </c>
      <c r="C142" s="33" t="s">
        <v>182</v>
      </c>
      <c r="D142" s="34">
        <v>45134</v>
      </c>
      <c r="E142" s="38">
        <v>2268.9</v>
      </c>
      <c r="F142" s="38">
        <v>2274.4499999999998</v>
      </c>
      <c r="G142" s="39">
        <v>2246.6499999999996</v>
      </c>
      <c r="H142" s="39">
        <v>2224.3999999999996</v>
      </c>
      <c r="I142" s="39">
        <v>2196.5999999999995</v>
      </c>
      <c r="J142" s="39">
        <v>2296.6999999999998</v>
      </c>
      <c r="K142" s="39">
        <v>2324.5</v>
      </c>
      <c r="L142" s="39">
        <v>2346.75</v>
      </c>
      <c r="M142" s="31">
        <v>2302.25</v>
      </c>
      <c r="N142" s="31">
        <v>2252.1999999999998</v>
      </c>
      <c r="O142" s="306">
        <v>2635875</v>
      </c>
      <c r="P142" s="307">
        <v>-9.915413533834587E-2</v>
      </c>
    </row>
    <row r="143" spans="1:16" ht="12.75" customHeight="1">
      <c r="A143" s="31">
        <v>133</v>
      </c>
      <c r="B143" s="32" t="s">
        <v>56</v>
      </c>
      <c r="C143" s="33" t="s">
        <v>183</v>
      </c>
      <c r="D143" s="34">
        <v>45134</v>
      </c>
      <c r="E143" s="38">
        <v>102517.85</v>
      </c>
      <c r="F143" s="38">
        <v>102445.90000000001</v>
      </c>
      <c r="G143" s="39">
        <v>102126.95000000001</v>
      </c>
      <c r="H143" s="39">
        <v>101736.05</v>
      </c>
      <c r="I143" s="39">
        <v>101417.1</v>
      </c>
      <c r="J143" s="39">
        <v>102836.80000000002</v>
      </c>
      <c r="K143" s="39">
        <v>103155.75</v>
      </c>
      <c r="L143" s="39">
        <v>103546.65000000002</v>
      </c>
      <c r="M143" s="31">
        <v>102764.85</v>
      </c>
      <c r="N143" s="31">
        <v>102055</v>
      </c>
      <c r="O143" s="306">
        <v>49690</v>
      </c>
      <c r="P143" s="307">
        <v>-4.8995215311004786E-2</v>
      </c>
    </row>
    <row r="144" spans="1:16" ht="12.75" customHeight="1">
      <c r="A144" s="31">
        <v>134</v>
      </c>
      <c r="B144" s="32" t="s">
        <v>68</v>
      </c>
      <c r="C144" s="33" t="s">
        <v>184</v>
      </c>
      <c r="D144" s="34">
        <v>45134</v>
      </c>
      <c r="E144" s="38">
        <v>1317.05</v>
      </c>
      <c r="F144" s="38">
        <v>1309.45</v>
      </c>
      <c r="G144" s="39">
        <v>1296.6000000000001</v>
      </c>
      <c r="H144" s="39">
        <v>1276.1500000000001</v>
      </c>
      <c r="I144" s="39">
        <v>1263.3000000000002</v>
      </c>
      <c r="J144" s="39">
        <v>1329.9</v>
      </c>
      <c r="K144" s="39">
        <v>1342.75</v>
      </c>
      <c r="L144" s="39">
        <v>1363.2</v>
      </c>
      <c r="M144" s="31">
        <v>1322.3</v>
      </c>
      <c r="N144" s="31">
        <v>1289</v>
      </c>
      <c r="O144" s="306">
        <v>5303650</v>
      </c>
      <c r="P144" s="307">
        <v>-0.10712962962962963</v>
      </c>
    </row>
    <row r="145" spans="1:16" ht="12.75" customHeight="1">
      <c r="A145" s="31">
        <v>135</v>
      </c>
      <c r="B145" s="32" t="s">
        <v>132</v>
      </c>
      <c r="C145" s="33" t="s">
        <v>185</v>
      </c>
      <c r="D145" s="34">
        <v>45134</v>
      </c>
      <c r="E145" s="38">
        <v>95.1</v>
      </c>
      <c r="F145" s="38">
        <v>94.116666666666674</v>
      </c>
      <c r="G145" s="39">
        <v>92.983333333333348</v>
      </c>
      <c r="H145" s="39">
        <v>90.866666666666674</v>
      </c>
      <c r="I145" s="39">
        <v>89.733333333333348</v>
      </c>
      <c r="J145" s="39">
        <v>96.233333333333348</v>
      </c>
      <c r="K145" s="39">
        <v>97.366666666666674</v>
      </c>
      <c r="L145" s="39">
        <v>99.483333333333348</v>
      </c>
      <c r="M145" s="31">
        <v>95.25</v>
      </c>
      <c r="N145" s="31">
        <v>92</v>
      </c>
      <c r="O145" s="306">
        <v>63922500</v>
      </c>
      <c r="P145" s="307">
        <v>7.6136363636363641E-2</v>
      </c>
    </row>
    <row r="146" spans="1:16" ht="12.75" customHeight="1">
      <c r="A146" s="31">
        <v>136</v>
      </c>
      <c r="B146" s="32" t="s">
        <v>45</v>
      </c>
      <c r="C146" s="33" t="s">
        <v>186</v>
      </c>
      <c r="D146" s="34">
        <v>45134</v>
      </c>
      <c r="E146" s="38">
        <v>4613.05</v>
      </c>
      <c r="F146" s="38">
        <v>4603.0166666666664</v>
      </c>
      <c r="G146" s="39">
        <v>4576.0333333333328</v>
      </c>
      <c r="H146" s="39">
        <v>4539.0166666666664</v>
      </c>
      <c r="I146" s="39">
        <v>4512.0333333333328</v>
      </c>
      <c r="J146" s="39">
        <v>4640.0333333333328</v>
      </c>
      <c r="K146" s="39">
        <v>4667.0166666666664</v>
      </c>
      <c r="L146" s="39">
        <v>4704.0333333333328</v>
      </c>
      <c r="M146" s="31">
        <v>4630</v>
      </c>
      <c r="N146" s="31">
        <v>4566</v>
      </c>
      <c r="O146" s="306">
        <v>1288050</v>
      </c>
      <c r="P146" s="307">
        <v>-3.1344323194799164E-3</v>
      </c>
    </row>
    <row r="147" spans="1:16" ht="12.75" customHeight="1">
      <c r="A147" s="31">
        <v>137</v>
      </c>
      <c r="B147" s="32" t="s">
        <v>39</v>
      </c>
      <c r="C147" s="33" t="s">
        <v>187</v>
      </c>
      <c r="D147" s="34">
        <v>45134</v>
      </c>
      <c r="E147" s="38">
        <v>4287.7</v>
      </c>
      <c r="F147" s="38">
        <v>4314.1166666666668</v>
      </c>
      <c r="G147" s="39">
        <v>4230.1833333333334</v>
      </c>
      <c r="H147" s="39">
        <v>4172.666666666667</v>
      </c>
      <c r="I147" s="39">
        <v>4088.7333333333336</v>
      </c>
      <c r="J147" s="39">
        <v>4371.6333333333332</v>
      </c>
      <c r="K147" s="39">
        <v>4455.5666666666675</v>
      </c>
      <c r="L147" s="39">
        <v>4513.083333333333</v>
      </c>
      <c r="M147" s="31">
        <v>4398.05</v>
      </c>
      <c r="N147" s="31">
        <v>4256.6000000000004</v>
      </c>
      <c r="O147" s="306">
        <v>1158600</v>
      </c>
      <c r="P147" s="307">
        <v>8.3006169377453726E-2</v>
      </c>
    </row>
    <row r="148" spans="1:16" ht="12.75" customHeight="1">
      <c r="A148" s="31">
        <v>138</v>
      </c>
      <c r="B148" s="32" t="s">
        <v>59</v>
      </c>
      <c r="C148" s="33" t="s">
        <v>188</v>
      </c>
      <c r="D148" s="34">
        <v>45134</v>
      </c>
      <c r="E148" s="38">
        <v>22838.9</v>
      </c>
      <c r="F148" s="38">
        <v>22837.55</v>
      </c>
      <c r="G148" s="39">
        <v>22680.1</v>
      </c>
      <c r="H148" s="39">
        <v>22521.3</v>
      </c>
      <c r="I148" s="39">
        <v>22363.85</v>
      </c>
      <c r="J148" s="39">
        <v>22996.35</v>
      </c>
      <c r="K148" s="39">
        <v>23153.800000000003</v>
      </c>
      <c r="L148" s="39">
        <v>23312.6</v>
      </c>
      <c r="M148" s="31">
        <v>22995</v>
      </c>
      <c r="N148" s="31">
        <v>22678.75</v>
      </c>
      <c r="O148" s="306">
        <v>337760</v>
      </c>
      <c r="P148" s="307">
        <v>-1.5391791044776119E-2</v>
      </c>
    </row>
    <row r="149" spans="1:16" ht="12.75" customHeight="1">
      <c r="A149" s="31">
        <v>139</v>
      </c>
      <c r="B149" s="32" t="s">
        <v>132</v>
      </c>
      <c r="C149" s="33" t="s">
        <v>189</v>
      </c>
      <c r="D149" s="34">
        <v>45134</v>
      </c>
      <c r="E149" s="38">
        <v>112.55</v>
      </c>
      <c r="F149" s="38">
        <v>112.10000000000001</v>
      </c>
      <c r="G149" s="39">
        <v>111.25000000000001</v>
      </c>
      <c r="H149" s="39">
        <v>109.95</v>
      </c>
      <c r="I149" s="39">
        <v>109.10000000000001</v>
      </c>
      <c r="J149" s="39">
        <v>113.40000000000002</v>
      </c>
      <c r="K149" s="39">
        <v>114.25000000000001</v>
      </c>
      <c r="L149" s="39">
        <v>115.55000000000003</v>
      </c>
      <c r="M149" s="31">
        <v>112.95</v>
      </c>
      <c r="N149" s="31">
        <v>110.8</v>
      </c>
      <c r="O149" s="306">
        <v>86134500</v>
      </c>
      <c r="P149" s="307">
        <v>2.5172727759627228E-2</v>
      </c>
    </row>
    <row r="150" spans="1:16" ht="12.75" customHeight="1">
      <c r="A150" s="31">
        <v>140</v>
      </c>
      <c r="B150" s="32" t="s">
        <v>190</v>
      </c>
      <c r="C150" s="33" t="s">
        <v>191</v>
      </c>
      <c r="D150" s="34">
        <v>45134</v>
      </c>
      <c r="E150" s="38">
        <v>200.35</v>
      </c>
      <c r="F150" s="38">
        <v>199.03333333333333</v>
      </c>
      <c r="G150" s="39">
        <v>197.06666666666666</v>
      </c>
      <c r="H150" s="39">
        <v>193.78333333333333</v>
      </c>
      <c r="I150" s="39">
        <v>191.81666666666666</v>
      </c>
      <c r="J150" s="39">
        <v>202.31666666666666</v>
      </c>
      <c r="K150" s="39">
        <v>204.2833333333333</v>
      </c>
      <c r="L150" s="39">
        <v>207.56666666666666</v>
      </c>
      <c r="M150" s="31">
        <v>201</v>
      </c>
      <c r="N150" s="31">
        <v>195.75</v>
      </c>
      <c r="O150" s="306">
        <v>81300000</v>
      </c>
      <c r="P150" s="307">
        <v>9.9971587449770666E-2</v>
      </c>
    </row>
    <row r="151" spans="1:16" ht="12.75" customHeight="1">
      <c r="A151" s="31">
        <v>141</v>
      </c>
      <c r="B151" s="32" t="s">
        <v>108</v>
      </c>
      <c r="C151" s="33" t="s">
        <v>192</v>
      </c>
      <c r="D151" s="34">
        <v>45134</v>
      </c>
      <c r="E151" s="38">
        <v>1069.05</v>
      </c>
      <c r="F151" s="38">
        <v>1075.1333333333332</v>
      </c>
      <c r="G151" s="39">
        <v>1052.4166666666665</v>
      </c>
      <c r="H151" s="39">
        <v>1035.7833333333333</v>
      </c>
      <c r="I151" s="39">
        <v>1013.0666666666666</v>
      </c>
      <c r="J151" s="39">
        <v>1091.7666666666664</v>
      </c>
      <c r="K151" s="39">
        <v>1114.4833333333331</v>
      </c>
      <c r="L151" s="39">
        <v>1131.1166666666663</v>
      </c>
      <c r="M151" s="31">
        <v>1097.8499999999999</v>
      </c>
      <c r="N151" s="31">
        <v>1058.5</v>
      </c>
      <c r="O151" s="306">
        <v>5133800</v>
      </c>
      <c r="P151" s="307">
        <v>1.1307225592939878E-2</v>
      </c>
    </row>
    <row r="152" spans="1:16" ht="12.75" customHeight="1">
      <c r="A152" s="31">
        <v>142</v>
      </c>
      <c r="B152" s="32" t="s">
        <v>87</v>
      </c>
      <c r="C152" s="33" t="s">
        <v>193</v>
      </c>
      <c r="D152" s="34">
        <v>45134</v>
      </c>
      <c r="E152" s="38">
        <v>3850.55</v>
      </c>
      <c r="F152" s="38">
        <v>3852.8333333333335</v>
      </c>
      <c r="G152" s="39">
        <v>3820.7666666666669</v>
      </c>
      <c r="H152" s="39">
        <v>3790.9833333333336</v>
      </c>
      <c r="I152" s="39">
        <v>3758.916666666667</v>
      </c>
      <c r="J152" s="39">
        <v>3882.6166666666668</v>
      </c>
      <c r="K152" s="39">
        <v>3914.6833333333334</v>
      </c>
      <c r="L152" s="39">
        <v>3944.4666666666667</v>
      </c>
      <c r="M152" s="31">
        <v>3884.9</v>
      </c>
      <c r="N152" s="31">
        <v>3823.05</v>
      </c>
      <c r="O152" s="306">
        <v>297800</v>
      </c>
      <c r="P152" s="307">
        <v>-6.711409395973154E-4</v>
      </c>
    </row>
    <row r="153" spans="1:16" ht="12.75" customHeight="1">
      <c r="A153" s="31">
        <v>143</v>
      </c>
      <c r="B153" s="32" t="s">
        <v>84</v>
      </c>
      <c r="C153" s="33" t="s">
        <v>194</v>
      </c>
      <c r="D153" s="34">
        <v>45134</v>
      </c>
      <c r="E153" s="38">
        <v>172.45</v>
      </c>
      <c r="F153" s="38">
        <v>172.01666666666665</v>
      </c>
      <c r="G153" s="39">
        <v>171.23333333333329</v>
      </c>
      <c r="H153" s="39">
        <v>170.01666666666665</v>
      </c>
      <c r="I153" s="39">
        <v>169.23333333333329</v>
      </c>
      <c r="J153" s="39">
        <v>173.23333333333329</v>
      </c>
      <c r="K153" s="39">
        <v>174.01666666666665</v>
      </c>
      <c r="L153" s="39">
        <v>175.23333333333329</v>
      </c>
      <c r="M153" s="31">
        <v>172.8</v>
      </c>
      <c r="N153" s="31">
        <v>170.8</v>
      </c>
      <c r="O153" s="306">
        <v>51813300</v>
      </c>
      <c r="P153" s="307">
        <v>0.10284356305826436</v>
      </c>
    </row>
    <row r="154" spans="1:16" ht="12.75" customHeight="1">
      <c r="A154" s="31">
        <v>144</v>
      </c>
      <c r="B154" s="32" t="s">
        <v>47</v>
      </c>
      <c r="C154" s="33" t="s">
        <v>195</v>
      </c>
      <c r="D154" s="34">
        <v>45134</v>
      </c>
      <c r="E154" s="38">
        <v>37250.550000000003</v>
      </c>
      <c r="F154" s="38">
        <v>37289.716666666667</v>
      </c>
      <c r="G154" s="39">
        <v>36921.533333333333</v>
      </c>
      <c r="H154" s="39">
        <v>36592.516666666663</v>
      </c>
      <c r="I154" s="39">
        <v>36224.333333333328</v>
      </c>
      <c r="J154" s="39">
        <v>37618.733333333337</v>
      </c>
      <c r="K154" s="39">
        <v>37986.916666666672</v>
      </c>
      <c r="L154" s="39">
        <v>38315.933333333342</v>
      </c>
      <c r="M154" s="31">
        <v>37657.9</v>
      </c>
      <c r="N154" s="31">
        <v>36960.699999999997</v>
      </c>
      <c r="O154" s="306">
        <v>170970</v>
      </c>
      <c r="P154" s="307">
        <v>3.5217467864060575E-3</v>
      </c>
    </row>
    <row r="155" spans="1:16" ht="12.75" customHeight="1">
      <c r="A155" s="31">
        <v>145</v>
      </c>
      <c r="B155" s="32" t="s">
        <v>43</v>
      </c>
      <c r="C155" s="33" t="s">
        <v>196</v>
      </c>
      <c r="D155" s="34">
        <v>45134</v>
      </c>
      <c r="E155" s="38">
        <v>1006.3</v>
      </c>
      <c r="F155" s="38">
        <v>1003.9</v>
      </c>
      <c r="G155" s="39">
        <v>991.9</v>
      </c>
      <c r="H155" s="39">
        <v>977.5</v>
      </c>
      <c r="I155" s="39">
        <v>965.5</v>
      </c>
      <c r="J155" s="39">
        <v>1018.3</v>
      </c>
      <c r="K155" s="39">
        <v>1030.3</v>
      </c>
      <c r="L155" s="39">
        <v>1044.6999999999998</v>
      </c>
      <c r="M155" s="31">
        <v>1015.9</v>
      </c>
      <c r="N155" s="31">
        <v>989.5</v>
      </c>
      <c r="O155" s="306">
        <v>11529000</v>
      </c>
      <c r="P155" s="307">
        <v>2.0649359272292677E-2</v>
      </c>
    </row>
    <row r="156" spans="1:16" ht="12.75" customHeight="1">
      <c r="A156" s="31">
        <v>146</v>
      </c>
      <c r="B156" s="32" t="s">
        <v>87</v>
      </c>
      <c r="C156" s="33" t="s">
        <v>197</v>
      </c>
      <c r="D156" s="34">
        <v>45134</v>
      </c>
      <c r="E156" s="38">
        <v>4696.1000000000004</v>
      </c>
      <c r="F156" s="38">
        <v>4720.1500000000005</v>
      </c>
      <c r="G156" s="39">
        <v>4643.0000000000009</v>
      </c>
      <c r="H156" s="39">
        <v>4589.9000000000005</v>
      </c>
      <c r="I156" s="39">
        <v>4512.7500000000009</v>
      </c>
      <c r="J156" s="39">
        <v>4773.2500000000009</v>
      </c>
      <c r="K156" s="39">
        <v>4850.4000000000005</v>
      </c>
      <c r="L156" s="39">
        <v>4903.5000000000009</v>
      </c>
      <c r="M156" s="31">
        <v>4797.3</v>
      </c>
      <c r="N156" s="31">
        <v>4667.05</v>
      </c>
      <c r="O156" s="306">
        <v>1384600</v>
      </c>
      <c r="P156" s="307">
        <v>-1.1362201742204268E-3</v>
      </c>
    </row>
    <row r="157" spans="1:16" ht="12.75" customHeight="1">
      <c r="A157" s="31">
        <v>147</v>
      </c>
      <c r="B157" s="32" t="s">
        <v>84</v>
      </c>
      <c r="C157" s="33" t="s">
        <v>198</v>
      </c>
      <c r="D157" s="34">
        <v>45134</v>
      </c>
      <c r="E157" s="38">
        <v>226.4</v>
      </c>
      <c r="F157" s="38">
        <v>225.9</v>
      </c>
      <c r="G157" s="39">
        <v>224.9</v>
      </c>
      <c r="H157" s="39">
        <v>223.4</v>
      </c>
      <c r="I157" s="39">
        <v>222.4</v>
      </c>
      <c r="J157" s="39">
        <v>227.4</v>
      </c>
      <c r="K157" s="39">
        <v>228.4</v>
      </c>
      <c r="L157" s="39">
        <v>229.9</v>
      </c>
      <c r="M157" s="31">
        <v>226.9</v>
      </c>
      <c r="N157" s="31">
        <v>224.4</v>
      </c>
      <c r="O157" s="306">
        <v>12033000</v>
      </c>
      <c r="P157" s="307">
        <v>-1.8355359765051395E-2</v>
      </c>
    </row>
    <row r="158" spans="1:16" ht="12.75" customHeight="1">
      <c r="A158" s="31">
        <v>148</v>
      </c>
      <c r="B158" s="32" t="s">
        <v>68</v>
      </c>
      <c r="C158" s="33" t="s">
        <v>199</v>
      </c>
      <c r="D158" s="34">
        <v>45134</v>
      </c>
      <c r="E158" s="38">
        <v>238.1</v>
      </c>
      <c r="F158" s="38">
        <v>238.98333333333335</v>
      </c>
      <c r="G158" s="39">
        <v>234.66666666666669</v>
      </c>
      <c r="H158" s="39">
        <v>231.23333333333335</v>
      </c>
      <c r="I158" s="39">
        <v>226.91666666666669</v>
      </c>
      <c r="J158" s="39">
        <v>242.41666666666669</v>
      </c>
      <c r="K158" s="39">
        <v>246.73333333333335</v>
      </c>
      <c r="L158" s="39">
        <v>250.16666666666669</v>
      </c>
      <c r="M158" s="31">
        <v>243.3</v>
      </c>
      <c r="N158" s="31">
        <v>235.55</v>
      </c>
      <c r="O158" s="306">
        <v>60003600</v>
      </c>
      <c r="P158" s="307">
        <v>-1.9055341577133591E-2</v>
      </c>
    </row>
    <row r="159" spans="1:16" ht="12.75" customHeight="1">
      <c r="A159" s="31">
        <v>149</v>
      </c>
      <c r="B159" s="32" t="s">
        <v>59</v>
      </c>
      <c r="C159" s="33" t="s">
        <v>200</v>
      </c>
      <c r="D159" s="34">
        <v>45134</v>
      </c>
      <c r="E159" s="38">
        <v>2596.6999999999998</v>
      </c>
      <c r="F159" s="38">
        <v>2604.5833333333335</v>
      </c>
      <c r="G159" s="39">
        <v>2566.416666666667</v>
      </c>
      <c r="H159" s="39">
        <v>2536.1333333333337</v>
      </c>
      <c r="I159" s="39">
        <v>2497.9666666666672</v>
      </c>
      <c r="J159" s="39">
        <v>2634.8666666666668</v>
      </c>
      <c r="K159" s="39">
        <v>2673.0333333333338</v>
      </c>
      <c r="L159" s="39">
        <v>2703.3166666666666</v>
      </c>
      <c r="M159" s="31">
        <v>2642.75</v>
      </c>
      <c r="N159" s="31">
        <v>2574.3000000000002</v>
      </c>
      <c r="O159" s="306">
        <v>3341500</v>
      </c>
      <c r="P159" s="307">
        <v>-5.3533493839399517E-2</v>
      </c>
    </row>
    <row r="160" spans="1:16" ht="12.75" customHeight="1">
      <c r="A160" s="31">
        <v>150</v>
      </c>
      <c r="B160" s="32" t="s">
        <v>39</v>
      </c>
      <c r="C160" s="33" t="s">
        <v>201</v>
      </c>
      <c r="D160" s="34">
        <v>45134</v>
      </c>
      <c r="E160" s="38">
        <v>3579.65</v>
      </c>
      <c r="F160" s="38">
        <v>3591.4166666666665</v>
      </c>
      <c r="G160" s="39">
        <v>3532.7833333333328</v>
      </c>
      <c r="H160" s="39">
        <v>3485.9166666666665</v>
      </c>
      <c r="I160" s="39">
        <v>3427.2833333333328</v>
      </c>
      <c r="J160" s="39">
        <v>3638.2833333333328</v>
      </c>
      <c r="K160" s="39">
        <v>3696.916666666667</v>
      </c>
      <c r="L160" s="39">
        <v>3743.7833333333328</v>
      </c>
      <c r="M160" s="31">
        <v>3650.05</v>
      </c>
      <c r="N160" s="31">
        <v>3544.55</v>
      </c>
      <c r="O160" s="306">
        <v>2165250</v>
      </c>
      <c r="P160" s="307">
        <v>-4.1500664010624168E-2</v>
      </c>
    </row>
    <row r="161" spans="1:16" ht="12.75" customHeight="1">
      <c r="A161" s="31">
        <v>151</v>
      </c>
      <c r="B161" s="32" t="s">
        <v>63</v>
      </c>
      <c r="C161" s="33" t="s">
        <v>202</v>
      </c>
      <c r="D161" s="34">
        <v>45134</v>
      </c>
      <c r="E161" s="38">
        <v>60.65</v>
      </c>
      <c r="F161" s="38">
        <v>61.283333333333339</v>
      </c>
      <c r="G161" s="39">
        <v>59.566666666666677</v>
      </c>
      <c r="H161" s="39">
        <v>58.483333333333341</v>
      </c>
      <c r="I161" s="39">
        <v>56.76666666666668</v>
      </c>
      <c r="J161" s="39">
        <v>62.366666666666674</v>
      </c>
      <c r="K161" s="39">
        <v>64.083333333333329</v>
      </c>
      <c r="L161" s="39">
        <v>65.166666666666671</v>
      </c>
      <c r="M161" s="31">
        <v>63</v>
      </c>
      <c r="N161" s="31">
        <v>60.2</v>
      </c>
      <c r="O161" s="306">
        <v>256768000</v>
      </c>
      <c r="P161" s="307">
        <v>-7.7383005634126714E-2</v>
      </c>
    </row>
    <row r="162" spans="1:16" ht="12.75" customHeight="1">
      <c r="A162" s="31">
        <v>152</v>
      </c>
      <c r="B162" s="32" t="s">
        <v>45</v>
      </c>
      <c r="C162" s="33" t="s">
        <v>203</v>
      </c>
      <c r="D162" s="34">
        <v>45134</v>
      </c>
      <c r="E162" s="38">
        <v>4689.6000000000004</v>
      </c>
      <c r="F162" s="38">
        <v>4699.7833333333338</v>
      </c>
      <c r="G162" s="39">
        <v>4624.7666666666673</v>
      </c>
      <c r="H162" s="39">
        <v>4559.9333333333334</v>
      </c>
      <c r="I162" s="39">
        <v>4484.916666666667</v>
      </c>
      <c r="J162" s="39">
        <v>4764.6166666666677</v>
      </c>
      <c r="K162" s="39">
        <v>4839.6333333333341</v>
      </c>
      <c r="L162" s="39">
        <v>4904.4666666666681</v>
      </c>
      <c r="M162" s="31">
        <v>4774.8</v>
      </c>
      <c r="N162" s="31">
        <v>4634.95</v>
      </c>
      <c r="O162" s="306">
        <v>2053800</v>
      </c>
      <c r="P162" s="307">
        <v>-1.3260305563562986E-2</v>
      </c>
    </row>
    <row r="163" spans="1:16" ht="12.75" customHeight="1">
      <c r="A163" s="31">
        <v>153</v>
      </c>
      <c r="B163" s="32" t="s">
        <v>190</v>
      </c>
      <c r="C163" s="33" t="s">
        <v>204</v>
      </c>
      <c r="D163" s="34">
        <v>45134</v>
      </c>
      <c r="E163" s="38">
        <v>251.15</v>
      </c>
      <c r="F163" s="38">
        <v>250.13333333333335</v>
      </c>
      <c r="G163" s="39">
        <v>248.81666666666672</v>
      </c>
      <c r="H163" s="39">
        <v>246.48333333333338</v>
      </c>
      <c r="I163" s="39">
        <v>245.16666666666674</v>
      </c>
      <c r="J163" s="39">
        <v>252.4666666666667</v>
      </c>
      <c r="K163" s="39">
        <v>253.78333333333336</v>
      </c>
      <c r="L163" s="39">
        <v>256.11666666666667</v>
      </c>
      <c r="M163" s="31">
        <v>251.45</v>
      </c>
      <c r="N163" s="31">
        <v>247.8</v>
      </c>
      <c r="O163" s="306">
        <v>43407900</v>
      </c>
      <c r="P163" s="307">
        <v>-6.1032589650741736E-2</v>
      </c>
    </row>
    <row r="164" spans="1:16" ht="12.75" customHeight="1">
      <c r="A164" s="31">
        <v>154</v>
      </c>
      <c r="B164" s="32" t="s">
        <v>205</v>
      </c>
      <c r="C164" s="33" t="s">
        <v>206</v>
      </c>
      <c r="D164" s="34">
        <v>45134</v>
      </c>
      <c r="E164" s="38">
        <v>1486.15</v>
      </c>
      <c r="F164" s="38">
        <v>1484.3</v>
      </c>
      <c r="G164" s="39">
        <v>1467.3</v>
      </c>
      <c r="H164" s="39">
        <v>1448.45</v>
      </c>
      <c r="I164" s="39">
        <v>1431.45</v>
      </c>
      <c r="J164" s="39">
        <v>1503.1499999999999</v>
      </c>
      <c r="K164" s="39">
        <v>1520.1499999999999</v>
      </c>
      <c r="L164" s="39">
        <v>1538.9999999999998</v>
      </c>
      <c r="M164" s="31">
        <v>1501.3</v>
      </c>
      <c r="N164" s="31">
        <v>1465.45</v>
      </c>
      <c r="O164" s="306">
        <v>3676838</v>
      </c>
      <c r="P164" s="307">
        <v>-0.11196303941806743</v>
      </c>
    </row>
    <row r="165" spans="1:16" ht="12.75" customHeight="1">
      <c r="A165" s="31">
        <v>155</v>
      </c>
      <c r="B165" s="32" t="s">
        <v>49</v>
      </c>
      <c r="C165" s="33" t="s">
        <v>208</v>
      </c>
      <c r="D165" s="34">
        <v>45134</v>
      </c>
      <c r="E165" s="38">
        <v>897.8</v>
      </c>
      <c r="F165" s="38">
        <v>893.54999999999984</v>
      </c>
      <c r="G165" s="39">
        <v>887.6999999999997</v>
      </c>
      <c r="H165" s="39">
        <v>877.59999999999991</v>
      </c>
      <c r="I165" s="39">
        <v>871.74999999999977</v>
      </c>
      <c r="J165" s="39">
        <v>903.64999999999964</v>
      </c>
      <c r="K165" s="39">
        <v>909.49999999999977</v>
      </c>
      <c r="L165" s="39">
        <v>919.59999999999957</v>
      </c>
      <c r="M165" s="31">
        <v>899.4</v>
      </c>
      <c r="N165" s="31">
        <v>883.45</v>
      </c>
      <c r="O165" s="306">
        <v>2845800</v>
      </c>
      <c r="P165" s="307">
        <v>-3.7377803335250141E-2</v>
      </c>
    </row>
    <row r="166" spans="1:16" ht="12.75" customHeight="1">
      <c r="A166" s="31">
        <v>156</v>
      </c>
      <c r="B166" s="32" t="s">
        <v>63</v>
      </c>
      <c r="C166" s="33" t="s">
        <v>209</v>
      </c>
      <c r="D166" s="34">
        <v>45134</v>
      </c>
      <c r="E166" s="38">
        <v>223.2</v>
      </c>
      <c r="F166" s="38">
        <v>222.15</v>
      </c>
      <c r="G166" s="39">
        <v>218.85000000000002</v>
      </c>
      <c r="H166" s="39">
        <v>214.50000000000003</v>
      </c>
      <c r="I166" s="39">
        <v>211.20000000000005</v>
      </c>
      <c r="J166" s="39">
        <v>226.5</v>
      </c>
      <c r="K166" s="39">
        <v>229.8</v>
      </c>
      <c r="L166" s="39">
        <v>234.14999999999998</v>
      </c>
      <c r="M166" s="31">
        <v>225.45</v>
      </c>
      <c r="N166" s="31">
        <v>217.8</v>
      </c>
      <c r="O166" s="306">
        <v>63410000</v>
      </c>
      <c r="P166" s="307">
        <v>-5.5203754749310885E-2</v>
      </c>
    </row>
    <row r="167" spans="1:16" ht="12.75" customHeight="1">
      <c r="A167" s="31">
        <v>157</v>
      </c>
      <c r="B167" s="32" t="s">
        <v>190</v>
      </c>
      <c r="C167" s="33" t="s">
        <v>210</v>
      </c>
      <c r="D167" s="34">
        <v>45134</v>
      </c>
      <c r="E167" s="38">
        <v>172.6</v>
      </c>
      <c r="F167" s="38">
        <v>172.75</v>
      </c>
      <c r="G167" s="39">
        <v>171.1</v>
      </c>
      <c r="H167" s="39">
        <v>169.6</v>
      </c>
      <c r="I167" s="39">
        <v>167.95</v>
      </c>
      <c r="J167" s="39">
        <v>174.25</v>
      </c>
      <c r="K167" s="39">
        <v>175.89999999999998</v>
      </c>
      <c r="L167" s="39">
        <v>177.4</v>
      </c>
      <c r="M167" s="31">
        <v>174.4</v>
      </c>
      <c r="N167" s="31">
        <v>171.25</v>
      </c>
      <c r="O167" s="306">
        <v>86408000</v>
      </c>
      <c r="P167" s="307">
        <v>8.4982420894023109E-2</v>
      </c>
    </row>
    <row r="168" spans="1:16" ht="12.75" customHeight="1">
      <c r="A168" s="31">
        <v>158</v>
      </c>
      <c r="B168" s="32" t="s">
        <v>84</v>
      </c>
      <c r="C168" s="33" t="s">
        <v>211</v>
      </c>
      <c r="D168" s="34">
        <v>45134</v>
      </c>
      <c r="E168" s="38">
        <v>2494.1</v>
      </c>
      <c r="F168" s="38">
        <v>2497.6666666666665</v>
      </c>
      <c r="G168" s="39">
        <v>2482.6833333333329</v>
      </c>
      <c r="H168" s="39">
        <v>2471.2666666666664</v>
      </c>
      <c r="I168" s="39">
        <v>2456.2833333333328</v>
      </c>
      <c r="J168" s="39">
        <v>2509.083333333333</v>
      </c>
      <c r="K168" s="39">
        <v>2524.0666666666666</v>
      </c>
      <c r="L168" s="39">
        <v>2535.4833333333331</v>
      </c>
      <c r="M168" s="31">
        <v>2512.65</v>
      </c>
      <c r="N168" s="31">
        <v>2486.25</v>
      </c>
      <c r="O168" s="306">
        <v>16150000</v>
      </c>
      <c r="P168" s="307">
        <v>0.14561350618028338</v>
      </c>
    </row>
    <row r="169" spans="1:16" ht="12.75" customHeight="1">
      <c r="A169" s="31">
        <v>159</v>
      </c>
      <c r="B169" s="32" t="s">
        <v>132</v>
      </c>
      <c r="C169" s="33" t="s">
        <v>212</v>
      </c>
      <c r="D169" s="34">
        <v>45134</v>
      </c>
      <c r="E169" s="38">
        <v>92.55</v>
      </c>
      <c r="F169" s="38">
        <v>91.883333333333326</v>
      </c>
      <c r="G169" s="39">
        <v>90.816666666666649</v>
      </c>
      <c r="H169" s="39">
        <v>89.083333333333329</v>
      </c>
      <c r="I169" s="39">
        <v>88.016666666666652</v>
      </c>
      <c r="J169" s="39">
        <v>93.616666666666646</v>
      </c>
      <c r="K169" s="39">
        <v>94.683333333333309</v>
      </c>
      <c r="L169" s="39">
        <v>96.416666666666643</v>
      </c>
      <c r="M169" s="31">
        <v>92.95</v>
      </c>
      <c r="N169" s="31">
        <v>90.15</v>
      </c>
      <c r="O169" s="306">
        <v>108704000</v>
      </c>
      <c r="P169" s="307">
        <v>1.6989746276476311E-2</v>
      </c>
    </row>
    <row r="170" spans="1:16" ht="12.75" customHeight="1">
      <c r="A170" s="31">
        <v>160</v>
      </c>
      <c r="B170" s="32" t="s">
        <v>63</v>
      </c>
      <c r="C170" s="33" t="s">
        <v>213</v>
      </c>
      <c r="D170" s="34">
        <v>45134</v>
      </c>
      <c r="E170" s="38">
        <v>875.45</v>
      </c>
      <c r="F170" s="38">
        <v>871.19999999999993</v>
      </c>
      <c r="G170" s="39">
        <v>863.14999999999986</v>
      </c>
      <c r="H170" s="39">
        <v>850.84999999999991</v>
      </c>
      <c r="I170" s="39">
        <v>842.79999999999984</v>
      </c>
      <c r="J170" s="39">
        <v>883.49999999999989</v>
      </c>
      <c r="K170" s="39">
        <v>891.54999999999984</v>
      </c>
      <c r="L170" s="39">
        <v>903.84999999999991</v>
      </c>
      <c r="M170" s="31">
        <v>879.25</v>
      </c>
      <c r="N170" s="31">
        <v>858.9</v>
      </c>
      <c r="O170" s="306">
        <v>10605600</v>
      </c>
      <c r="P170" s="307">
        <v>-6.8311195445920306E-2</v>
      </c>
    </row>
    <row r="171" spans="1:16" ht="12.75" customHeight="1">
      <c r="A171" s="31">
        <v>161</v>
      </c>
      <c r="B171" s="32" t="s">
        <v>68</v>
      </c>
      <c r="C171" s="33" t="s">
        <v>214</v>
      </c>
      <c r="D171" s="34">
        <v>45134</v>
      </c>
      <c r="E171" s="38">
        <v>1301.9000000000001</v>
      </c>
      <c r="F171" s="38">
        <v>1301.45</v>
      </c>
      <c r="G171" s="39">
        <v>1288.3000000000002</v>
      </c>
      <c r="H171" s="39">
        <v>1274.7</v>
      </c>
      <c r="I171" s="39">
        <v>1261.5500000000002</v>
      </c>
      <c r="J171" s="39">
        <v>1315.0500000000002</v>
      </c>
      <c r="K171" s="39">
        <v>1328.2000000000003</v>
      </c>
      <c r="L171" s="39">
        <v>1341.8000000000002</v>
      </c>
      <c r="M171" s="31">
        <v>1314.6</v>
      </c>
      <c r="N171" s="31">
        <v>1287.8499999999999</v>
      </c>
      <c r="O171" s="306">
        <v>8078250</v>
      </c>
      <c r="P171" s="307">
        <v>5.2263182454503031E-3</v>
      </c>
    </row>
    <row r="172" spans="1:16" ht="12.75" customHeight="1">
      <c r="A172" s="31">
        <v>162</v>
      </c>
      <c r="B172" s="32" t="s">
        <v>63</v>
      </c>
      <c r="C172" s="33" t="s">
        <v>215</v>
      </c>
      <c r="D172" s="34">
        <v>45134</v>
      </c>
      <c r="E172" s="38">
        <v>610.85</v>
      </c>
      <c r="F172" s="38">
        <v>612.71666666666658</v>
      </c>
      <c r="G172" s="39">
        <v>603.68333333333317</v>
      </c>
      <c r="H172" s="39">
        <v>596.51666666666654</v>
      </c>
      <c r="I172" s="39">
        <v>587.48333333333312</v>
      </c>
      <c r="J172" s="39">
        <v>619.88333333333321</v>
      </c>
      <c r="K172" s="39">
        <v>628.91666666666674</v>
      </c>
      <c r="L172" s="39">
        <v>636.08333333333326</v>
      </c>
      <c r="M172" s="31">
        <v>621.75</v>
      </c>
      <c r="N172" s="31">
        <v>605.54999999999995</v>
      </c>
      <c r="O172" s="306">
        <v>74518500</v>
      </c>
      <c r="P172" s="307">
        <v>-5.0187366167023552E-2</v>
      </c>
    </row>
    <row r="173" spans="1:16" ht="12.75" customHeight="1">
      <c r="A173" s="31">
        <v>163</v>
      </c>
      <c r="B173" s="32" t="s">
        <v>49</v>
      </c>
      <c r="C173" s="33" t="s">
        <v>216</v>
      </c>
      <c r="D173" s="34">
        <v>45134</v>
      </c>
      <c r="E173" s="38">
        <v>23750.7</v>
      </c>
      <c r="F173" s="38">
        <v>23593.566666666666</v>
      </c>
      <c r="G173" s="39">
        <v>23407.133333333331</v>
      </c>
      <c r="H173" s="39">
        <v>23063.566666666666</v>
      </c>
      <c r="I173" s="39">
        <v>22877.133333333331</v>
      </c>
      <c r="J173" s="39">
        <v>23937.133333333331</v>
      </c>
      <c r="K173" s="39">
        <v>24123.566666666666</v>
      </c>
      <c r="L173" s="39">
        <v>24467.133333333331</v>
      </c>
      <c r="M173" s="31">
        <v>23780</v>
      </c>
      <c r="N173" s="31">
        <v>23250</v>
      </c>
      <c r="O173" s="306">
        <v>268650</v>
      </c>
      <c r="P173" s="307">
        <v>-5.2965541552833346E-2</v>
      </c>
    </row>
    <row r="174" spans="1:16" ht="12.75" customHeight="1">
      <c r="A174" s="31">
        <v>164</v>
      </c>
      <c r="B174" s="32" t="s">
        <v>41</v>
      </c>
      <c r="C174" s="33" t="s">
        <v>217</v>
      </c>
      <c r="D174" s="34">
        <v>45134</v>
      </c>
      <c r="E174" s="38">
        <v>3704.5</v>
      </c>
      <c r="F174" s="38">
        <v>3698.8166666666671</v>
      </c>
      <c r="G174" s="39">
        <v>3667.6833333333343</v>
      </c>
      <c r="H174" s="39">
        <v>3630.8666666666672</v>
      </c>
      <c r="I174" s="39">
        <v>3599.7333333333345</v>
      </c>
      <c r="J174" s="39">
        <v>3735.6333333333341</v>
      </c>
      <c r="K174" s="39">
        <v>3766.7666666666664</v>
      </c>
      <c r="L174" s="39">
        <v>3803.5833333333339</v>
      </c>
      <c r="M174" s="31">
        <v>3729.95</v>
      </c>
      <c r="N174" s="31">
        <v>3662</v>
      </c>
      <c r="O174" s="306">
        <v>1828750</v>
      </c>
      <c r="P174" s="307">
        <v>-2.3924849552326436E-2</v>
      </c>
    </row>
    <row r="175" spans="1:16" ht="12.75" customHeight="1">
      <c r="A175" s="31">
        <v>165</v>
      </c>
      <c r="B175" s="32" t="s">
        <v>47</v>
      </c>
      <c r="C175" s="33" t="s">
        <v>218</v>
      </c>
      <c r="D175" s="34">
        <v>45134</v>
      </c>
      <c r="E175" s="38">
        <v>2165.4</v>
      </c>
      <c r="F175" s="38">
        <v>2134.7999999999997</v>
      </c>
      <c r="G175" s="39">
        <v>2080.5999999999995</v>
      </c>
      <c r="H175" s="39">
        <v>1995.7999999999997</v>
      </c>
      <c r="I175" s="39">
        <v>1941.5999999999995</v>
      </c>
      <c r="J175" s="39">
        <v>2219.5999999999995</v>
      </c>
      <c r="K175" s="39">
        <v>2273.7999999999993</v>
      </c>
      <c r="L175" s="39">
        <v>2358.5999999999995</v>
      </c>
      <c r="M175" s="31">
        <v>2189</v>
      </c>
      <c r="N175" s="31">
        <v>2050</v>
      </c>
      <c r="O175" s="306">
        <v>5217750</v>
      </c>
      <c r="P175" s="307">
        <v>-2.2412702873603599E-2</v>
      </c>
    </row>
    <row r="176" spans="1:16" ht="12.75" customHeight="1">
      <c r="A176" s="31">
        <v>166</v>
      </c>
      <c r="B176" s="32" t="s">
        <v>68</v>
      </c>
      <c r="C176" s="33" t="s">
        <v>219</v>
      </c>
      <c r="D176" s="34">
        <v>45134</v>
      </c>
      <c r="E176" s="38">
        <v>1824.85</v>
      </c>
      <c r="F176" s="38">
        <v>1817.8999999999999</v>
      </c>
      <c r="G176" s="39">
        <v>1804.8999999999996</v>
      </c>
      <c r="H176" s="39">
        <v>1784.9499999999998</v>
      </c>
      <c r="I176" s="39">
        <v>1771.9499999999996</v>
      </c>
      <c r="J176" s="39">
        <v>1837.8499999999997</v>
      </c>
      <c r="K176" s="39">
        <v>1850.8500000000001</v>
      </c>
      <c r="L176" s="39">
        <v>1870.7999999999997</v>
      </c>
      <c r="M176" s="31">
        <v>1830.9</v>
      </c>
      <c r="N176" s="31">
        <v>1797.95</v>
      </c>
      <c r="O176" s="306">
        <v>7008000</v>
      </c>
      <c r="P176" s="307">
        <v>-1.4096395711994598E-2</v>
      </c>
    </row>
    <row r="177" spans="1:16" ht="12.75" customHeight="1">
      <c r="A177" s="31">
        <v>167</v>
      </c>
      <c r="B177" s="32" t="s">
        <v>43</v>
      </c>
      <c r="C177" s="33" t="s">
        <v>220</v>
      </c>
      <c r="D177" s="34">
        <v>45134</v>
      </c>
      <c r="E177" s="38">
        <v>1093.4000000000001</v>
      </c>
      <c r="F177" s="38">
        <v>1097.1000000000001</v>
      </c>
      <c r="G177" s="39">
        <v>1086.5500000000002</v>
      </c>
      <c r="H177" s="39">
        <v>1079.7</v>
      </c>
      <c r="I177" s="39">
        <v>1069.1500000000001</v>
      </c>
      <c r="J177" s="39">
        <v>1103.9500000000003</v>
      </c>
      <c r="K177" s="39">
        <v>1114.5</v>
      </c>
      <c r="L177" s="39">
        <v>1121.3500000000004</v>
      </c>
      <c r="M177" s="31">
        <v>1107.6500000000001</v>
      </c>
      <c r="N177" s="31">
        <v>1090.25</v>
      </c>
      <c r="O177" s="306">
        <v>27391000</v>
      </c>
      <c r="P177" s="307">
        <v>-7.2307497145756693E-3</v>
      </c>
    </row>
    <row r="178" spans="1:16" ht="12.75" customHeight="1">
      <c r="A178" s="31">
        <v>168</v>
      </c>
      <c r="B178" s="32" t="s">
        <v>205</v>
      </c>
      <c r="C178" s="33" t="s">
        <v>221</v>
      </c>
      <c r="D178" s="34">
        <v>45134</v>
      </c>
      <c r="E178" s="38">
        <v>539.75</v>
      </c>
      <c r="F178" s="38">
        <v>538.35</v>
      </c>
      <c r="G178" s="39">
        <v>532.95000000000005</v>
      </c>
      <c r="H178" s="39">
        <v>526.15</v>
      </c>
      <c r="I178" s="39">
        <v>520.75</v>
      </c>
      <c r="J178" s="39">
        <v>545.15000000000009</v>
      </c>
      <c r="K178" s="39">
        <v>550.54999999999995</v>
      </c>
      <c r="L178" s="39">
        <v>557.35000000000014</v>
      </c>
      <c r="M178" s="31">
        <v>543.75</v>
      </c>
      <c r="N178" s="31">
        <v>531.54999999999995</v>
      </c>
      <c r="O178" s="306">
        <v>12162000</v>
      </c>
      <c r="P178" s="307">
        <v>7.1494647812871681E-2</v>
      </c>
    </row>
    <row r="179" spans="1:16" ht="12.75" customHeight="1">
      <c r="A179" s="31">
        <v>169</v>
      </c>
      <c r="B179" s="32" t="s">
        <v>43</v>
      </c>
      <c r="C179" s="33" t="s">
        <v>222</v>
      </c>
      <c r="D179" s="34">
        <v>45134</v>
      </c>
      <c r="E179" s="38">
        <v>777.3</v>
      </c>
      <c r="F179" s="38">
        <v>774.88333333333333</v>
      </c>
      <c r="G179" s="39">
        <v>770.76666666666665</v>
      </c>
      <c r="H179" s="39">
        <v>764.23333333333335</v>
      </c>
      <c r="I179" s="39">
        <v>760.11666666666667</v>
      </c>
      <c r="J179" s="39">
        <v>781.41666666666663</v>
      </c>
      <c r="K179" s="39">
        <v>785.53333333333319</v>
      </c>
      <c r="L179" s="39">
        <v>792.06666666666661</v>
      </c>
      <c r="M179" s="31">
        <v>779</v>
      </c>
      <c r="N179" s="31">
        <v>768.35</v>
      </c>
      <c r="O179" s="306">
        <v>2732000</v>
      </c>
      <c r="P179" s="307">
        <v>-1.5495495495495495E-2</v>
      </c>
    </row>
    <row r="180" spans="1:16" ht="12.75" customHeight="1">
      <c r="A180" s="31">
        <v>170</v>
      </c>
      <c r="B180" s="32" t="s">
        <v>39</v>
      </c>
      <c r="C180" s="33" t="s">
        <v>223</v>
      </c>
      <c r="D180" s="34">
        <v>45134</v>
      </c>
      <c r="E180" s="38">
        <v>970.1</v>
      </c>
      <c r="F180" s="38">
        <v>973.13333333333333</v>
      </c>
      <c r="G180" s="39">
        <v>961.86666666666667</v>
      </c>
      <c r="H180" s="39">
        <v>953.63333333333333</v>
      </c>
      <c r="I180" s="39">
        <v>942.36666666666667</v>
      </c>
      <c r="J180" s="39">
        <v>981.36666666666667</v>
      </c>
      <c r="K180" s="39">
        <v>992.63333333333333</v>
      </c>
      <c r="L180" s="39">
        <v>1000.8666666666667</v>
      </c>
      <c r="M180" s="31">
        <v>984.4</v>
      </c>
      <c r="N180" s="31">
        <v>964.9</v>
      </c>
      <c r="O180" s="306">
        <v>10189850</v>
      </c>
      <c r="P180" s="307">
        <v>1.1133547999781696E-2</v>
      </c>
    </row>
    <row r="181" spans="1:16" ht="12.75" customHeight="1">
      <c r="A181" s="31">
        <v>171</v>
      </c>
      <c r="B181" s="32" t="s">
        <v>79</v>
      </c>
      <c r="C181" s="33" t="s">
        <v>224</v>
      </c>
      <c r="D181" s="34">
        <v>45134</v>
      </c>
      <c r="E181" s="38">
        <v>1614.3</v>
      </c>
      <c r="F181" s="38">
        <v>1619.7166666666665</v>
      </c>
      <c r="G181" s="39">
        <v>1599.833333333333</v>
      </c>
      <c r="H181" s="39">
        <v>1585.3666666666666</v>
      </c>
      <c r="I181" s="39">
        <v>1565.4833333333331</v>
      </c>
      <c r="J181" s="39">
        <v>1634.1833333333329</v>
      </c>
      <c r="K181" s="39">
        <v>1654.0666666666666</v>
      </c>
      <c r="L181" s="39">
        <v>1668.5333333333328</v>
      </c>
      <c r="M181" s="31">
        <v>1639.6</v>
      </c>
      <c r="N181" s="31">
        <v>1605.25</v>
      </c>
      <c r="O181" s="306">
        <v>4462500</v>
      </c>
      <c r="P181" s="307">
        <v>1.3168350550573277E-2</v>
      </c>
    </row>
    <row r="182" spans="1:16" ht="12.75" customHeight="1">
      <c r="A182" s="31">
        <v>172</v>
      </c>
      <c r="B182" s="32" t="s">
        <v>59</v>
      </c>
      <c r="C182" s="33" t="s">
        <v>225</v>
      </c>
      <c r="D182" s="34">
        <v>45134</v>
      </c>
      <c r="E182" s="38">
        <v>869.35</v>
      </c>
      <c r="F182" s="38">
        <v>865.35</v>
      </c>
      <c r="G182" s="39">
        <v>860.1</v>
      </c>
      <c r="H182" s="39">
        <v>850.85</v>
      </c>
      <c r="I182" s="39">
        <v>845.6</v>
      </c>
      <c r="J182" s="39">
        <v>874.6</v>
      </c>
      <c r="K182" s="39">
        <v>879.85</v>
      </c>
      <c r="L182" s="39">
        <v>889.1</v>
      </c>
      <c r="M182" s="31">
        <v>870.6</v>
      </c>
      <c r="N182" s="31">
        <v>856.1</v>
      </c>
      <c r="O182" s="306">
        <v>12291300</v>
      </c>
      <c r="P182" s="307">
        <v>4.8561548083290414E-3</v>
      </c>
    </row>
    <row r="183" spans="1:16" ht="12.75" customHeight="1">
      <c r="A183" s="31">
        <v>173</v>
      </c>
      <c r="B183" s="32" t="s">
        <v>56</v>
      </c>
      <c r="C183" s="33" t="s">
        <v>226</v>
      </c>
      <c r="D183" s="34">
        <v>45134</v>
      </c>
      <c r="E183" s="38">
        <v>640.25</v>
      </c>
      <c r="F183" s="38">
        <v>638.88333333333333</v>
      </c>
      <c r="G183" s="39">
        <v>635.01666666666665</v>
      </c>
      <c r="H183" s="39">
        <v>629.7833333333333</v>
      </c>
      <c r="I183" s="39">
        <v>625.91666666666663</v>
      </c>
      <c r="J183" s="39">
        <v>644.11666666666667</v>
      </c>
      <c r="K183" s="39">
        <v>647.98333333333323</v>
      </c>
      <c r="L183" s="39">
        <v>653.2166666666667</v>
      </c>
      <c r="M183" s="31">
        <v>642.75</v>
      </c>
      <c r="N183" s="31">
        <v>633.65</v>
      </c>
      <c r="O183" s="306">
        <v>59458125</v>
      </c>
      <c r="P183" s="307">
        <v>-2.2971011099142978E-2</v>
      </c>
    </row>
    <row r="184" spans="1:16" ht="12.75" customHeight="1">
      <c r="A184" s="31">
        <v>174</v>
      </c>
      <c r="B184" s="32" t="s">
        <v>190</v>
      </c>
      <c r="C184" s="33" t="s">
        <v>227</v>
      </c>
      <c r="D184" s="34">
        <v>45134</v>
      </c>
      <c r="E184" s="38">
        <v>220.25</v>
      </c>
      <c r="F184" s="38">
        <v>219.68333333333331</v>
      </c>
      <c r="G184" s="39">
        <v>218.36666666666662</v>
      </c>
      <c r="H184" s="39">
        <v>216.48333333333332</v>
      </c>
      <c r="I184" s="39">
        <v>215.16666666666663</v>
      </c>
      <c r="J184" s="39">
        <v>221.56666666666661</v>
      </c>
      <c r="K184" s="39">
        <v>222.88333333333327</v>
      </c>
      <c r="L184" s="39">
        <v>224.76666666666659</v>
      </c>
      <c r="M184" s="31">
        <v>221</v>
      </c>
      <c r="N184" s="31">
        <v>217.8</v>
      </c>
      <c r="O184" s="306">
        <v>92886750</v>
      </c>
      <c r="P184" s="307">
        <v>-3.0505847541214597E-2</v>
      </c>
    </row>
    <row r="185" spans="1:16" ht="12.75" customHeight="1">
      <c r="A185" s="31">
        <v>175</v>
      </c>
      <c r="B185" s="32" t="s">
        <v>132</v>
      </c>
      <c r="C185" s="33" t="s">
        <v>228</v>
      </c>
      <c r="D185" s="34">
        <v>45134</v>
      </c>
      <c r="E185" s="38">
        <v>119.55</v>
      </c>
      <c r="F185" s="38">
        <v>118.08333333333333</v>
      </c>
      <c r="G185" s="39">
        <v>115.86666666666666</v>
      </c>
      <c r="H185" s="39">
        <v>112.18333333333334</v>
      </c>
      <c r="I185" s="39">
        <v>109.96666666666667</v>
      </c>
      <c r="J185" s="39">
        <v>121.76666666666665</v>
      </c>
      <c r="K185" s="39">
        <v>123.98333333333332</v>
      </c>
      <c r="L185" s="39">
        <v>127.66666666666664</v>
      </c>
      <c r="M185" s="31">
        <v>120.3</v>
      </c>
      <c r="N185" s="31">
        <v>114.4</v>
      </c>
      <c r="O185" s="306">
        <v>266849000</v>
      </c>
      <c r="P185" s="307">
        <v>7.3787181303116151E-2</v>
      </c>
    </row>
    <row r="186" spans="1:16" ht="12.75" customHeight="1">
      <c r="A186" s="31">
        <v>176</v>
      </c>
      <c r="B186" s="32" t="s">
        <v>87</v>
      </c>
      <c r="C186" s="33" t="s">
        <v>229</v>
      </c>
      <c r="D186" s="34">
        <v>45134</v>
      </c>
      <c r="E186" s="38">
        <v>3400</v>
      </c>
      <c r="F186" s="38">
        <v>3398.6166666666663</v>
      </c>
      <c r="G186" s="39">
        <v>3387.5833333333326</v>
      </c>
      <c r="H186" s="39">
        <v>3375.1666666666661</v>
      </c>
      <c r="I186" s="39">
        <v>3364.1333333333323</v>
      </c>
      <c r="J186" s="39">
        <v>3411.0333333333328</v>
      </c>
      <c r="K186" s="39">
        <v>3422.0666666666666</v>
      </c>
      <c r="L186" s="39">
        <v>3434.4833333333331</v>
      </c>
      <c r="M186" s="31">
        <v>3409.65</v>
      </c>
      <c r="N186" s="31">
        <v>3386.2</v>
      </c>
      <c r="O186" s="306">
        <v>12549950</v>
      </c>
      <c r="P186" s="307">
        <v>-2.471066624960901E-2</v>
      </c>
    </row>
    <row r="187" spans="1:16" ht="12.75" customHeight="1">
      <c r="A187" s="31">
        <v>177</v>
      </c>
      <c r="B187" s="32" t="s">
        <v>87</v>
      </c>
      <c r="C187" s="33" t="s">
        <v>230</v>
      </c>
      <c r="D187" s="34">
        <v>45134</v>
      </c>
      <c r="E187" s="38">
        <v>1157.95</v>
      </c>
      <c r="F187" s="38">
        <v>1154.25</v>
      </c>
      <c r="G187" s="39">
        <v>1147.4000000000001</v>
      </c>
      <c r="H187" s="39">
        <v>1136.8500000000001</v>
      </c>
      <c r="I187" s="39">
        <v>1130.0000000000002</v>
      </c>
      <c r="J187" s="39">
        <v>1164.8</v>
      </c>
      <c r="K187" s="39">
        <v>1171.6499999999999</v>
      </c>
      <c r="L187" s="39">
        <v>1182.1999999999998</v>
      </c>
      <c r="M187" s="31">
        <v>1161.0999999999999</v>
      </c>
      <c r="N187" s="31">
        <v>1143.7</v>
      </c>
      <c r="O187" s="306">
        <v>17208600</v>
      </c>
      <c r="P187" s="307">
        <v>-5.2717372455172891E-3</v>
      </c>
    </row>
    <row r="188" spans="1:16" ht="12.75" customHeight="1">
      <c r="A188" s="31">
        <v>178</v>
      </c>
      <c r="B188" s="32" t="s">
        <v>59</v>
      </c>
      <c r="C188" s="33" t="s">
        <v>231</v>
      </c>
      <c r="D188" s="34">
        <v>45134</v>
      </c>
      <c r="E188" s="38">
        <v>3023.4</v>
      </c>
      <c r="F188" s="38">
        <v>3009.2833333333328</v>
      </c>
      <c r="G188" s="39">
        <v>2991.5666666666657</v>
      </c>
      <c r="H188" s="39">
        <v>2959.7333333333327</v>
      </c>
      <c r="I188" s="39">
        <v>2942.0166666666655</v>
      </c>
      <c r="J188" s="39">
        <v>3041.1166666666659</v>
      </c>
      <c r="K188" s="39">
        <v>3058.833333333333</v>
      </c>
      <c r="L188" s="39">
        <v>3090.6666666666661</v>
      </c>
      <c r="M188" s="31">
        <v>3027</v>
      </c>
      <c r="N188" s="31">
        <v>2977.45</v>
      </c>
      <c r="O188" s="306">
        <v>6376500</v>
      </c>
      <c r="P188" s="307">
        <v>-9.9563318777292579E-3</v>
      </c>
    </row>
    <row r="189" spans="1:16" ht="12.75" customHeight="1">
      <c r="A189" s="31">
        <v>179</v>
      </c>
      <c r="B189" s="32" t="s">
        <v>43</v>
      </c>
      <c r="C189" s="33" t="s">
        <v>232</v>
      </c>
      <c r="D189" s="34">
        <v>45134</v>
      </c>
      <c r="E189" s="38">
        <v>1974.9</v>
      </c>
      <c r="F189" s="38">
        <v>1966.0833333333333</v>
      </c>
      <c r="G189" s="39">
        <v>1952.5166666666664</v>
      </c>
      <c r="H189" s="39">
        <v>1930.1333333333332</v>
      </c>
      <c r="I189" s="39">
        <v>1916.5666666666664</v>
      </c>
      <c r="J189" s="39">
        <v>1988.4666666666665</v>
      </c>
      <c r="K189" s="39">
        <v>2002.0333333333335</v>
      </c>
      <c r="L189" s="39">
        <v>2024.4166666666665</v>
      </c>
      <c r="M189" s="31">
        <v>1979.65</v>
      </c>
      <c r="N189" s="31">
        <v>1943.7</v>
      </c>
      <c r="O189" s="306">
        <v>1823500</v>
      </c>
      <c r="P189" s="307">
        <v>-2.4866310160427809E-2</v>
      </c>
    </row>
    <row r="190" spans="1:16" ht="12.75" customHeight="1">
      <c r="A190" s="31">
        <v>180</v>
      </c>
      <c r="B190" s="32" t="s">
        <v>45</v>
      </c>
      <c r="C190" s="33" t="s">
        <v>233</v>
      </c>
      <c r="D190" s="34">
        <v>45134</v>
      </c>
      <c r="E190" s="38">
        <v>1715.6</v>
      </c>
      <c r="F190" s="38">
        <v>1708.9166666666667</v>
      </c>
      <c r="G190" s="39">
        <v>1696.8333333333335</v>
      </c>
      <c r="H190" s="39">
        <v>1678.0666666666668</v>
      </c>
      <c r="I190" s="39">
        <v>1665.9833333333336</v>
      </c>
      <c r="J190" s="39">
        <v>1727.6833333333334</v>
      </c>
      <c r="K190" s="39">
        <v>1739.7666666666669</v>
      </c>
      <c r="L190" s="39">
        <v>1758.5333333333333</v>
      </c>
      <c r="M190" s="31">
        <v>1721</v>
      </c>
      <c r="N190" s="31">
        <v>1690.15</v>
      </c>
      <c r="O190" s="306">
        <v>4011200</v>
      </c>
      <c r="P190" s="307">
        <v>-1.9170579029733958E-2</v>
      </c>
    </row>
    <row r="191" spans="1:16" ht="12.75" customHeight="1">
      <c r="A191" s="31">
        <v>181</v>
      </c>
      <c r="B191" s="32" t="s">
        <v>56</v>
      </c>
      <c r="C191" s="33" t="s">
        <v>234</v>
      </c>
      <c r="D191" s="34">
        <v>45134</v>
      </c>
      <c r="E191" s="38">
        <v>1386.8</v>
      </c>
      <c r="F191" s="38">
        <v>1364.4166666666667</v>
      </c>
      <c r="G191" s="39">
        <v>1339.3833333333334</v>
      </c>
      <c r="H191" s="39">
        <v>1291.9666666666667</v>
      </c>
      <c r="I191" s="39">
        <v>1266.9333333333334</v>
      </c>
      <c r="J191" s="39">
        <v>1411.8333333333335</v>
      </c>
      <c r="K191" s="39">
        <v>1436.8666666666668</v>
      </c>
      <c r="L191" s="39">
        <v>1484.2833333333335</v>
      </c>
      <c r="M191" s="31">
        <v>1389.45</v>
      </c>
      <c r="N191" s="31">
        <v>1317</v>
      </c>
      <c r="O191" s="306">
        <v>9130800</v>
      </c>
      <c r="P191" s="307">
        <v>4.2352565127057692E-2</v>
      </c>
    </row>
    <row r="192" spans="1:16" ht="12.75" customHeight="1">
      <c r="A192" s="31">
        <v>182</v>
      </c>
      <c r="B192" s="32" t="s">
        <v>59</v>
      </c>
      <c r="C192" s="33" t="s">
        <v>235</v>
      </c>
      <c r="D192" s="34">
        <v>45134</v>
      </c>
      <c r="E192" s="38">
        <v>1478.55</v>
      </c>
      <c r="F192" s="38">
        <v>1483.25</v>
      </c>
      <c r="G192" s="39">
        <v>1464.3</v>
      </c>
      <c r="H192" s="39">
        <v>1450.05</v>
      </c>
      <c r="I192" s="39">
        <v>1431.1</v>
      </c>
      <c r="J192" s="39">
        <v>1497.5</v>
      </c>
      <c r="K192" s="39">
        <v>1516.4499999999998</v>
      </c>
      <c r="L192" s="39">
        <v>1530.7</v>
      </c>
      <c r="M192" s="31">
        <v>1502.2</v>
      </c>
      <c r="N192" s="31">
        <v>1469</v>
      </c>
      <c r="O192" s="306">
        <v>2440000</v>
      </c>
      <c r="P192" s="307">
        <v>1.1440888741502238E-2</v>
      </c>
    </row>
    <row r="193" spans="1:16" ht="12.75" customHeight="1">
      <c r="A193" s="31">
        <v>183</v>
      </c>
      <c r="B193" s="32" t="s">
        <v>49</v>
      </c>
      <c r="C193" s="33" t="s">
        <v>236</v>
      </c>
      <c r="D193" s="34">
        <v>45134</v>
      </c>
      <c r="E193" s="38">
        <v>8346.6</v>
      </c>
      <c r="F193" s="38">
        <v>8308.5333333333347</v>
      </c>
      <c r="G193" s="39">
        <v>8251.1166666666686</v>
      </c>
      <c r="H193" s="39">
        <v>8155.6333333333332</v>
      </c>
      <c r="I193" s="39">
        <v>8098.2166666666672</v>
      </c>
      <c r="J193" s="39">
        <v>8404.0166666666701</v>
      </c>
      <c r="K193" s="39">
        <v>8461.4333333333379</v>
      </c>
      <c r="L193" s="39">
        <v>8556.9166666666715</v>
      </c>
      <c r="M193" s="31">
        <v>8365.9500000000007</v>
      </c>
      <c r="N193" s="31">
        <v>8213.0499999999993</v>
      </c>
      <c r="O193" s="306">
        <v>1767400</v>
      </c>
      <c r="P193" s="307">
        <v>3.2359813084112149E-2</v>
      </c>
    </row>
    <row r="194" spans="1:16" ht="12.75" customHeight="1">
      <c r="A194" s="31">
        <v>184</v>
      </c>
      <c r="B194" s="32" t="s">
        <v>39</v>
      </c>
      <c r="C194" s="33" t="s">
        <v>237</v>
      </c>
      <c r="D194" s="34">
        <v>45134</v>
      </c>
      <c r="E194" s="38">
        <v>627.29999999999995</v>
      </c>
      <c r="F194" s="38">
        <v>628.81666666666661</v>
      </c>
      <c r="G194" s="39">
        <v>622.73333333333323</v>
      </c>
      <c r="H194" s="39">
        <v>618.16666666666663</v>
      </c>
      <c r="I194" s="39">
        <v>612.08333333333326</v>
      </c>
      <c r="J194" s="39">
        <v>633.38333333333321</v>
      </c>
      <c r="K194" s="39">
        <v>639.4666666666667</v>
      </c>
      <c r="L194" s="39">
        <v>644.03333333333319</v>
      </c>
      <c r="M194" s="31">
        <v>634.9</v>
      </c>
      <c r="N194" s="31">
        <v>624.25</v>
      </c>
      <c r="O194" s="306">
        <v>33709000</v>
      </c>
      <c r="P194" s="307">
        <v>6.7209943614437995E-2</v>
      </c>
    </row>
    <row r="195" spans="1:16" ht="12.75" customHeight="1">
      <c r="A195" s="31">
        <v>185</v>
      </c>
      <c r="B195" s="32" t="s">
        <v>132</v>
      </c>
      <c r="C195" s="33" t="s">
        <v>238</v>
      </c>
      <c r="D195" s="34">
        <v>45134</v>
      </c>
      <c r="E195" s="38">
        <v>277.45</v>
      </c>
      <c r="F195" s="38">
        <v>275.33333333333331</v>
      </c>
      <c r="G195" s="39">
        <v>272.61666666666662</v>
      </c>
      <c r="H195" s="39">
        <v>267.7833333333333</v>
      </c>
      <c r="I195" s="39">
        <v>265.06666666666661</v>
      </c>
      <c r="J195" s="39">
        <v>280.16666666666663</v>
      </c>
      <c r="K195" s="39">
        <v>282.88333333333333</v>
      </c>
      <c r="L195" s="39">
        <v>287.71666666666664</v>
      </c>
      <c r="M195" s="31">
        <v>278.05</v>
      </c>
      <c r="N195" s="31">
        <v>270.5</v>
      </c>
      <c r="O195" s="306">
        <v>55838000</v>
      </c>
      <c r="P195" s="307">
        <v>-6.7813021702838067E-2</v>
      </c>
    </row>
    <row r="196" spans="1:16" ht="12.75" customHeight="1">
      <c r="A196" s="31">
        <v>186</v>
      </c>
      <c r="B196" s="32" t="s">
        <v>41</v>
      </c>
      <c r="C196" s="33" t="s">
        <v>239</v>
      </c>
      <c r="D196" s="34">
        <v>45134</v>
      </c>
      <c r="E196" s="38">
        <v>767.8</v>
      </c>
      <c r="F196" s="38">
        <v>767.7833333333333</v>
      </c>
      <c r="G196" s="39">
        <v>764.26666666666665</v>
      </c>
      <c r="H196" s="39">
        <v>760.73333333333335</v>
      </c>
      <c r="I196" s="39">
        <v>757.2166666666667</v>
      </c>
      <c r="J196" s="39">
        <v>771.31666666666661</v>
      </c>
      <c r="K196" s="39">
        <v>774.83333333333326</v>
      </c>
      <c r="L196" s="39">
        <v>778.36666666666656</v>
      </c>
      <c r="M196" s="31">
        <v>771.3</v>
      </c>
      <c r="N196" s="31">
        <v>764.25</v>
      </c>
      <c r="O196" s="306">
        <v>12535800</v>
      </c>
      <c r="P196" s="307">
        <v>-1.9154030327214685E-2</v>
      </c>
    </row>
    <row r="197" spans="1:16" ht="12.75" customHeight="1">
      <c r="A197" s="31">
        <v>187</v>
      </c>
      <c r="B197" s="32" t="s">
        <v>87</v>
      </c>
      <c r="C197" s="33" t="s">
        <v>240</v>
      </c>
      <c r="D197" s="34">
        <v>45134</v>
      </c>
      <c r="E197" s="38">
        <v>401.5</v>
      </c>
      <c r="F197" s="38">
        <v>402.68333333333334</v>
      </c>
      <c r="G197" s="39">
        <v>399.81666666666666</v>
      </c>
      <c r="H197" s="39">
        <v>398.13333333333333</v>
      </c>
      <c r="I197" s="39">
        <v>395.26666666666665</v>
      </c>
      <c r="J197" s="39">
        <v>404.36666666666667</v>
      </c>
      <c r="K197" s="39">
        <v>407.23333333333335</v>
      </c>
      <c r="L197" s="39">
        <v>408.91666666666669</v>
      </c>
      <c r="M197" s="31">
        <v>405.55</v>
      </c>
      <c r="N197" s="31">
        <v>401</v>
      </c>
      <c r="O197" s="306">
        <v>39135000</v>
      </c>
      <c r="P197" s="307">
        <v>-1.632545338008521E-2</v>
      </c>
    </row>
    <row r="198" spans="1:16" ht="12.75" customHeight="1">
      <c r="A198" s="31">
        <v>188</v>
      </c>
      <c r="B198" s="32" t="s">
        <v>205</v>
      </c>
      <c r="C198" s="33" t="s">
        <v>241</v>
      </c>
      <c r="D198" s="34">
        <v>45134</v>
      </c>
      <c r="E198" s="38">
        <v>235.6</v>
      </c>
      <c r="F198" s="38">
        <v>232.23333333333335</v>
      </c>
      <c r="G198" s="39">
        <v>222.6166666666667</v>
      </c>
      <c r="H198" s="39">
        <v>209.63333333333335</v>
      </c>
      <c r="I198" s="39">
        <v>200.01666666666671</v>
      </c>
      <c r="J198" s="39">
        <v>245.2166666666667</v>
      </c>
      <c r="K198" s="39">
        <v>254.83333333333337</v>
      </c>
      <c r="L198" s="39">
        <v>267.81666666666672</v>
      </c>
      <c r="M198" s="31">
        <v>241.85</v>
      </c>
      <c r="N198" s="31">
        <v>219.25</v>
      </c>
      <c r="O198" s="306">
        <v>106311000</v>
      </c>
      <c r="P198" s="307">
        <v>1.3673159987413828E-2</v>
      </c>
    </row>
    <row r="199" spans="1:16" ht="12.75" customHeight="1">
      <c r="A199" s="31">
        <v>189</v>
      </c>
      <c r="B199" s="32" t="s">
        <v>43</v>
      </c>
      <c r="C199" s="33" t="s">
        <v>242</v>
      </c>
      <c r="D199" s="34">
        <v>45134</v>
      </c>
      <c r="E199" s="38">
        <v>621.75</v>
      </c>
      <c r="F199" s="38">
        <v>619.65</v>
      </c>
      <c r="G199" s="39">
        <v>615</v>
      </c>
      <c r="H199" s="39">
        <v>608.25</v>
      </c>
      <c r="I199" s="39">
        <v>603.6</v>
      </c>
      <c r="J199" s="39">
        <v>626.4</v>
      </c>
      <c r="K199" s="39">
        <v>631.04999999999984</v>
      </c>
      <c r="L199" s="39">
        <v>637.79999999999995</v>
      </c>
      <c r="M199" s="31">
        <v>624.29999999999995</v>
      </c>
      <c r="N199" s="31">
        <v>612.9</v>
      </c>
      <c r="O199" s="306">
        <v>6960600</v>
      </c>
      <c r="P199" s="307">
        <v>-5.1692943913155855E-4</v>
      </c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32"/>
      <c r="C201" s="41"/>
      <c r="D201" s="43"/>
      <c r="E201" s="44"/>
      <c r="F201" s="44"/>
      <c r="G201" s="45"/>
      <c r="H201" s="45"/>
      <c r="I201" s="45"/>
      <c r="J201" s="45"/>
      <c r="K201" s="45"/>
      <c r="L201" s="45"/>
      <c r="M201" s="41"/>
      <c r="N201" s="41"/>
      <c r="O201" s="46"/>
      <c r="P201" s="47"/>
    </row>
    <row r="202" spans="1:16" ht="12.75" customHeight="1">
      <c r="A202" s="31">
        <v>192</v>
      </c>
      <c r="B202" s="48"/>
      <c r="C202" s="41"/>
      <c r="D202" s="43"/>
      <c r="E202" s="44"/>
      <c r="F202" s="44"/>
      <c r="G202" s="45"/>
      <c r="H202" s="45"/>
      <c r="I202" s="45"/>
      <c r="J202" s="45"/>
      <c r="K202" s="45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4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45133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97" t="s">
        <v>16</v>
      </c>
      <c r="B8" s="399"/>
      <c r="C8" s="403" t="s">
        <v>20</v>
      </c>
      <c r="D8" s="403" t="s">
        <v>21</v>
      </c>
      <c r="E8" s="394" t="s">
        <v>22</v>
      </c>
      <c r="F8" s="395"/>
      <c r="G8" s="396"/>
      <c r="H8" s="394" t="s">
        <v>23</v>
      </c>
      <c r="I8" s="395"/>
      <c r="J8" s="396"/>
      <c r="K8" s="26"/>
      <c r="L8" s="53"/>
      <c r="M8" s="53"/>
      <c r="N8" s="1"/>
      <c r="O8" s="1"/>
    </row>
    <row r="9" spans="1:15" ht="36" customHeight="1">
      <c r="A9" s="401"/>
      <c r="B9" s="402"/>
      <c r="C9" s="402"/>
      <c r="D9" s="40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19680.599999999999</v>
      </c>
      <c r="D10" s="35">
        <v>19675.3</v>
      </c>
      <c r="E10" s="35">
        <v>19621.25</v>
      </c>
      <c r="F10" s="35">
        <v>19561.900000000001</v>
      </c>
      <c r="G10" s="35">
        <v>19507.850000000002</v>
      </c>
      <c r="H10" s="35">
        <v>19734.649999999998</v>
      </c>
      <c r="I10" s="35">
        <v>19788.699999999993</v>
      </c>
      <c r="J10" s="35">
        <v>19848.049999999996</v>
      </c>
      <c r="K10" s="35">
        <v>19729.349999999999</v>
      </c>
      <c r="L10" s="35">
        <v>19615.95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45845</v>
      </c>
      <c r="D11" s="35">
        <v>45874.65</v>
      </c>
      <c r="E11" s="35">
        <v>45593.200000000004</v>
      </c>
      <c r="F11" s="35">
        <v>45341.4</v>
      </c>
      <c r="G11" s="35">
        <v>45059.950000000004</v>
      </c>
      <c r="H11" s="35">
        <v>46126.450000000004</v>
      </c>
      <c r="I11" s="35">
        <v>46407.9</v>
      </c>
      <c r="J11" s="35">
        <v>46659.700000000004</v>
      </c>
      <c r="K11" s="35">
        <v>46156.1</v>
      </c>
      <c r="L11" s="35">
        <v>45622.85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3376.95</v>
      </c>
      <c r="D12" s="38">
        <v>3369.2333333333336</v>
      </c>
      <c r="E12" s="38">
        <v>3358.666666666667</v>
      </c>
      <c r="F12" s="38">
        <v>3340.3833333333332</v>
      </c>
      <c r="G12" s="38">
        <v>3329.8166666666666</v>
      </c>
      <c r="H12" s="38">
        <v>3387.5166666666673</v>
      </c>
      <c r="I12" s="38">
        <v>3398.0833333333339</v>
      </c>
      <c r="J12" s="38">
        <v>3416.3666666666677</v>
      </c>
      <c r="K12" s="38">
        <v>3379.8</v>
      </c>
      <c r="L12" s="38">
        <v>3350.95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5948.1</v>
      </c>
      <c r="D13" s="38">
        <v>5950.166666666667</v>
      </c>
      <c r="E13" s="38">
        <v>5931.1833333333343</v>
      </c>
      <c r="F13" s="38">
        <v>5914.2666666666673</v>
      </c>
      <c r="G13" s="38">
        <v>5895.2833333333347</v>
      </c>
      <c r="H13" s="38">
        <v>5967.0833333333339</v>
      </c>
      <c r="I13" s="38">
        <v>5986.0666666666657</v>
      </c>
      <c r="J13" s="38">
        <v>6002.9833333333336</v>
      </c>
      <c r="K13" s="38">
        <v>5969.15</v>
      </c>
      <c r="L13" s="38">
        <v>5933.25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29761.15</v>
      </c>
      <c r="D14" s="38">
        <v>29789.316666666669</v>
      </c>
      <c r="E14" s="38">
        <v>29657.233333333337</v>
      </c>
      <c r="F14" s="38">
        <v>29553.316666666669</v>
      </c>
      <c r="G14" s="38">
        <v>29421.233333333337</v>
      </c>
      <c r="H14" s="38">
        <v>29893.233333333337</v>
      </c>
      <c r="I14" s="38">
        <v>30025.316666666673</v>
      </c>
      <c r="J14" s="38">
        <v>30129.233333333337</v>
      </c>
      <c r="K14" s="38">
        <v>29921.4</v>
      </c>
      <c r="L14" s="38">
        <v>29685.4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5305.3</v>
      </c>
      <c r="D15" s="38">
        <v>5297.55</v>
      </c>
      <c r="E15" s="38">
        <v>5285.9000000000005</v>
      </c>
      <c r="F15" s="38">
        <v>5266.5</v>
      </c>
      <c r="G15" s="38">
        <v>5254.85</v>
      </c>
      <c r="H15" s="38">
        <v>5316.9500000000007</v>
      </c>
      <c r="I15" s="38">
        <v>5328.6</v>
      </c>
      <c r="J15" s="38">
        <v>5348.0000000000009</v>
      </c>
      <c r="K15" s="38">
        <v>5309.2</v>
      </c>
      <c r="L15" s="38">
        <v>5278.15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10503.45</v>
      </c>
      <c r="D16" s="38">
        <v>10482.566666666668</v>
      </c>
      <c r="E16" s="38">
        <v>10449.333333333336</v>
      </c>
      <c r="F16" s="38">
        <v>10395.216666666669</v>
      </c>
      <c r="G16" s="38">
        <v>10361.983333333337</v>
      </c>
      <c r="H16" s="38">
        <v>10536.683333333334</v>
      </c>
      <c r="I16" s="38">
        <v>10569.916666666668</v>
      </c>
      <c r="J16" s="38">
        <v>10624.033333333333</v>
      </c>
      <c r="K16" s="38">
        <v>10515.8</v>
      </c>
      <c r="L16" s="38">
        <v>10428.450000000001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4333.1000000000004</v>
      </c>
      <c r="D17" s="38">
        <v>4324.5666666666666</v>
      </c>
      <c r="E17" s="38">
        <v>4279.6833333333334</v>
      </c>
      <c r="F17" s="38">
        <v>4226.2666666666664</v>
      </c>
      <c r="G17" s="38">
        <v>4181.3833333333332</v>
      </c>
      <c r="H17" s="38">
        <v>4377.9833333333336</v>
      </c>
      <c r="I17" s="38">
        <v>4422.8666666666668</v>
      </c>
      <c r="J17" s="38">
        <v>4476.2833333333338</v>
      </c>
      <c r="K17" s="31">
        <v>4369.45</v>
      </c>
      <c r="L17" s="31">
        <v>4271.1499999999996</v>
      </c>
      <c r="M17" s="31">
        <v>2.3077999999999999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22986.400000000001</v>
      </c>
      <c r="D18" s="38">
        <v>23040.716666666664</v>
      </c>
      <c r="E18" s="38">
        <v>22830.383333333328</v>
      </c>
      <c r="F18" s="38">
        <v>22674.366666666665</v>
      </c>
      <c r="G18" s="38">
        <v>22464.033333333329</v>
      </c>
      <c r="H18" s="38">
        <v>23196.733333333326</v>
      </c>
      <c r="I18" s="38">
        <v>23407.066666666662</v>
      </c>
      <c r="J18" s="38">
        <v>23563.083333333325</v>
      </c>
      <c r="K18" s="31">
        <v>23251.05</v>
      </c>
      <c r="L18" s="31">
        <v>22884.7</v>
      </c>
      <c r="M18" s="31">
        <v>8.9959999999999998E-2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188.7</v>
      </c>
      <c r="D19" s="38">
        <v>189.18333333333331</v>
      </c>
      <c r="E19" s="38">
        <v>187.11666666666662</v>
      </c>
      <c r="F19" s="38">
        <v>185.5333333333333</v>
      </c>
      <c r="G19" s="38">
        <v>183.46666666666661</v>
      </c>
      <c r="H19" s="38">
        <v>190.76666666666662</v>
      </c>
      <c r="I19" s="38">
        <v>192.83333333333329</v>
      </c>
      <c r="J19" s="38">
        <v>194.41666666666663</v>
      </c>
      <c r="K19" s="31">
        <v>191.25</v>
      </c>
      <c r="L19" s="31">
        <v>187.6</v>
      </c>
      <c r="M19" s="31">
        <v>28.508900000000001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217.8</v>
      </c>
      <c r="D20" s="38">
        <v>216.08333333333334</v>
      </c>
      <c r="E20" s="38">
        <v>213.66666666666669</v>
      </c>
      <c r="F20" s="38">
        <v>209.53333333333333</v>
      </c>
      <c r="G20" s="38">
        <v>207.11666666666667</v>
      </c>
      <c r="H20" s="38">
        <v>220.2166666666667</v>
      </c>
      <c r="I20" s="38">
        <v>222.63333333333338</v>
      </c>
      <c r="J20" s="38">
        <v>226.76666666666671</v>
      </c>
      <c r="K20" s="31">
        <v>218.5</v>
      </c>
      <c r="L20" s="31">
        <v>211.95</v>
      </c>
      <c r="M20" s="31">
        <v>39.382370000000002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1891.75</v>
      </c>
      <c r="D21" s="38">
        <v>1865.5833333333333</v>
      </c>
      <c r="E21" s="38">
        <v>1836.1666666666665</v>
      </c>
      <c r="F21" s="38">
        <v>1780.5833333333333</v>
      </c>
      <c r="G21" s="38">
        <v>1751.1666666666665</v>
      </c>
      <c r="H21" s="38">
        <v>1921.1666666666665</v>
      </c>
      <c r="I21" s="38">
        <v>1950.583333333333</v>
      </c>
      <c r="J21" s="38">
        <v>2006.1666666666665</v>
      </c>
      <c r="K21" s="31">
        <v>1895</v>
      </c>
      <c r="L21" s="31">
        <v>1810</v>
      </c>
      <c r="M21" s="31">
        <v>24.982790000000001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2466.65</v>
      </c>
      <c r="D22" s="38">
        <v>2453.8833333333332</v>
      </c>
      <c r="E22" s="38">
        <v>2428.7666666666664</v>
      </c>
      <c r="F22" s="38">
        <v>2390.8833333333332</v>
      </c>
      <c r="G22" s="38">
        <v>2365.7666666666664</v>
      </c>
      <c r="H22" s="38">
        <v>2491.7666666666664</v>
      </c>
      <c r="I22" s="38">
        <v>2516.8833333333332</v>
      </c>
      <c r="J22" s="38">
        <v>2554.7666666666664</v>
      </c>
      <c r="K22" s="31">
        <v>2479</v>
      </c>
      <c r="L22" s="31">
        <v>2416</v>
      </c>
      <c r="M22" s="31">
        <v>30.175550000000001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1088.05</v>
      </c>
      <c r="D23" s="38">
        <v>1055.3666666666666</v>
      </c>
      <c r="E23" s="38">
        <v>1022.6833333333332</v>
      </c>
      <c r="F23" s="38">
        <v>957.31666666666661</v>
      </c>
      <c r="G23" s="38">
        <v>924.63333333333321</v>
      </c>
      <c r="H23" s="38">
        <v>1120.7333333333331</v>
      </c>
      <c r="I23" s="38">
        <v>1153.4166666666665</v>
      </c>
      <c r="J23" s="38">
        <v>1218.7833333333331</v>
      </c>
      <c r="K23" s="31">
        <v>1088.05</v>
      </c>
      <c r="L23" s="31">
        <v>990</v>
      </c>
      <c r="M23" s="31">
        <v>36.453650000000003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749.25</v>
      </c>
      <c r="D24" s="38">
        <v>744.80000000000007</v>
      </c>
      <c r="E24" s="38">
        <v>737.60000000000014</v>
      </c>
      <c r="F24" s="38">
        <v>725.95</v>
      </c>
      <c r="G24" s="38">
        <v>718.75000000000011</v>
      </c>
      <c r="H24" s="38">
        <v>756.45000000000016</v>
      </c>
      <c r="I24" s="38">
        <v>763.6500000000002</v>
      </c>
      <c r="J24" s="38">
        <v>775.30000000000018</v>
      </c>
      <c r="K24" s="31">
        <v>752</v>
      </c>
      <c r="L24" s="31">
        <v>733.15</v>
      </c>
      <c r="M24" s="31">
        <v>32.101480000000002</v>
      </c>
      <c r="N24" s="1"/>
      <c r="O24" s="1"/>
    </row>
    <row r="25" spans="1:15" ht="12.75" customHeight="1">
      <c r="A25" s="56">
        <v>16</v>
      </c>
      <c r="B25" s="58" t="s">
        <v>873</v>
      </c>
      <c r="C25" s="31">
        <v>260.14999999999998</v>
      </c>
      <c r="D25" s="38">
        <v>253.68333333333331</v>
      </c>
      <c r="E25" s="38">
        <v>244.46666666666664</v>
      </c>
      <c r="F25" s="38">
        <v>228.78333333333333</v>
      </c>
      <c r="G25" s="38">
        <v>219.56666666666666</v>
      </c>
      <c r="H25" s="38">
        <v>269.36666666666662</v>
      </c>
      <c r="I25" s="38">
        <v>278.58333333333326</v>
      </c>
      <c r="J25" s="38">
        <v>294.26666666666659</v>
      </c>
      <c r="K25" s="31">
        <v>262.89999999999998</v>
      </c>
      <c r="L25" s="31">
        <v>238</v>
      </c>
      <c r="M25" s="31">
        <v>164.55999</v>
      </c>
      <c r="N25" s="1"/>
      <c r="O25" s="1"/>
    </row>
    <row r="26" spans="1:15" ht="12.75" customHeight="1">
      <c r="A26" s="56">
        <v>17</v>
      </c>
      <c r="B26" s="58" t="s">
        <v>268</v>
      </c>
      <c r="C26" s="31">
        <v>834.85</v>
      </c>
      <c r="D26" s="38">
        <v>816.13333333333321</v>
      </c>
      <c r="E26" s="38">
        <v>789.26666666666642</v>
      </c>
      <c r="F26" s="38">
        <v>743.68333333333317</v>
      </c>
      <c r="G26" s="38">
        <v>716.81666666666638</v>
      </c>
      <c r="H26" s="38">
        <v>861.71666666666647</v>
      </c>
      <c r="I26" s="38">
        <v>888.58333333333326</v>
      </c>
      <c r="J26" s="38">
        <v>934.16666666666652</v>
      </c>
      <c r="K26" s="31">
        <v>843</v>
      </c>
      <c r="L26" s="31">
        <v>770.55</v>
      </c>
      <c r="M26" s="31">
        <v>50.423340000000003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3950.65</v>
      </c>
      <c r="D27" s="38">
        <v>3906.6166666666668</v>
      </c>
      <c r="E27" s="38">
        <v>3825.9333333333334</v>
      </c>
      <c r="F27" s="38">
        <v>3701.2166666666667</v>
      </c>
      <c r="G27" s="38">
        <v>3620.5333333333333</v>
      </c>
      <c r="H27" s="38">
        <v>4031.3333333333335</v>
      </c>
      <c r="I27" s="38">
        <v>4112.0166666666664</v>
      </c>
      <c r="J27" s="38">
        <v>4236.7333333333336</v>
      </c>
      <c r="K27" s="31">
        <v>3987.3</v>
      </c>
      <c r="L27" s="31">
        <v>3781.9</v>
      </c>
      <c r="M27" s="31">
        <v>7.2056300000000002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440.1</v>
      </c>
      <c r="D28" s="38">
        <v>435.05</v>
      </c>
      <c r="E28" s="38">
        <v>428.20000000000005</v>
      </c>
      <c r="F28" s="38">
        <v>416.3</v>
      </c>
      <c r="G28" s="38">
        <v>409.45000000000005</v>
      </c>
      <c r="H28" s="38">
        <v>446.95000000000005</v>
      </c>
      <c r="I28" s="38">
        <v>453.80000000000007</v>
      </c>
      <c r="J28" s="38">
        <v>465.70000000000005</v>
      </c>
      <c r="K28" s="31">
        <v>441.9</v>
      </c>
      <c r="L28" s="31">
        <v>423.15</v>
      </c>
      <c r="M28" s="31">
        <v>64.327879999999993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5212.2</v>
      </c>
      <c r="D29" s="38">
        <v>5195.333333333333</v>
      </c>
      <c r="E29" s="38">
        <v>5170.6666666666661</v>
      </c>
      <c r="F29" s="38">
        <v>5129.1333333333332</v>
      </c>
      <c r="G29" s="38">
        <v>5104.4666666666662</v>
      </c>
      <c r="H29" s="38">
        <v>5236.8666666666659</v>
      </c>
      <c r="I29" s="38">
        <v>5261.5333333333319</v>
      </c>
      <c r="J29" s="38">
        <v>5303.0666666666657</v>
      </c>
      <c r="K29" s="31">
        <v>5220</v>
      </c>
      <c r="L29" s="31">
        <v>5153.8</v>
      </c>
      <c r="M29" s="31">
        <v>5.4794499999999999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420.1</v>
      </c>
      <c r="D30" s="38">
        <v>418.3</v>
      </c>
      <c r="E30" s="38">
        <v>415.8</v>
      </c>
      <c r="F30" s="38">
        <v>411.5</v>
      </c>
      <c r="G30" s="38">
        <v>409</v>
      </c>
      <c r="H30" s="38">
        <v>422.6</v>
      </c>
      <c r="I30" s="38">
        <v>425.1</v>
      </c>
      <c r="J30" s="38">
        <v>429.40000000000003</v>
      </c>
      <c r="K30" s="31">
        <v>420.8</v>
      </c>
      <c r="L30" s="31">
        <v>414</v>
      </c>
      <c r="M30" s="31">
        <v>12.71283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182.8</v>
      </c>
      <c r="D31" s="38">
        <v>183.01666666666668</v>
      </c>
      <c r="E31" s="38">
        <v>180.63333333333335</v>
      </c>
      <c r="F31" s="38">
        <v>178.46666666666667</v>
      </c>
      <c r="G31" s="38">
        <v>176.08333333333334</v>
      </c>
      <c r="H31" s="38">
        <v>185.18333333333337</v>
      </c>
      <c r="I31" s="38">
        <v>187.56666666666669</v>
      </c>
      <c r="J31" s="38">
        <v>189.73333333333338</v>
      </c>
      <c r="K31" s="31">
        <v>185.4</v>
      </c>
      <c r="L31" s="31">
        <v>180.85</v>
      </c>
      <c r="M31" s="31">
        <v>164.86612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3400.4</v>
      </c>
      <c r="D32" s="38">
        <v>3432.7666666666664</v>
      </c>
      <c r="E32" s="38">
        <v>3317.6333333333328</v>
      </c>
      <c r="F32" s="38">
        <v>3234.8666666666663</v>
      </c>
      <c r="G32" s="38">
        <v>3119.7333333333327</v>
      </c>
      <c r="H32" s="38">
        <v>3515.5333333333328</v>
      </c>
      <c r="I32" s="38">
        <v>3630.6666666666661</v>
      </c>
      <c r="J32" s="38">
        <v>3713.4333333333329</v>
      </c>
      <c r="K32" s="31">
        <v>3547.9</v>
      </c>
      <c r="L32" s="31">
        <v>3350</v>
      </c>
      <c r="M32" s="31">
        <v>25.5563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1887</v>
      </c>
      <c r="D33" s="38">
        <v>1881.8333333333333</v>
      </c>
      <c r="E33" s="38">
        <v>1854.7666666666664</v>
      </c>
      <c r="F33" s="38">
        <v>1822.5333333333331</v>
      </c>
      <c r="G33" s="38">
        <v>1795.4666666666662</v>
      </c>
      <c r="H33" s="38">
        <v>1914.0666666666666</v>
      </c>
      <c r="I33" s="38">
        <v>1941.1333333333337</v>
      </c>
      <c r="J33" s="38">
        <v>1973.3666666666668</v>
      </c>
      <c r="K33" s="31">
        <v>1908.9</v>
      </c>
      <c r="L33" s="31">
        <v>1849.6</v>
      </c>
      <c r="M33" s="31">
        <v>3.5397699999999999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662.65</v>
      </c>
      <c r="D34" s="38">
        <v>651.1</v>
      </c>
      <c r="E34" s="38">
        <v>639.55000000000007</v>
      </c>
      <c r="F34" s="38">
        <v>616.45000000000005</v>
      </c>
      <c r="G34" s="38">
        <v>604.90000000000009</v>
      </c>
      <c r="H34" s="38">
        <v>674.2</v>
      </c>
      <c r="I34" s="38">
        <v>685.75</v>
      </c>
      <c r="J34" s="38">
        <v>708.85</v>
      </c>
      <c r="K34" s="31">
        <v>662.65</v>
      </c>
      <c r="L34" s="31">
        <v>628</v>
      </c>
      <c r="M34" s="31">
        <v>15.52281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731.3</v>
      </c>
      <c r="D35" s="38">
        <v>733.9</v>
      </c>
      <c r="E35" s="38">
        <v>722.5</v>
      </c>
      <c r="F35" s="38">
        <v>713.7</v>
      </c>
      <c r="G35" s="38">
        <v>702.30000000000007</v>
      </c>
      <c r="H35" s="38">
        <v>742.69999999999993</v>
      </c>
      <c r="I35" s="38">
        <v>754.0999999999998</v>
      </c>
      <c r="J35" s="38">
        <v>762.89999999999986</v>
      </c>
      <c r="K35" s="31">
        <v>745.3</v>
      </c>
      <c r="L35" s="31">
        <v>725.1</v>
      </c>
      <c r="M35" s="31">
        <v>18.654630000000001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787.75</v>
      </c>
      <c r="D36" s="38">
        <v>784.80000000000007</v>
      </c>
      <c r="E36" s="38">
        <v>778.60000000000014</v>
      </c>
      <c r="F36" s="38">
        <v>769.45</v>
      </c>
      <c r="G36" s="38">
        <v>763.25000000000011</v>
      </c>
      <c r="H36" s="38">
        <v>793.95000000000016</v>
      </c>
      <c r="I36" s="38">
        <v>800.1500000000002</v>
      </c>
      <c r="J36" s="38">
        <v>809.30000000000018</v>
      </c>
      <c r="K36" s="31">
        <v>791</v>
      </c>
      <c r="L36" s="31">
        <v>775.65</v>
      </c>
      <c r="M36" s="31">
        <v>11.76168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416.75</v>
      </c>
      <c r="D37" s="38">
        <v>411.4666666666667</v>
      </c>
      <c r="E37" s="38">
        <v>403.28333333333342</v>
      </c>
      <c r="F37" s="38">
        <v>389.81666666666672</v>
      </c>
      <c r="G37" s="38">
        <v>381.63333333333344</v>
      </c>
      <c r="H37" s="38">
        <v>424.93333333333339</v>
      </c>
      <c r="I37" s="38">
        <v>433.11666666666667</v>
      </c>
      <c r="J37" s="38">
        <v>446.58333333333337</v>
      </c>
      <c r="K37" s="31">
        <v>419.65</v>
      </c>
      <c r="L37" s="31">
        <v>398</v>
      </c>
      <c r="M37" s="31">
        <v>43.216909999999999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962.5</v>
      </c>
      <c r="D38" s="38">
        <v>964.65</v>
      </c>
      <c r="E38" s="38">
        <v>951.65</v>
      </c>
      <c r="F38" s="38">
        <v>940.8</v>
      </c>
      <c r="G38" s="38">
        <v>927.8</v>
      </c>
      <c r="H38" s="38">
        <v>975.5</v>
      </c>
      <c r="I38" s="38">
        <v>988.5</v>
      </c>
      <c r="J38" s="38">
        <v>999.35</v>
      </c>
      <c r="K38" s="31">
        <v>977.65</v>
      </c>
      <c r="L38" s="31">
        <v>953.8</v>
      </c>
      <c r="M38" s="31">
        <v>134.48044999999999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4848.95</v>
      </c>
      <c r="D39" s="38">
        <v>4845.3999999999996</v>
      </c>
      <c r="E39" s="38">
        <v>4780.8999999999996</v>
      </c>
      <c r="F39" s="38">
        <v>4712.8500000000004</v>
      </c>
      <c r="G39" s="38">
        <v>4648.3500000000004</v>
      </c>
      <c r="H39" s="38">
        <v>4913.4499999999989</v>
      </c>
      <c r="I39" s="38">
        <v>4977.9499999999989</v>
      </c>
      <c r="J39" s="38">
        <v>5045.9999999999982</v>
      </c>
      <c r="K39" s="31">
        <v>4909.8999999999996</v>
      </c>
      <c r="L39" s="31">
        <v>4777.3500000000004</v>
      </c>
      <c r="M39" s="31">
        <v>7.43269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1648.85</v>
      </c>
      <c r="D40" s="38">
        <v>1649.6000000000001</v>
      </c>
      <c r="E40" s="38">
        <v>1634.3000000000002</v>
      </c>
      <c r="F40" s="38">
        <v>1619.75</v>
      </c>
      <c r="G40" s="38">
        <v>1604.45</v>
      </c>
      <c r="H40" s="38">
        <v>1664.1500000000003</v>
      </c>
      <c r="I40" s="38">
        <v>1679.45</v>
      </c>
      <c r="J40" s="38">
        <v>1694.0000000000005</v>
      </c>
      <c r="K40" s="31">
        <v>1664.9</v>
      </c>
      <c r="L40" s="31">
        <v>1635.05</v>
      </c>
      <c r="M40" s="31">
        <v>13.78736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7504.1</v>
      </c>
      <c r="D41" s="38">
        <v>7486.25</v>
      </c>
      <c r="E41" s="38">
        <v>7427.1</v>
      </c>
      <c r="F41" s="38">
        <v>7350.1</v>
      </c>
      <c r="G41" s="38">
        <v>7290.9500000000007</v>
      </c>
      <c r="H41" s="38">
        <v>7563.25</v>
      </c>
      <c r="I41" s="38">
        <v>7622.4</v>
      </c>
      <c r="J41" s="38">
        <v>7699.4</v>
      </c>
      <c r="K41" s="31">
        <v>7545.4</v>
      </c>
      <c r="L41" s="31">
        <v>7409.25</v>
      </c>
      <c r="M41" s="31">
        <v>0.17851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7606.45</v>
      </c>
      <c r="D42" s="38">
        <v>7598.9666666666662</v>
      </c>
      <c r="E42" s="38">
        <v>7548.5333333333328</v>
      </c>
      <c r="F42" s="38">
        <v>7490.6166666666668</v>
      </c>
      <c r="G42" s="38">
        <v>7440.1833333333334</v>
      </c>
      <c r="H42" s="38">
        <v>7656.8833333333323</v>
      </c>
      <c r="I42" s="38">
        <v>7707.3166666666648</v>
      </c>
      <c r="J42" s="38">
        <v>7765.2333333333318</v>
      </c>
      <c r="K42" s="31">
        <v>7649.4</v>
      </c>
      <c r="L42" s="31">
        <v>7541.05</v>
      </c>
      <c r="M42" s="31">
        <v>8.5086899999999996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2385.3000000000002</v>
      </c>
      <c r="D43" s="38">
        <v>2379.65</v>
      </c>
      <c r="E43" s="38">
        <v>2365.65</v>
      </c>
      <c r="F43" s="38">
        <v>2346</v>
      </c>
      <c r="G43" s="38">
        <v>2332</v>
      </c>
      <c r="H43" s="38">
        <v>2399.3000000000002</v>
      </c>
      <c r="I43" s="38">
        <v>2413.3000000000002</v>
      </c>
      <c r="J43" s="38">
        <v>2432.9500000000003</v>
      </c>
      <c r="K43" s="31">
        <v>2393.65</v>
      </c>
      <c r="L43" s="31">
        <v>2360</v>
      </c>
      <c r="M43" s="31">
        <v>2.8651300000000002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218.2</v>
      </c>
      <c r="D44" s="38">
        <v>218.33333333333334</v>
      </c>
      <c r="E44" s="38">
        <v>216.11666666666667</v>
      </c>
      <c r="F44" s="38">
        <v>214.03333333333333</v>
      </c>
      <c r="G44" s="38">
        <v>211.81666666666666</v>
      </c>
      <c r="H44" s="38">
        <v>220.41666666666669</v>
      </c>
      <c r="I44" s="38">
        <v>222.63333333333333</v>
      </c>
      <c r="J44" s="38">
        <v>224.7166666666667</v>
      </c>
      <c r="K44" s="31">
        <v>220.55</v>
      </c>
      <c r="L44" s="31">
        <v>216.25</v>
      </c>
      <c r="M44" s="31">
        <v>104.74177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196.15</v>
      </c>
      <c r="D45" s="38">
        <v>197.38333333333333</v>
      </c>
      <c r="E45" s="38">
        <v>194.36666666666665</v>
      </c>
      <c r="F45" s="38">
        <v>192.58333333333331</v>
      </c>
      <c r="G45" s="38">
        <v>189.56666666666663</v>
      </c>
      <c r="H45" s="38">
        <v>199.16666666666666</v>
      </c>
      <c r="I45" s="38">
        <v>202.18333333333331</v>
      </c>
      <c r="J45" s="38">
        <v>203.96666666666667</v>
      </c>
      <c r="K45" s="31">
        <v>200.4</v>
      </c>
      <c r="L45" s="31">
        <v>195.6</v>
      </c>
      <c r="M45" s="31">
        <v>140.54070999999999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83.05</v>
      </c>
      <c r="D46" s="38">
        <v>83.766666666666666</v>
      </c>
      <c r="E46" s="38">
        <v>81.783333333333331</v>
      </c>
      <c r="F46" s="38">
        <v>80.516666666666666</v>
      </c>
      <c r="G46" s="38">
        <v>78.533333333333331</v>
      </c>
      <c r="H46" s="38">
        <v>85.033333333333331</v>
      </c>
      <c r="I46" s="38">
        <v>87.016666666666652</v>
      </c>
      <c r="J46" s="38">
        <v>88.283333333333331</v>
      </c>
      <c r="K46" s="31">
        <v>85.75</v>
      </c>
      <c r="L46" s="31">
        <v>82.5</v>
      </c>
      <c r="M46" s="31">
        <v>99.844639999999998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1701</v>
      </c>
      <c r="D47" s="38">
        <v>1688.9666666666665</v>
      </c>
      <c r="E47" s="38">
        <v>1673.0333333333328</v>
      </c>
      <c r="F47" s="38">
        <v>1645.0666666666664</v>
      </c>
      <c r="G47" s="38">
        <v>1629.1333333333328</v>
      </c>
      <c r="H47" s="38">
        <v>1716.9333333333329</v>
      </c>
      <c r="I47" s="38">
        <v>1732.8666666666668</v>
      </c>
      <c r="J47" s="38">
        <v>1760.833333333333</v>
      </c>
      <c r="K47" s="31">
        <v>1704.9</v>
      </c>
      <c r="L47" s="31">
        <v>1661</v>
      </c>
      <c r="M47" s="31">
        <v>2.4559899999999999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127.05</v>
      </c>
      <c r="D48" s="38">
        <v>126.53333333333335</v>
      </c>
      <c r="E48" s="38">
        <v>125.86666666666669</v>
      </c>
      <c r="F48" s="38">
        <v>124.68333333333334</v>
      </c>
      <c r="G48" s="38">
        <v>124.01666666666668</v>
      </c>
      <c r="H48" s="38">
        <v>127.7166666666667</v>
      </c>
      <c r="I48" s="38">
        <v>128.38333333333335</v>
      </c>
      <c r="J48" s="38">
        <v>129.56666666666672</v>
      </c>
      <c r="K48" s="31">
        <v>127.2</v>
      </c>
      <c r="L48" s="31">
        <v>125.35</v>
      </c>
      <c r="M48" s="31">
        <v>71.510499999999993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675.55</v>
      </c>
      <c r="D49" s="38">
        <v>678.18333333333328</v>
      </c>
      <c r="E49" s="38">
        <v>664.11666666666656</v>
      </c>
      <c r="F49" s="38">
        <v>652.68333333333328</v>
      </c>
      <c r="G49" s="38">
        <v>638.61666666666656</v>
      </c>
      <c r="H49" s="38">
        <v>689.61666666666656</v>
      </c>
      <c r="I49" s="38">
        <v>703.68333333333339</v>
      </c>
      <c r="J49" s="38">
        <v>715.11666666666656</v>
      </c>
      <c r="K49" s="31">
        <v>692.25</v>
      </c>
      <c r="L49" s="31">
        <v>666.75</v>
      </c>
      <c r="M49" s="31">
        <v>6.1563699999999999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867.55</v>
      </c>
      <c r="D50" s="38">
        <v>863.51666666666677</v>
      </c>
      <c r="E50" s="38">
        <v>858.03333333333353</v>
      </c>
      <c r="F50" s="38">
        <v>848.51666666666677</v>
      </c>
      <c r="G50" s="38">
        <v>843.03333333333353</v>
      </c>
      <c r="H50" s="38">
        <v>873.03333333333353</v>
      </c>
      <c r="I50" s="38">
        <v>878.51666666666688</v>
      </c>
      <c r="J50" s="38">
        <v>888.03333333333353</v>
      </c>
      <c r="K50" s="31">
        <v>869</v>
      </c>
      <c r="L50" s="31">
        <v>854</v>
      </c>
      <c r="M50" s="31">
        <v>8.8123900000000006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883.65</v>
      </c>
      <c r="D51" s="38">
        <v>885.81666666666661</v>
      </c>
      <c r="E51" s="38">
        <v>876.93333333333317</v>
      </c>
      <c r="F51" s="38">
        <v>870.21666666666658</v>
      </c>
      <c r="G51" s="38">
        <v>861.33333333333314</v>
      </c>
      <c r="H51" s="38">
        <v>892.53333333333319</v>
      </c>
      <c r="I51" s="38">
        <v>901.41666666666663</v>
      </c>
      <c r="J51" s="38">
        <v>908.13333333333321</v>
      </c>
      <c r="K51" s="31">
        <v>894.7</v>
      </c>
      <c r="L51" s="31">
        <v>879.1</v>
      </c>
      <c r="M51" s="31">
        <v>36.522620000000003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97.75</v>
      </c>
      <c r="D52" s="38">
        <v>98.183333333333337</v>
      </c>
      <c r="E52" s="38">
        <v>96.76666666666668</v>
      </c>
      <c r="F52" s="38">
        <v>95.783333333333346</v>
      </c>
      <c r="G52" s="38">
        <v>94.366666666666688</v>
      </c>
      <c r="H52" s="38">
        <v>99.166666666666671</v>
      </c>
      <c r="I52" s="38">
        <v>100.58333333333333</v>
      </c>
      <c r="J52" s="38">
        <v>101.56666666666666</v>
      </c>
      <c r="K52" s="31">
        <v>99.6</v>
      </c>
      <c r="L52" s="31">
        <v>97.2</v>
      </c>
      <c r="M52" s="31">
        <v>271.10131999999999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245.7</v>
      </c>
      <c r="D53" s="38">
        <v>246.95000000000002</v>
      </c>
      <c r="E53" s="38">
        <v>242.15000000000003</v>
      </c>
      <c r="F53" s="38">
        <v>238.60000000000002</v>
      </c>
      <c r="G53" s="38">
        <v>233.80000000000004</v>
      </c>
      <c r="H53" s="38">
        <v>250.50000000000003</v>
      </c>
      <c r="I53" s="38">
        <v>255.30000000000004</v>
      </c>
      <c r="J53" s="38">
        <v>258.85000000000002</v>
      </c>
      <c r="K53" s="31">
        <v>251.75</v>
      </c>
      <c r="L53" s="31">
        <v>243.4</v>
      </c>
      <c r="M53" s="31">
        <v>47.025109999999998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19019.75</v>
      </c>
      <c r="D54" s="38">
        <v>19029.783333333333</v>
      </c>
      <c r="E54" s="38">
        <v>18859.566666666666</v>
      </c>
      <c r="F54" s="38">
        <v>18699.383333333331</v>
      </c>
      <c r="G54" s="38">
        <v>18529.166666666664</v>
      </c>
      <c r="H54" s="38">
        <v>19189.966666666667</v>
      </c>
      <c r="I54" s="38">
        <v>19360.183333333334</v>
      </c>
      <c r="J54" s="38">
        <v>19520.366666666669</v>
      </c>
      <c r="K54" s="31">
        <v>19200</v>
      </c>
      <c r="L54" s="31">
        <v>18869.599999999999</v>
      </c>
      <c r="M54" s="31">
        <v>0.19520000000000001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386.4</v>
      </c>
      <c r="D55" s="38">
        <v>387.2</v>
      </c>
      <c r="E55" s="38">
        <v>383.5</v>
      </c>
      <c r="F55" s="38">
        <v>380.6</v>
      </c>
      <c r="G55" s="38">
        <v>376.90000000000003</v>
      </c>
      <c r="H55" s="38">
        <v>390.09999999999997</v>
      </c>
      <c r="I55" s="38">
        <v>393.7999999999999</v>
      </c>
      <c r="J55" s="38">
        <v>396.69999999999993</v>
      </c>
      <c r="K55" s="31">
        <v>390.9</v>
      </c>
      <c r="L55" s="31">
        <v>384.3</v>
      </c>
      <c r="M55" s="31">
        <v>21.280930000000001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4885.6000000000004</v>
      </c>
      <c r="D56" s="38">
        <v>4922.5333333333338</v>
      </c>
      <c r="E56" s="38">
        <v>4838.0666666666675</v>
      </c>
      <c r="F56" s="38">
        <v>4790.5333333333338</v>
      </c>
      <c r="G56" s="38">
        <v>4706.0666666666675</v>
      </c>
      <c r="H56" s="38">
        <v>4970.0666666666675</v>
      </c>
      <c r="I56" s="38">
        <v>5054.5333333333328</v>
      </c>
      <c r="J56" s="38">
        <v>5102.0666666666675</v>
      </c>
      <c r="K56" s="31">
        <v>5007</v>
      </c>
      <c r="L56" s="31">
        <v>4875</v>
      </c>
      <c r="M56" s="31">
        <v>3.9681000000000002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332.85</v>
      </c>
      <c r="D57" s="38">
        <v>335.25</v>
      </c>
      <c r="E57" s="38">
        <v>327.60000000000002</v>
      </c>
      <c r="F57" s="38">
        <v>322.35000000000002</v>
      </c>
      <c r="G57" s="38">
        <v>314.70000000000005</v>
      </c>
      <c r="H57" s="38">
        <v>340.5</v>
      </c>
      <c r="I57" s="38">
        <v>348.15</v>
      </c>
      <c r="J57" s="38">
        <v>353.4</v>
      </c>
      <c r="K57" s="31">
        <v>342.9</v>
      </c>
      <c r="L57" s="31">
        <v>330</v>
      </c>
      <c r="M57" s="31">
        <v>126.49891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399.5</v>
      </c>
      <c r="D58" s="38">
        <v>402.59999999999997</v>
      </c>
      <c r="E58" s="38">
        <v>395.39999999999992</v>
      </c>
      <c r="F58" s="38">
        <v>391.29999999999995</v>
      </c>
      <c r="G58" s="38">
        <v>384.09999999999991</v>
      </c>
      <c r="H58" s="38">
        <v>406.69999999999993</v>
      </c>
      <c r="I58" s="38">
        <v>413.9</v>
      </c>
      <c r="J58" s="38">
        <v>417.99999999999994</v>
      </c>
      <c r="K58" s="31">
        <v>409.8</v>
      </c>
      <c r="L58" s="31">
        <v>398.5</v>
      </c>
      <c r="M58" s="31">
        <v>9.8104600000000008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1127.4000000000001</v>
      </c>
      <c r="D59" s="38">
        <v>1133.8666666666668</v>
      </c>
      <c r="E59" s="38">
        <v>1113.5333333333335</v>
      </c>
      <c r="F59" s="38">
        <v>1099.6666666666667</v>
      </c>
      <c r="G59" s="38">
        <v>1079.3333333333335</v>
      </c>
      <c r="H59" s="38">
        <v>1147.7333333333336</v>
      </c>
      <c r="I59" s="38">
        <v>1168.0666666666666</v>
      </c>
      <c r="J59" s="38">
        <v>1181.9333333333336</v>
      </c>
      <c r="K59" s="31">
        <v>1154.2</v>
      </c>
      <c r="L59" s="31">
        <v>1120</v>
      </c>
      <c r="M59" s="31">
        <v>18.48535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1054.75</v>
      </c>
      <c r="D60" s="38">
        <v>1055.3</v>
      </c>
      <c r="E60" s="38">
        <v>1048.8499999999999</v>
      </c>
      <c r="F60" s="38">
        <v>1042.95</v>
      </c>
      <c r="G60" s="38">
        <v>1036.5</v>
      </c>
      <c r="H60" s="38">
        <v>1061.1999999999998</v>
      </c>
      <c r="I60" s="38">
        <v>1067.6500000000001</v>
      </c>
      <c r="J60" s="38">
        <v>1073.5499999999997</v>
      </c>
      <c r="K60" s="31">
        <v>1061.75</v>
      </c>
      <c r="L60" s="31">
        <v>1049.4000000000001</v>
      </c>
      <c r="M60" s="31">
        <v>5.9999900000000004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229.95</v>
      </c>
      <c r="D61" s="38">
        <v>230.38333333333333</v>
      </c>
      <c r="E61" s="38">
        <v>228.41666666666666</v>
      </c>
      <c r="F61" s="38">
        <v>226.88333333333333</v>
      </c>
      <c r="G61" s="38">
        <v>224.91666666666666</v>
      </c>
      <c r="H61" s="38">
        <v>231.91666666666666</v>
      </c>
      <c r="I61" s="38">
        <v>233.88333333333335</v>
      </c>
      <c r="J61" s="38">
        <v>235.41666666666666</v>
      </c>
      <c r="K61" s="31">
        <v>232.35</v>
      </c>
      <c r="L61" s="31">
        <v>228.85</v>
      </c>
      <c r="M61" s="31">
        <v>110.24983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4687.75</v>
      </c>
      <c r="D62" s="38">
        <v>4703.8166666666666</v>
      </c>
      <c r="E62" s="38">
        <v>4662.083333333333</v>
      </c>
      <c r="F62" s="38">
        <v>4636.4166666666661</v>
      </c>
      <c r="G62" s="38">
        <v>4594.6833333333325</v>
      </c>
      <c r="H62" s="38">
        <v>4729.4833333333336</v>
      </c>
      <c r="I62" s="38">
        <v>4771.2166666666672</v>
      </c>
      <c r="J62" s="38">
        <v>4796.8833333333341</v>
      </c>
      <c r="K62" s="31">
        <v>4745.55</v>
      </c>
      <c r="L62" s="31">
        <v>4678.1499999999996</v>
      </c>
      <c r="M62" s="31">
        <v>1.7513799999999999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1899.05</v>
      </c>
      <c r="D63" s="38">
        <v>1890.6499999999999</v>
      </c>
      <c r="E63" s="38">
        <v>1878.9499999999998</v>
      </c>
      <c r="F63" s="38">
        <v>1858.85</v>
      </c>
      <c r="G63" s="38">
        <v>1847.1499999999999</v>
      </c>
      <c r="H63" s="38">
        <v>1910.7499999999998</v>
      </c>
      <c r="I63" s="38">
        <v>1922.45</v>
      </c>
      <c r="J63" s="38">
        <v>1942.5499999999997</v>
      </c>
      <c r="K63" s="31">
        <v>1902.35</v>
      </c>
      <c r="L63" s="31">
        <v>1870.55</v>
      </c>
      <c r="M63" s="31">
        <v>8.4857399999999998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679.55</v>
      </c>
      <c r="D64" s="38">
        <v>680.2166666666667</v>
      </c>
      <c r="E64" s="38">
        <v>673.43333333333339</v>
      </c>
      <c r="F64" s="38">
        <v>667.31666666666672</v>
      </c>
      <c r="G64" s="38">
        <v>660.53333333333342</v>
      </c>
      <c r="H64" s="38">
        <v>686.33333333333337</v>
      </c>
      <c r="I64" s="38">
        <v>693.11666666666667</v>
      </c>
      <c r="J64" s="38">
        <v>699.23333333333335</v>
      </c>
      <c r="K64" s="31">
        <v>687</v>
      </c>
      <c r="L64" s="31">
        <v>674.1</v>
      </c>
      <c r="M64" s="31">
        <v>11.82873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967.3</v>
      </c>
      <c r="D65" s="38">
        <v>964.4</v>
      </c>
      <c r="E65" s="38">
        <v>955.9</v>
      </c>
      <c r="F65" s="38">
        <v>944.5</v>
      </c>
      <c r="G65" s="38">
        <v>936</v>
      </c>
      <c r="H65" s="38">
        <v>975.8</v>
      </c>
      <c r="I65" s="38">
        <v>984.3</v>
      </c>
      <c r="J65" s="38">
        <v>995.69999999999993</v>
      </c>
      <c r="K65" s="31">
        <v>972.9</v>
      </c>
      <c r="L65" s="31">
        <v>953</v>
      </c>
      <c r="M65" s="31">
        <v>4.0168699999999999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287.25</v>
      </c>
      <c r="D66" s="38">
        <v>288.63333333333333</v>
      </c>
      <c r="E66" s="38">
        <v>285.11666666666667</v>
      </c>
      <c r="F66" s="38">
        <v>282.98333333333335</v>
      </c>
      <c r="G66" s="38">
        <v>279.4666666666667</v>
      </c>
      <c r="H66" s="38">
        <v>290.76666666666665</v>
      </c>
      <c r="I66" s="38">
        <v>294.2833333333333</v>
      </c>
      <c r="J66" s="38">
        <v>296.41666666666663</v>
      </c>
      <c r="K66" s="31">
        <v>292.14999999999998</v>
      </c>
      <c r="L66" s="31">
        <v>286.5</v>
      </c>
      <c r="M66" s="31">
        <v>13.96879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1922.85</v>
      </c>
      <c r="D67" s="38">
        <v>1918.2333333333333</v>
      </c>
      <c r="E67" s="38">
        <v>1907.9666666666667</v>
      </c>
      <c r="F67" s="38">
        <v>1893.0833333333333</v>
      </c>
      <c r="G67" s="38">
        <v>1882.8166666666666</v>
      </c>
      <c r="H67" s="38">
        <v>1933.1166666666668</v>
      </c>
      <c r="I67" s="38">
        <v>1943.3833333333337</v>
      </c>
      <c r="J67" s="38">
        <v>1958.2666666666669</v>
      </c>
      <c r="K67" s="31">
        <v>1928.5</v>
      </c>
      <c r="L67" s="31">
        <v>1903.35</v>
      </c>
      <c r="M67" s="31">
        <v>3.1351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568.35</v>
      </c>
      <c r="D68" s="38">
        <v>567.01666666666677</v>
      </c>
      <c r="E68" s="38">
        <v>564.43333333333351</v>
      </c>
      <c r="F68" s="38">
        <v>560.51666666666677</v>
      </c>
      <c r="G68" s="38">
        <v>557.93333333333351</v>
      </c>
      <c r="H68" s="38">
        <v>570.93333333333351</v>
      </c>
      <c r="I68" s="38">
        <v>573.51666666666677</v>
      </c>
      <c r="J68" s="38">
        <v>577.43333333333351</v>
      </c>
      <c r="K68" s="31">
        <v>569.6</v>
      </c>
      <c r="L68" s="31">
        <v>563.1</v>
      </c>
      <c r="M68" s="31">
        <v>5.9417600000000004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1908.45</v>
      </c>
      <c r="D69" s="38">
        <v>1907.3999999999999</v>
      </c>
      <c r="E69" s="38">
        <v>1891.0499999999997</v>
      </c>
      <c r="F69" s="38">
        <v>1873.6499999999999</v>
      </c>
      <c r="G69" s="38">
        <v>1857.2999999999997</v>
      </c>
      <c r="H69" s="38">
        <v>1924.7999999999997</v>
      </c>
      <c r="I69" s="38">
        <v>1941.1499999999996</v>
      </c>
      <c r="J69" s="38">
        <v>1958.5499999999997</v>
      </c>
      <c r="K69" s="31">
        <v>1923.75</v>
      </c>
      <c r="L69" s="31">
        <v>1890</v>
      </c>
      <c r="M69" s="31">
        <v>2.5580099999999999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2007.85</v>
      </c>
      <c r="D70" s="38">
        <v>2003.1499999999999</v>
      </c>
      <c r="E70" s="38">
        <v>1986.6999999999998</v>
      </c>
      <c r="F70" s="38">
        <v>1965.55</v>
      </c>
      <c r="G70" s="38">
        <v>1949.1</v>
      </c>
      <c r="H70" s="38">
        <v>2024.2999999999997</v>
      </c>
      <c r="I70" s="38">
        <v>2040.75</v>
      </c>
      <c r="J70" s="38">
        <v>2061.8999999999996</v>
      </c>
      <c r="K70" s="31">
        <v>2019.6</v>
      </c>
      <c r="L70" s="31">
        <v>1982</v>
      </c>
      <c r="M70" s="31">
        <v>4.6652399999999998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412.95</v>
      </c>
      <c r="D71" s="38">
        <v>409.13333333333338</v>
      </c>
      <c r="E71" s="38">
        <v>403.91666666666674</v>
      </c>
      <c r="F71" s="38">
        <v>394.88333333333338</v>
      </c>
      <c r="G71" s="38">
        <v>389.66666666666674</v>
      </c>
      <c r="H71" s="38">
        <v>418.16666666666674</v>
      </c>
      <c r="I71" s="38">
        <v>423.38333333333333</v>
      </c>
      <c r="J71" s="38">
        <v>432.41666666666674</v>
      </c>
      <c r="K71" s="31">
        <v>414.35</v>
      </c>
      <c r="L71" s="31">
        <v>400.1</v>
      </c>
      <c r="M71" s="31">
        <v>12.859590000000001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198.75</v>
      </c>
      <c r="D72" s="38">
        <v>197.68333333333331</v>
      </c>
      <c r="E72" s="38">
        <v>194.36666666666662</v>
      </c>
      <c r="F72" s="38">
        <v>189.98333333333332</v>
      </c>
      <c r="G72" s="38">
        <v>186.66666666666663</v>
      </c>
      <c r="H72" s="38">
        <v>202.06666666666661</v>
      </c>
      <c r="I72" s="38">
        <v>205.38333333333327</v>
      </c>
      <c r="J72" s="38">
        <v>209.76666666666659</v>
      </c>
      <c r="K72" s="31">
        <v>201</v>
      </c>
      <c r="L72" s="31">
        <v>193.3</v>
      </c>
      <c r="M72" s="31">
        <v>14.706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3719.4</v>
      </c>
      <c r="D73" s="38">
        <v>3714.5</v>
      </c>
      <c r="E73" s="38">
        <v>3686</v>
      </c>
      <c r="F73" s="38">
        <v>3652.6</v>
      </c>
      <c r="G73" s="38">
        <v>3624.1</v>
      </c>
      <c r="H73" s="38">
        <v>3747.9</v>
      </c>
      <c r="I73" s="38">
        <v>3776.4</v>
      </c>
      <c r="J73" s="38">
        <v>3809.8</v>
      </c>
      <c r="K73" s="31">
        <v>3743</v>
      </c>
      <c r="L73" s="31">
        <v>3681.1</v>
      </c>
      <c r="M73" s="31">
        <v>3.2303899999999999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4112.8999999999996</v>
      </c>
      <c r="D74" s="38">
        <v>4083.1333333333332</v>
      </c>
      <c r="E74" s="38">
        <v>4032.3666666666668</v>
      </c>
      <c r="F74" s="38">
        <v>3951.8333333333335</v>
      </c>
      <c r="G74" s="38">
        <v>3901.0666666666671</v>
      </c>
      <c r="H74" s="38">
        <v>4163.6666666666661</v>
      </c>
      <c r="I74" s="38">
        <v>4214.4333333333325</v>
      </c>
      <c r="J74" s="38">
        <v>4294.9666666666662</v>
      </c>
      <c r="K74" s="31">
        <v>4133.8999999999996</v>
      </c>
      <c r="L74" s="31">
        <v>4002.6</v>
      </c>
      <c r="M74" s="31">
        <v>5.7662399999999998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480</v>
      </c>
      <c r="D75" s="38">
        <v>486.06666666666666</v>
      </c>
      <c r="E75" s="38">
        <v>472.2833333333333</v>
      </c>
      <c r="F75" s="38">
        <v>464.56666666666666</v>
      </c>
      <c r="G75" s="38">
        <v>450.7833333333333</v>
      </c>
      <c r="H75" s="38">
        <v>493.7833333333333</v>
      </c>
      <c r="I75" s="38">
        <v>507.56666666666672</v>
      </c>
      <c r="J75" s="38">
        <v>515.2833333333333</v>
      </c>
      <c r="K75" s="31">
        <v>499.85</v>
      </c>
      <c r="L75" s="31">
        <v>478.35</v>
      </c>
      <c r="M75" s="31">
        <v>65.826949999999997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3677.05</v>
      </c>
      <c r="D76" s="38">
        <v>3679.6166666666668</v>
      </c>
      <c r="E76" s="38">
        <v>3657.4833333333336</v>
      </c>
      <c r="F76" s="38">
        <v>3637.916666666667</v>
      </c>
      <c r="G76" s="38">
        <v>3615.7833333333338</v>
      </c>
      <c r="H76" s="38">
        <v>3699.1833333333334</v>
      </c>
      <c r="I76" s="38">
        <v>3721.3166666666666</v>
      </c>
      <c r="J76" s="38">
        <v>3740.8833333333332</v>
      </c>
      <c r="K76" s="31">
        <v>3701.75</v>
      </c>
      <c r="L76" s="31">
        <v>3660.05</v>
      </c>
      <c r="M76" s="31">
        <v>2.3763700000000001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5425.4</v>
      </c>
      <c r="D77" s="38">
        <v>5432.4</v>
      </c>
      <c r="E77" s="38">
        <v>5384.8499999999995</v>
      </c>
      <c r="F77" s="38">
        <v>5344.3</v>
      </c>
      <c r="G77" s="38">
        <v>5296.75</v>
      </c>
      <c r="H77" s="38">
        <v>5472.9499999999989</v>
      </c>
      <c r="I77" s="38">
        <v>5520.4999999999982</v>
      </c>
      <c r="J77" s="38">
        <v>5561.0499999999984</v>
      </c>
      <c r="K77" s="31">
        <v>5479.95</v>
      </c>
      <c r="L77" s="31">
        <v>5391.85</v>
      </c>
      <c r="M77" s="31">
        <v>4.3243099999999997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3326.2</v>
      </c>
      <c r="D78" s="38">
        <v>3334.65</v>
      </c>
      <c r="E78" s="38">
        <v>3304.3</v>
      </c>
      <c r="F78" s="38">
        <v>3282.4</v>
      </c>
      <c r="G78" s="38">
        <v>3252.05</v>
      </c>
      <c r="H78" s="38">
        <v>3356.55</v>
      </c>
      <c r="I78" s="38">
        <v>3386.8999999999996</v>
      </c>
      <c r="J78" s="38">
        <v>3408.8</v>
      </c>
      <c r="K78" s="31">
        <v>3365</v>
      </c>
      <c r="L78" s="31">
        <v>3312.75</v>
      </c>
      <c r="M78" s="31">
        <v>8.6563099999999995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2366</v>
      </c>
      <c r="D79" s="38">
        <v>2371.75</v>
      </c>
      <c r="E79" s="38">
        <v>2351.5</v>
      </c>
      <c r="F79" s="38">
        <v>2337</v>
      </c>
      <c r="G79" s="38">
        <v>2316.75</v>
      </c>
      <c r="H79" s="38">
        <v>2386.25</v>
      </c>
      <c r="I79" s="38">
        <v>2406.5</v>
      </c>
      <c r="J79" s="38">
        <v>2421</v>
      </c>
      <c r="K79" s="31">
        <v>2392</v>
      </c>
      <c r="L79" s="31">
        <v>2357.25</v>
      </c>
      <c r="M79" s="31">
        <v>1.6442399999999999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132.6</v>
      </c>
      <c r="D80" s="38">
        <v>133.01666666666668</v>
      </c>
      <c r="E80" s="38">
        <v>131.28333333333336</v>
      </c>
      <c r="F80" s="38">
        <v>129.96666666666667</v>
      </c>
      <c r="G80" s="38">
        <v>128.23333333333335</v>
      </c>
      <c r="H80" s="38">
        <v>134.33333333333337</v>
      </c>
      <c r="I80" s="38">
        <v>136.06666666666666</v>
      </c>
      <c r="J80" s="38">
        <v>137.38333333333338</v>
      </c>
      <c r="K80" s="31">
        <v>134.75</v>
      </c>
      <c r="L80" s="31">
        <v>131.69999999999999</v>
      </c>
      <c r="M80" s="31">
        <v>125.07814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2740.15</v>
      </c>
      <c r="D81" s="38">
        <v>2734.0666666666671</v>
      </c>
      <c r="E81" s="38">
        <v>2708.1333333333341</v>
      </c>
      <c r="F81" s="38">
        <v>2676.1166666666672</v>
      </c>
      <c r="G81" s="38">
        <v>2650.1833333333343</v>
      </c>
      <c r="H81" s="38">
        <v>2766.0833333333339</v>
      </c>
      <c r="I81" s="38">
        <v>2792.0166666666673</v>
      </c>
      <c r="J81" s="38">
        <v>2824.0333333333338</v>
      </c>
      <c r="K81" s="31">
        <v>2760</v>
      </c>
      <c r="L81" s="31">
        <v>2702.05</v>
      </c>
      <c r="M81" s="31">
        <v>1.06812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340.1</v>
      </c>
      <c r="D82" s="38">
        <v>338.91666666666669</v>
      </c>
      <c r="E82" s="38">
        <v>336.18333333333339</v>
      </c>
      <c r="F82" s="38">
        <v>332.26666666666671</v>
      </c>
      <c r="G82" s="38">
        <v>329.53333333333342</v>
      </c>
      <c r="H82" s="38">
        <v>342.83333333333337</v>
      </c>
      <c r="I82" s="38">
        <v>345.56666666666661</v>
      </c>
      <c r="J82" s="38">
        <v>349.48333333333335</v>
      </c>
      <c r="K82" s="31">
        <v>341.65</v>
      </c>
      <c r="L82" s="31">
        <v>335</v>
      </c>
      <c r="M82" s="31">
        <v>25.46686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116.4</v>
      </c>
      <c r="D83" s="38">
        <v>115.2</v>
      </c>
      <c r="E83" s="38">
        <v>113.4</v>
      </c>
      <c r="F83" s="38">
        <v>110.4</v>
      </c>
      <c r="G83" s="38">
        <v>108.60000000000001</v>
      </c>
      <c r="H83" s="38">
        <v>118.2</v>
      </c>
      <c r="I83" s="38">
        <v>119.99999999999999</v>
      </c>
      <c r="J83" s="38">
        <v>123</v>
      </c>
      <c r="K83" s="31">
        <v>117</v>
      </c>
      <c r="L83" s="31">
        <v>112.2</v>
      </c>
      <c r="M83" s="31">
        <v>235.74610999999999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1227.1500000000001</v>
      </c>
      <c r="D84" s="38">
        <v>1236.5833333333333</v>
      </c>
      <c r="E84" s="38">
        <v>1208.6666666666665</v>
      </c>
      <c r="F84" s="38">
        <v>1190.1833333333332</v>
      </c>
      <c r="G84" s="38">
        <v>1162.2666666666664</v>
      </c>
      <c r="H84" s="38">
        <v>1255.0666666666666</v>
      </c>
      <c r="I84" s="38">
        <v>1282.9833333333331</v>
      </c>
      <c r="J84" s="38">
        <v>1301.4666666666667</v>
      </c>
      <c r="K84" s="31">
        <v>1264.5</v>
      </c>
      <c r="L84" s="31">
        <v>1218.0999999999999</v>
      </c>
      <c r="M84" s="31">
        <v>3.2808700000000002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1034.8499999999999</v>
      </c>
      <c r="D85" s="38">
        <v>1034.8499999999999</v>
      </c>
      <c r="E85" s="38">
        <v>1028.8499999999999</v>
      </c>
      <c r="F85" s="38">
        <v>1022.8499999999999</v>
      </c>
      <c r="G85" s="38">
        <v>1016.8499999999999</v>
      </c>
      <c r="H85" s="38">
        <v>1040.8499999999999</v>
      </c>
      <c r="I85" s="38">
        <v>1046.8499999999999</v>
      </c>
      <c r="J85" s="38">
        <v>1052.8499999999999</v>
      </c>
      <c r="K85" s="31">
        <v>1040.8499999999999</v>
      </c>
      <c r="L85" s="31">
        <v>1028.8499999999999</v>
      </c>
      <c r="M85" s="31">
        <v>11.138579999999999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1651.95</v>
      </c>
      <c r="D86" s="38">
        <v>1648.7</v>
      </c>
      <c r="E86" s="38">
        <v>1637.45</v>
      </c>
      <c r="F86" s="38">
        <v>1622.95</v>
      </c>
      <c r="G86" s="38">
        <v>1611.7</v>
      </c>
      <c r="H86" s="38">
        <v>1663.2</v>
      </c>
      <c r="I86" s="38">
        <v>1674.45</v>
      </c>
      <c r="J86" s="38">
        <v>1688.95</v>
      </c>
      <c r="K86" s="31">
        <v>1659.95</v>
      </c>
      <c r="L86" s="31">
        <v>1634.2</v>
      </c>
      <c r="M86" s="31">
        <v>5.28491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1829.05</v>
      </c>
      <c r="D87" s="38">
        <v>1827.9666666666665</v>
      </c>
      <c r="E87" s="38">
        <v>1813.133333333333</v>
      </c>
      <c r="F87" s="38">
        <v>1797.2166666666665</v>
      </c>
      <c r="G87" s="38">
        <v>1782.383333333333</v>
      </c>
      <c r="H87" s="38">
        <v>1843.883333333333</v>
      </c>
      <c r="I87" s="38">
        <v>1858.7166666666665</v>
      </c>
      <c r="J87" s="38">
        <v>1874.633333333333</v>
      </c>
      <c r="K87" s="31">
        <v>1842.8</v>
      </c>
      <c r="L87" s="31">
        <v>1812.05</v>
      </c>
      <c r="M87" s="31">
        <v>4.70519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469.05</v>
      </c>
      <c r="D88" s="38">
        <v>468.4666666666667</v>
      </c>
      <c r="E88" s="38">
        <v>466.48333333333341</v>
      </c>
      <c r="F88" s="38">
        <v>463.91666666666669</v>
      </c>
      <c r="G88" s="38">
        <v>461.93333333333339</v>
      </c>
      <c r="H88" s="38">
        <v>471.03333333333342</v>
      </c>
      <c r="I88" s="38">
        <v>473.01666666666677</v>
      </c>
      <c r="J88" s="38">
        <v>475.58333333333343</v>
      </c>
      <c r="K88" s="31">
        <v>470.45</v>
      </c>
      <c r="L88" s="31">
        <v>465.9</v>
      </c>
      <c r="M88" s="31">
        <v>13.00009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3836.35</v>
      </c>
      <c r="D89" s="38">
        <v>3856.4666666666672</v>
      </c>
      <c r="E89" s="38">
        <v>3807.9333333333343</v>
      </c>
      <c r="F89" s="38">
        <v>3779.5166666666673</v>
      </c>
      <c r="G89" s="38">
        <v>3730.9833333333345</v>
      </c>
      <c r="H89" s="38">
        <v>3884.8833333333341</v>
      </c>
      <c r="I89" s="38">
        <v>3933.416666666667</v>
      </c>
      <c r="J89" s="38">
        <v>3961.8333333333339</v>
      </c>
      <c r="K89" s="31">
        <v>3905</v>
      </c>
      <c r="L89" s="31">
        <v>3828.05</v>
      </c>
      <c r="M89" s="31">
        <v>5.4646499999999998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1304</v>
      </c>
      <c r="D90" s="38">
        <v>1301.1833333333334</v>
      </c>
      <c r="E90" s="38">
        <v>1293.4666666666667</v>
      </c>
      <c r="F90" s="38">
        <v>1282.9333333333334</v>
      </c>
      <c r="G90" s="38">
        <v>1275.2166666666667</v>
      </c>
      <c r="H90" s="38">
        <v>1311.7166666666667</v>
      </c>
      <c r="I90" s="38">
        <v>1319.4333333333334</v>
      </c>
      <c r="J90" s="38">
        <v>1329.9666666666667</v>
      </c>
      <c r="K90" s="31">
        <v>1308.9000000000001</v>
      </c>
      <c r="L90" s="31">
        <v>1290.6500000000001</v>
      </c>
      <c r="M90" s="31">
        <v>5.1880300000000004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1111.55</v>
      </c>
      <c r="D91" s="38">
        <v>1111.8833333333334</v>
      </c>
      <c r="E91" s="38">
        <v>1104.7666666666669</v>
      </c>
      <c r="F91" s="38">
        <v>1097.9833333333333</v>
      </c>
      <c r="G91" s="38">
        <v>1090.8666666666668</v>
      </c>
      <c r="H91" s="38">
        <v>1118.666666666667</v>
      </c>
      <c r="I91" s="38">
        <v>1125.7833333333333</v>
      </c>
      <c r="J91" s="38">
        <v>1132.5666666666671</v>
      </c>
      <c r="K91" s="31">
        <v>1119</v>
      </c>
      <c r="L91" s="31">
        <v>1105.0999999999999</v>
      </c>
      <c r="M91" s="31">
        <v>25.067260000000001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2527.0500000000002</v>
      </c>
      <c r="D92" s="38">
        <v>2509.7333333333336</v>
      </c>
      <c r="E92" s="38">
        <v>2481.0666666666671</v>
      </c>
      <c r="F92" s="38">
        <v>2435.0833333333335</v>
      </c>
      <c r="G92" s="38">
        <v>2406.416666666667</v>
      </c>
      <c r="H92" s="38">
        <v>2555.7166666666672</v>
      </c>
      <c r="I92" s="38">
        <v>2584.3833333333332</v>
      </c>
      <c r="J92" s="38">
        <v>2630.3666666666672</v>
      </c>
      <c r="K92" s="31">
        <v>2538.4</v>
      </c>
      <c r="L92" s="31">
        <v>2463.75</v>
      </c>
      <c r="M92" s="31">
        <v>7.4280499999999998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1696.6</v>
      </c>
      <c r="D93" s="38">
        <v>1691.3333333333333</v>
      </c>
      <c r="E93" s="38">
        <v>1683.6666666666665</v>
      </c>
      <c r="F93" s="38">
        <v>1670.7333333333333</v>
      </c>
      <c r="G93" s="38">
        <v>1663.0666666666666</v>
      </c>
      <c r="H93" s="38">
        <v>1704.2666666666664</v>
      </c>
      <c r="I93" s="38">
        <v>1711.9333333333329</v>
      </c>
      <c r="J93" s="38">
        <v>1724.8666666666663</v>
      </c>
      <c r="K93" s="31">
        <v>1699</v>
      </c>
      <c r="L93" s="31">
        <v>1678.4</v>
      </c>
      <c r="M93" s="31">
        <v>279.96298000000002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651.79999999999995</v>
      </c>
      <c r="D94" s="38">
        <v>653.93333333333328</v>
      </c>
      <c r="E94" s="38">
        <v>647.86666666666656</v>
      </c>
      <c r="F94" s="38">
        <v>643.93333333333328</v>
      </c>
      <c r="G94" s="38">
        <v>637.86666666666656</v>
      </c>
      <c r="H94" s="38">
        <v>657.86666666666656</v>
      </c>
      <c r="I94" s="38">
        <v>663.93333333333339</v>
      </c>
      <c r="J94" s="38">
        <v>667.86666666666656</v>
      </c>
      <c r="K94" s="31">
        <v>660</v>
      </c>
      <c r="L94" s="31">
        <v>650</v>
      </c>
      <c r="M94" s="31">
        <v>47.543509999999998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3140.3</v>
      </c>
      <c r="D95" s="38">
        <v>3149.15</v>
      </c>
      <c r="E95" s="38">
        <v>3119.3</v>
      </c>
      <c r="F95" s="38">
        <v>3098.3</v>
      </c>
      <c r="G95" s="38">
        <v>3068.4500000000003</v>
      </c>
      <c r="H95" s="38">
        <v>3170.15</v>
      </c>
      <c r="I95" s="38">
        <v>3199.9999999999995</v>
      </c>
      <c r="J95" s="38">
        <v>3221</v>
      </c>
      <c r="K95" s="31">
        <v>3179</v>
      </c>
      <c r="L95" s="31">
        <v>3128.15</v>
      </c>
      <c r="M95" s="31">
        <v>7.48386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449.5</v>
      </c>
      <c r="D96" s="38">
        <v>445</v>
      </c>
      <c r="E96" s="38">
        <v>439.5</v>
      </c>
      <c r="F96" s="38">
        <v>429.5</v>
      </c>
      <c r="G96" s="38">
        <v>424</v>
      </c>
      <c r="H96" s="38">
        <v>455</v>
      </c>
      <c r="I96" s="38">
        <v>460.5</v>
      </c>
      <c r="J96" s="38">
        <v>470.5</v>
      </c>
      <c r="K96" s="31">
        <v>450.5</v>
      </c>
      <c r="L96" s="31">
        <v>435</v>
      </c>
      <c r="M96" s="31">
        <v>84.827560000000005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300.3</v>
      </c>
      <c r="D97" s="38">
        <v>300.63333333333338</v>
      </c>
      <c r="E97" s="38">
        <v>297.46666666666675</v>
      </c>
      <c r="F97" s="38">
        <v>294.63333333333338</v>
      </c>
      <c r="G97" s="38">
        <v>291.46666666666675</v>
      </c>
      <c r="H97" s="38">
        <v>303.46666666666675</v>
      </c>
      <c r="I97" s="38">
        <v>306.63333333333338</v>
      </c>
      <c r="J97" s="38">
        <v>309.46666666666675</v>
      </c>
      <c r="K97" s="31">
        <v>303.8</v>
      </c>
      <c r="L97" s="31">
        <v>297.8</v>
      </c>
      <c r="M97" s="31">
        <v>28.16638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2568.15</v>
      </c>
      <c r="D98" s="38">
        <v>2572.35</v>
      </c>
      <c r="E98" s="38">
        <v>2558.1</v>
      </c>
      <c r="F98" s="38">
        <v>2548.0500000000002</v>
      </c>
      <c r="G98" s="38">
        <v>2533.8000000000002</v>
      </c>
      <c r="H98" s="38">
        <v>2582.3999999999996</v>
      </c>
      <c r="I98" s="38">
        <v>2596.6499999999996</v>
      </c>
      <c r="J98" s="38">
        <v>2606.6999999999994</v>
      </c>
      <c r="K98" s="31">
        <v>2586.6</v>
      </c>
      <c r="L98" s="31">
        <v>2562.3000000000002</v>
      </c>
      <c r="M98" s="31">
        <v>16.537749999999999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318.05</v>
      </c>
      <c r="D99" s="38">
        <v>316.68333333333334</v>
      </c>
      <c r="E99" s="38">
        <v>313.36666666666667</v>
      </c>
      <c r="F99" s="38">
        <v>308.68333333333334</v>
      </c>
      <c r="G99" s="38">
        <v>305.36666666666667</v>
      </c>
      <c r="H99" s="38">
        <v>321.36666666666667</v>
      </c>
      <c r="I99" s="38">
        <v>324.68333333333339</v>
      </c>
      <c r="J99" s="38">
        <v>329.36666666666667</v>
      </c>
      <c r="K99" s="31">
        <v>320</v>
      </c>
      <c r="L99" s="31">
        <v>312</v>
      </c>
      <c r="M99" s="31">
        <v>5.7216199999999997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42598.6</v>
      </c>
      <c r="D100" s="38">
        <v>42449.4</v>
      </c>
      <c r="E100" s="38">
        <v>42099.8</v>
      </c>
      <c r="F100" s="38">
        <v>41601</v>
      </c>
      <c r="G100" s="38">
        <v>41251.4</v>
      </c>
      <c r="H100" s="38">
        <v>42948.200000000004</v>
      </c>
      <c r="I100" s="38">
        <v>43297.799999999996</v>
      </c>
      <c r="J100" s="38">
        <v>43796.600000000006</v>
      </c>
      <c r="K100" s="31">
        <v>42799</v>
      </c>
      <c r="L100" s="31">
        <v>41950.6</v>
      </c>
      <c r="M100" s="31">
        <v>1.4149999999999999E-2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994.7</v>
      </c>
      <c r="D101" s="38">
        <v>993.98333333333323</v>
      </c>
      <c r="E101" s="38">
        <v>988.96666666666647</v>
      </c>
      <c r="F101" s="38">
        <v>983.23333333333323</v>
      </c>
      <c r="G101" s="38">
        <v>978.21666666666647</v>
      </c>
      <c r="H101" s="38">
        <v>999.71666666666647</v>
      </c>
      <c r="I101" s="38">
        <v>1004.7333333333331</v>
      </c>
      <c r="J101" s="38">
        <v>1010.4666666666665</v>
      </c>
      <c r="K101" s="31">
        <v>999</v>
      </c>
      <c r="L101" s="31">
        <v>988.25</v>
      </c>
      <c r="M101" s="31">
        <v>293.25326999999999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1373.1</v>
      </c>
      <c r="D102" s="38">
        <v>1380.7</v>
      </c>
      <c r="E102" s="38">
        <v>1360.4</v>
      </c>
      <c r="F102" s="38">
        <v>1347.7</v>
      </c>
      <c r="G102" s="38">
        <v>1327.4</v>
      </c>
      <c r="H102" s="38">
        <v>1393.4</v>
      </c>
      <c r="I102" s="38">
        <v>1413.6999999999998</v>
      </c>
      <c r="J102" s="38">
        <v>1426.4</v>
      </c>
      <c r="K102" s="31">
        <v>1401</v>
      </c>
      <c r="L102" s="31">
        <v>1368</v>
      </c>
      <c r="M102" s="31">
        <v>6.9431399999999996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577</v>
      </c>
      <c r="D103" s="38">
        <v>575</v>
      </c>
      <c r="E103" s="38">
        <v>569.04999999999995</v>
      </c>
      <c r="F103" s="38">
        <v>561.09999999999991</v>
      </c>
      <c r="G103" s="38">
        <v>555.14999999999986</v>
      </c>
      <c r="H103" s="38">
        <v>582.95000000000005</v>
      </c>
      <c r="I103" s="38">
        <v>588.90000000000009</v>
      </c>
      <c r="J103" s="38">
        <v>596.85000000000014</v>
      </c>
      <c r="K103" s="31">
        <v>580.95000000000005</v>
      </c>
      <c r="L103" s="31">
        <v>567.04999999999995</v>
      </c>
      <c r="M103" s="31">
        <v>23.437169999999998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7.9</v>
      </c>
      <c r="D104" s="38">
        <v>7.9333333333333336</v>
      </c>
      <c r="E104" s="38">
        <v>7.7666666666666675</v>
      </c>
      <c r="F104" s="38">
        <v>7.6333333333333337</v>
      </c>
      <c r="G104" s="38">
        <v>7.4666666666666677</v>
      </c>
      <c r="H104" s="38">
        <v>8.0666666666666664</v>
      </c>
      <c r="I104" s="38">
        <v>8.2333333333333307</v>
      </c>
      <c r="J104" s="38">
        <v>8.3666666666666671</v>
      </c>
      <c r="K104" s="31">
        <v>8.1</v>
      </c>
      <c r="L104" s="31">
        <v>7.8</v>
      </c>
      <c r="M104" s="31">
        <v>832.89855999999997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83.05</v>
      </c>
      <c r="D105" s="38">
        <v>83.316666666666663</v>
      </c>
      <c r="E105" s="38">
        <v>82.333333333333329</v>
      </c>
      <c r="F105" s="38">
        <v>81.61666666666666</v>
      </c>
      <c r="G105" s="38">
        <v>80.633333333333326</v>
      </c>
      <c r="H105" s="38">
        <v>84.033333333333331</v>
      </c>
      <c r="I105" s="38">
        <v>85.01666666666668</v>
      </c>
      <c r="J105" s="38">
        <v>85.733333333333334</v>
      </c>
      <c r="K105" s="31">
        <v>84.3</v>
      </c>
      <c r="L105" s="31">
        <v>82.6</v>
      </c>
      <c r="M105" s="31">
        <v>276.48977000000002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473.65</v>
      </c>
      <c r="D106" s="38">
        <v>475.16666666666669</v>
      </c>
      <c r="E106" s="38">
        <v>469.83333333333337</v>
      </c>
      <c r="F106" s="38">
        <v>466.01666666666671</v>
      </c>
      <c r="G106" s="38">
        <v>460.68333333333339</v>
      </c>
      <c r="H106" s="38">
        <v>478.98333333333335</v>
      </c>
      <c r="I106" s="38">
        <v>484.31666666666672</v>
      </c>
      <c r="J106" s="38">
        <v>488.13333333333333</v>
      </c>
      <c r="K106" s="31">
        <v>480.5</v>
      </c>
      <c r="L106" s="31">
        <v>471.35</v>
      </c>
      <c r="M106" s="31">
        <v>15.76548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392.15</v>
      </c>
      <c r="D107" s="38">
        <v>392.16666666666669</v>
      </c>
      <c r="E107" s="38">
        <v>387.98333333333335</v>
      </c>
      <c r="F107" s="38">
        <v>383.81666666666666</v>
      </c>
      <c r="G107" s="38">
        <v>379.63333333333333</v>
      </c>
      <c r="H107" s="38">
        <v>396.33333333333337</v>
      </c>
      <c r="I107" s="38">
        <v>400.51666666666665</v>
      </c>
      <c r="J107" s="38">
        <v>404.68333333333339</v>
      </c>
      <c r="K107" s="31">
        <v>396.35</v>
      </c>
      <c r="L107" s="31">
        <v>388</v>
      </c>
      <c r="M107" s="31">
        <v>24.504709999999999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329.15</v>
      </c>
      <c r="D108" s="38">
        <v>331.56666666666666</v>
      </c>
      <c r="E108" s="38">
        <v>325.18333333333334</v>
      </c>
      <c r="F108" s="38">
        <v>321.2166666666667</v>
      </c>
      <c r="G108" s="38">
        <v>314.83333333333337</v>
      </c>
      <c r="H108" s="38">
        <v>335.5333333333333</v>
      </c>
      <c r="I108" s="38">
        <v>341.91666666666663</v>
      </c>
      <c r="J108" s="38">
        <v>345.88333333333327</v>
      </c>
      <c r="K108" s="31">
        <v>337.95</v>
      </c>
      <c r="L108" s="31">
        <v>327.60000000000002</v>
      </c>
      <c r="M108" s="31">
        <v>18.669260000000001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2584.4</v>
      </c>
      <c r="D109" s="38">
        <v>2606.0000000000005</v>
      </c>
      <c r="E109" s="38">
        <v>2535.9500000000007</v>
      </c>
      <c r="F109" s="38">
        <v>2487.5000000000005</v>
      </c>
      <c r="G109" s="38">
        <v>2417.4500000000007</v>
      </c>
      <c r="H109" s="38">
        <v>2654.4500000000007</v>
      </c>
      <c r="I109" s="38">
        <v>2724.5000000000009</v>
      </c>
      <c r="J109" s="38">
        <v>2772.9500000000007</v>
      </c>
      <c r="K109" s="31">
        <v>2676.05</v>
      </c>
      <c r="L109" s="31">
        <v>2557.5500000000002</v>
      </c>
      <c r="M109" s="31">
        <v>10.44638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1415.45</v>
      </c>
      <c r="D110" s="38">
        <v>1424.2833333333335</v>
      </c>
      <c r="E110" s="38">
        <v>1402.5666666666671</v>
      </c>
      <c r="F110" s="38">
        <v>1389.6833333333336</v>
      </c>
      <c r="G110" s="38">
        <v>1367.9666666666672</v>
      </c>
      <c r="H110" s="38">
        <v>1437.166666666667</v>
      </c>
      <c r="I110" s="38">
        <v>1458.8833333333337</v>
      </c>
      <c r="J110" s="38">
        <v>1471.7666666666669</v>
      </c>
      <c r="K110" s="31">
        <v>1446</v>
      </c>
      <c r="L110" s="31">
        <v>1411.4</v>
      </c>
      <c r="M110" s="31">
        <v>29.829000000000001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171.8</v>
      </c>
      <c r="D111" s="38">
        <v>172</v>
      </c>
      <c r="E111" s="38">
        <v>169.75</v>
      </c>
      <c r="F111" s="38">
        <v>167.7</v>
      </c>
      <c r="G111" s="38">
        <v>165.45</v>
      </c>
      <c r="H111" s="38">
        <v>174.05</v>
      </c>
      <c r="I111" s="38">
        <v>176.3</v>
      </c>
      <c r="J111" s="38">
        <v>178.35000000000002</v>
      </c>
      <c r="K111" s="31">
        <v>174.25</v>
      </c>
      <c r="L111" s="31">
        <v>169.95</v>
      </c>
      <c r="M111" s="31">
        <v>61.62426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1334.6</v>
      </c>
      <c r="D112" s="38">
        <v>1333.8999999999999</v>
      </c>
      <c r="E112" s="38">
        <v>1324.9499999999998</v>
      </c>
      <c r="F112" s="38">
        <v>1315.3</v>
      </c>
      <c r="G112" s="38">
        <v>1306.3499999999999</v>
      </c>
      <c r="H112" s="38">
        <v>1343.5499999999997</v>
      </c>
      <c r="I112" s="38">
        <v>1352.5</v>
      </c>
      <c r="J112" s="38">
        <v>1362.1499999999996</v>
      </c>
      <c r="K112" s="31">
        <v>1342.85</v>
      </c>
      <c r="L112" s="31">
        <v>1324.25</v>
      </c>
      <c r="M112" s="31">
        <v>68.019819999999996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99</v>
      </c>
      <c r="D113" s="38">
        <v>99.316666666666663</v>
      </c>
      <c r="E113" s="38">
        <v>98.383333333333326</v>
      </c>
      <c r="F113" s="38">
        <v>97.766666666666666</v>
      </c>
      <c r="G113" s="38">
        <v>96.833333333333329</v>
      </c>
      <c r="H113" s="38">
        <v>99.933333333333323</v>
      </c>
      <c r="I113" s="38">
        <v>100.86666666666666</v>
      </c>
      <c r="J113" s="38">
        <v>101.48333333333332</v>
      </c>
      <c r="K113" s="31">
        <v>100.25</v>
      </c>
      <c r="L113" s="31">
        <v>98.7</v>
      </c>
      <c r="M113" s="31">
        <v>119.83866999999999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798.9</v>
      </c>
      <c r="D114" s="38">
        <v>798.88333333333321</v>
      </c>
      <c r="E114" s="38">
        <v>789.81666666666638</v>
      </c>
      <c r="F114" s="38">
        <v>780.73333333333312</v>
      </c>
      <c r="G114" s="38">
        <v>771.66666666666629</v>
      </c>
      <c r="H114" s="38">
        <v>807.96666666666647</v>
      </c>
      <c r="I114" s="38">
        <v>817.0333333333333</v>
      </c>
      <c r="J114" s="38">
        <v>826.11666666666656</v>
      </c>
      <c r="K114" s="31">
        <v>807.95</v>
      </c>
      <c r="L114" s="31">
        <v>789.8</v>
      </c>
      <c r="M114" s="31">
        <v>2.9374199999999999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619.45000000000005</v>
      </c>
      <c r="D115" s="38">
        <v>620.01666666666677</v>
      </c>
      <c r="E115" s="38">
        <v>615.03333333333353</v>
      </c>
      <c r="F115" s="38">
        <v>610.61666666666679</v>
      </c>
      <c r="G115" s="38">
        <v>605.63333333333355</v>
      </c>
      <c r="H115" s="38">
        <v>624.43333333333351</v>
      </c>
      <c r="I115" s="38">
        <v>629.41666666666686</v>
      </c>
      <c r="J115" s="38">
        <v>633.83333333333348</v>
      </c>
      <c r="K115" s="31">
        <v>625</v>
      </c>
      <c r="L115" s="31">
        <v>615.6</v>
      </c>
      <c r="M115" s="31">
        <v>8.4270399999999999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34.450000000000003</v>
      </c>
      <c r="D116" s="38">
        <v>34.65</v>
      </c>
      <c r="E116" s="38">
        <v>34.099999999999994</v>
      </c>
      <c r="F116" s="38">
        <v>33.749999999999993</v>
      </c>
      <c r="G116" s="38">
        <v>33.199999999999989</v>
      </c>
      <c r="H116" s="38">
        <v>35</v>
      </c>
      <c r="I116" s="38">
        <v>35.549999999999997</v>
      </c>
      <c r="J116" s="38">
        <v>35.900000000000006</v>
      </c>
      <c r="K116" s="31">
        <v>35.200000000000003</v>
      </c>
      <c r="L116" s="31">
        <v>34.299999999999997</v>
      </c>
      <c r="M116" s="31">
        <v>334.46143999999998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462.3</v>
      </c>
      <c r="D117" s="38">
        <v>462.06666666666661</v>
      </c>
      <c r="E117" s="38">
        <v>455.63333333333321</v>
      </c>
      <c r="F117" s="38">
        <v>448.96666666666658</v>
      </c>
      <c r="G117" s="38">
        <v>442.53333333333319</v>
      </c>
      <c r="H117" s="38">
        <v>468.73333333333323</v>
      </c>
      <c r="I117" s="38">
        <v>475.16666666666663</v>
      </c>
      <c r="J117" s="38">
        <v>481.83333333333326</v>
      </c>
      <c r="K117" s="31">
        <v>468.5</v>
      </c>
      <c r="L117" s="31">
        <v>455.4</v>
      </c>
      <c r="M117" s="31">
        <v>435.34717999999998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664.7</v>
      </c>
      <c r="D118" s="38">
        <v>655.43333333333339</v>
      </c>
      <c r="E118" s="38">
        <v>642.91666666666674</v>
      </c>
      <c r="F118" s="38">
        <v>621.13333333333333</v>
      </c>
      <c r="G118" s="38">
        <v>608.61666666666667</v>
      </c>
      <c r="H118" s="38">
        <v>677.21666666666681</v>
      </c>
      <c r="I118" s="38">
        <v>689.73333333333346</v>
      </c>
      <c r="J118" s="38">
        <v>711.51666666666688</v>
      </c>
      <c r="K118" s="31">
        <v>667.95</v>
      </c>
      <c r="L118" s="31">
        <v>633.65</v>
      </c>
      <c r="M118" s="31">
        <v>46.242890000000003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294.05</v>
      </c>
      <c r="D119" s="38">
        <v>291.66666666666669</v>
      </c>
      <c r="E119" s="38">
        <v>288.33333333333337</v>
      </c>
      <c r="F119" s="38">
        <v>282.61666666666667</v>
      </c>
      <c r="G119" s="38">
        <v>279.28333333333336</v>
      </c>
      <c r="H119" s="38">
        <v>297.38333333333338</v>
      </c>
      <c r="I119" s="38">
        <v>300.71666666666675</v>
      </c>
      <c r="J119" s="38">
        <v>306.43333333333339</v>
      </c>
      <c r="K119" s="31">
        <v>295</v>
      </c>
      <c r="L119" s="31">
        <v>285.95</v>
      </c>
      <c r="M119" s="31">
        <v>35.78436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800.55</v>
      </c>
      <c r="D120" s="38">
        <v>794.35</v>
      </c>
      <c r="E120" s="38">
        <v>783.2</v>
      </c>
      <c r="F120" s="38">
        <v>765.85</v>
      </c>
      <c r="G120" s="38">
        <v>754.7</v>
      </c>
      <c r="H120" s="38">
        <v>811.7</v>
      </c>
      <c r="I120" s="38">
        <v>822.84999999999991</v>
      </c>
      <c r="J120" s="38">
        <v>840.2</v>
      </c>
      <c r="K120" s="31">
        <v>805.5</v>
      </c>
      <c r="L120" s="31">
        <v>777</v>
      </c>
      <c r="M120" s="31">
        <v>48.500689999999999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476.65</v>
      </c>
      <c r="D121" s="38">
        <v>476.86666666666662</v>
      </c>
      <c r="E121" s="38">
        <v>464.83333333333326</v>
      </c>
      <c r="F121" s="38">
        <v>453.01666666666665</v>
      </c>
      <c r="G121" s="38">
        <v>440.98333333333329</v>
      </c>
      <c r="H121" s="38">
        <v>488.68333333333322</v>
      </c>
      <c r="I121" s="38">
        <v>500.71666666666664</v>
      </c>
      <c r="J121" s="38">
        <v>512.53333333333319</v>
      </c>
      <c r="K121" s="31">
        <v>488.9</v>
      </c>
      <c r="L121" s="31">
        <v>465.05</v>
      </c>
      <c r="M121" s="31">
        <v>65.800640000000001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1875.5</v>
      </c>
      <c r="D122" s="38">
        <v>1877.9833333333333</v>
      </c>
      <c r="E122" s="38">
        <v>1853.9666666666667</v>
      </c>
      <c r="F122" s="38">
        <v>1832.4333333333334</v>
      </c>
      <c r="G122" s="38">
        <v>1808.4166666666667</v>
      </c>
      <c r="H122" s="38">
        <v>1899.5166666666667</v>
      </c>
      <c r="I122" s="38">
        <v>1923.5333333333335</v>
      </c>
      <c r="J122" s="38">
        <v>1945.0666666666666</v>
      </c>
      <c r="K122" s="31">
        <v>1902</v>
      </c>
      <c r="L122" s="31">
        <v>1856.45</v>
      </c>
      <c r="M122" s="31">
        <v>79.449160000000006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127</v>
      </c>
      <c r="D123" s="38">
        <v>128.70000000000002</v>
      </c>
      <c r="E123" s="38">
        <v>124.35000000000002</v>
      </c>
      <c r="F123" s="38">
        <v>121.7</v>
      </c>
      <c r="G123" s="38">
        <v>117.35000000000001</v>
      </c>
      <c r="H123" s="38">
        <v>131.35000000000002</v>
      </c>
      <c r="I123" s="38">
        <v>135.69999999999999</v>
      </c>
      <c r="J123" s="38">
        <v>138.35000000000005</v>
      </c>
      <c r="K123" s="31">
        <v>133.05000000000001</v>
      </c>
      <c r="L123" s="31">
        <v>126.05</v>
      </c>
      <c r="M123" s="31">
        <v>163.94364999999999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2383.0500000000002</v>
      </c>
      <c r="D124" s="38">
        <v>2382.3166666666666</v>
      </c>
      <c r="E124" s="38">
        <v>2356.6833333333334</v>
      </c>
      <c r="F124" s="38">
        <v>2330.3166666666666</v>
      </c>
      <c r="G124" s="38">
        <v>2304.6833333333334</v>
      </c>
      <c r="H124" s="38">
        <v>2408.6833333333334</v>
      </c>
      <c r="I124" s="38">
        <v>2434.3166666666666</v>
      </c>
      <c r="J124" s="38">
        <v>2460.6833333333334</v>
      </c>
      <c r="K124" s="31">
        <v>2407.9499999999998</v>
      </c>
      <c r="L124" s="31">
        <v>2355.9499999999998</v>
      </c>
      <c r="M124" s="31">
        <v>2.7656800000000001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346.9</v>
      </c>
      <c r="D125" s="38">
        <v>347.58333333333331</v>
      </c>
      <c r="E125" s="38">
        <v>344.31666666666661</v>
      </c>
      <c r="F125" s="38">
        <v>341.73333333333329</v>
      </c>
      <c r="G125" s="38">
        <v>338.46666666666658</v>
      </c>
      <c r="H125" s="38">
        <v>350.16666666666663</v>
      </c>
      <c r="I125" s="38">
        <v>353.43333333333339</v>
      </c>
      <c r="J125" s="38">
        <v>356.01666666666665</v>
      </c>
      <c r="K125" s="31">
        <v>350.85</v>
      </c>
      <c r="L125" s="31">
        <v>345</v>
      </c>
      <c r="M125" s="31">
        <v>9.4667999999999992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392.5</v>
      </c>
      <c r="D126" s="38">
        <v>392.15000000000003</v>
      </c>
      <c r="E126" s="38">
        <v>389.95000000000005</v>
      </c>
      <c r="F126" s="38">
        <v>387.40000000000003</v>
      </c>
      <c r="G126" s="38">
        <v>385.20000000000005</v>
      </c>
      <c r="H126" s="38">
        <v>394.70000000000005</v>
      </c>
      <c r="I126" s="38">
        <v>396.9</v>
      </c>
      <c r="J126" s="38">
        <v>399.45000000000005</v>
      </c>
      <c r="K126" s="31">
        <v>394.35</v>
      </c>
      <c r="L126" s="31">
        <v>389.6</v>
      </c>
      <c r="M126" s="31">
        <v>19.495830000000002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623.04999999999995</v>
      </c>
      <c r="D127" s="38">
        <v>624.96666666666658</v>
      </c>
      <c r="E127" s="38">
        <v>619.13333333333321</v>
      </c>
      <c r="F127" s="38">
        <v>615.21666666666658</v>
      </c>
      <c r="G127" s="38">
        <v>609.38333333333321</v>
      </c>
      <c r="H127" s="38">
        <v>628.88333333333321</v>
      </c>
      <c r="I127" s="38">
        <v>634.71666666666647</v>
      </c>
      <c r="J127" s="38">
        <v>638.63333333333321</v>
      </c>
      <c r="K127" s="31">
        <v>630.79999999999995</v>
      </c>
      <c r="L127" s="31">
        <v>621.04999999999995</v>
      </c>
      <c r="M127" s="31">
        <v>6.7184499999999998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2560.9</v>
      </c>
      <c r="D128" s="38">
        <v>2577.2166666666667</v>
      </c>
      <c r="E128" s="38">
        <v>2536.6833333333334</v>
      </c>
      <c r="F128" s="38">
        <v>2512.4666666666667</v>
      </c>
      <c r="G128" s="38">
        <v>2471.9333333333334</v>
      </c>
      <c r="H128" s="38">
        <v>2601.4333333333334</v>
      </c>
      <c r="I128" s="38">
        <v>2641.9666666666672</v>
      </c>
      <c r="J128" s="38">
        <v>2666.1833333333334</v>
      </c>
      <c r="K128" s="31">
        <v>2617.75</v>
      </c>
      <c r="L128" s="31">
        <v>2553</v>
      </c>
      <c r="M128" s="31">
        <v>20.688759999999998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4868.6499999999996</v>
      </c>
      <c r="D129" s="38">
        <v>4873.3833333333332</v>
      </c>
      <c r="E129" s="38">
        <v>4847.7666666666664</v>
      </c>
      <c r="F129" s="38">
        <v>4826.8833333333332</v>
      </c>
      <c r="G129" s="38">
        <v>4801.2666666666664</v>
      </c>
      <c r="H129" s="38">
        <v>4894.2666666666664</v>
      </c>
      <c r="I129" s="38">
        <v>4919.8833333333332</v>
      </c>
      <c r="J129" s="38">
        <v>4940.7666666666664</v>
      </c>
      <c r="K129" s="31">
        <v>4899</v>
      </c>
      <c r="L129" s="31">
        <v>4852.5</v>
      </c>
      <c r="M129" s="31">
        <v>2.8380800000000002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3974.15</v>
      </c>
      <c r="D130" s="38">
        <v>3978.7166666666667</v>
      </c>
      <c r="E130" s="38">
        <v>3932.4333333333334</v>
      </c>
      <c r="F130" s="38">
        <v>3890.7166666666667</v>
      </c>
      <c r="G130" s="38">
        <v>3844.4333333333334</v>
      </c>
      <c r="H130" s="38">
        <v>4020.4333333333334</v>
      </c>
      <c r="I130" s="38">
        <v>4066.7166666666672</v>
      </c>
      <c r="J130" s="38">
        <v>4108.4333333333334</v>
      </c>
      <c r="K130" s="31">
        <v>4025</v>
      </c>
      <c r="L130" s="31">
        <v>3937</v>
      </c>
      <c r="M130" s="31">
        <v>1.95949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937.6</v>
      </c>
      <c r="D131" s="38">
        <v>937.75</v>
      </c>
      <c r="E131" s="38">
        <v>931.35</v>
      </c>
      <c r="F131" s="38">
        <v>925.1</v>
      </c>
      <c r="G131" s="38">
        <v>918.7</v>
      </c>
      <c r="H131" s="38">
        <v>944</v>
      </c>
      <c r="I131" s="38">
        <v>950.40000000000009</v>
      </c>
      <c r="J131" s="38">
        <v>956.65</v>
      </c>
      <c r="K131" s="31">
        <v>944.15</v>
      </c>
      <c r="L131" s="31">
        <v>931.5</v>
      </c>
      <c r="M131" s="31">
        <v>2.5417299999999998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1565.75</v>
      </c>
      <c r="D132" s="38">
        <v>1561.1000000000001</v>
      </c>
      <c r="E132" s="38">
        <v>1552.7000000000003</v>
      </c>
      <c r="F132" s="38">
        <v>1539.65</v>
      </c>
      <c r="G132" s="38">
        <v>1531.2500000000002</v>
      </c>
      <c r="H132" s="38">
        <v>1574.1500000000003</v>
      </c>
      <c r="I132" s="38">
        <v>1582.5500000000004</v>
      </c>
      <c r="J132" s="38">
        <v>1595.6000000000004</v>
      </c>
      <c r="K132" s="31">
        <v>1569.5</v>
      </c>
      <c r="L132" s="31">
        <v>1548.05</v>
      </c>
      <c r="M132" s="31">
        <v>19.96604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315.75</v>
      </c>
      <c r="D133" s="38">
        <v>318.28333333333336</v>
      </c>
      <c r="E133" s="38">
        <v>311.2166666666667</v>
      </c>
      <c r="F133" s="38">
        <v>306.68333333333334</v>
      </c>
      <c r="G133" s="38">
        <v>299.61666666666667</v>
      </c>
      <c r="H133" s="38">
        <v>322.81666666666672</v>
      </c>
      <c r="I133" s="38">
        <v>329.88333333333344</v>
      </c>
      <c r="J133" s="38">
        <v>334.41666666666674</v>
      </c>
      <c r="K133" s="31">
        <v>325.35000000000002</v>
      </c>
      <c r="L133" s="31">
        <v>313.75</v>
      </c>
      <c r="M133" s="31">
        <v>36.925229999999999</v>
      </c>
      <c r="N133" s="1"/>
      <c r="O133" s="1"/>
    </row>
    <row r="134" spans="1:15" ht="12.75" customHeight="1">
      <c r="A134" s="56">
        <v>125</v>
      </c>
      <c r="B134" s="58" t="s">
        <v>1079</v>
      </c>
      <c r="C134" s="31">
        <v>1918.55</v>
      </c>
      <c r="D134" s="38">
        <v>1921.3166666666666</v>
      </c>
      <c r="E134" s="38">
        <v>1905.2333333333331</v>
      </c>
      <c r="F134" s="38">
        <v>1891.9166666666665</v>
      </c>
      <c r="G134" s="38">
        <v>1875.833333333333</v>
      </c>
      <c r="H134" s="38">
        <v>1934.6333333333332</v>
      </c>
      <c r="I134" s="38">
        <v>1950.7166666666667</v>
      </c>
      <c r="J134" s="38">
        <v>1964.0333333333333</v>
      </c>
      <c r="K134" s="31">
        <v>1937.4</v>
      </c>
      <c r="L134" s="31">
        <v>1908</v>
      </c>
      <c r="M134" s="31">
        <v>5.3125299999999998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540.6</v>
      </c>
      <c r="D135" s="38">
        <v>538.2833333333333</v>
      </c>
      <c r="E135" s="38">
        <v>534.66666666666663</v>
      </c>
      <c r="F135" s="38">
        <v>528.73333333333335</v>
      </c>
      <c r="G135" s="38">
        <v>525.11666666666667</v>
      </c>
      <c r="H135" s="38">
        <v>544.21666666666658</v>
      </c>
      <c r="I135" s="38">
        <v>547.83333333333337</v>
      </c>
      <c r="J135" s="38">
        <v>553.76666666666654</v>
      </c>
      <c r="K135" s="31">
        <v>541.9</v>
      </c>
      <c r="L135" s="31">
        <v>532.35</v>
      </c>
      <c r="M135" s="31">
        <v>8.4340399999999995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9758.6</v>
      </c>
      <c r="D136" s="38">
        <v>9716.7833333333347</v>
      </c>
      <c r="E136" s="38">
        <v>9658.6166666666686</v>
      </c>
      <c r="F136" s="38">
        <v>9558.6333333333332</v>
      </c>
      <c r="G136" s="38">
        <v>9500.4666666666672</v>
      </c>
      <c r="H136" s="38">
        <v>9816.7666666666701</v>
      </c>
      <c r="I136" s="38">
        <v>9874.9333333333379</v>
      </c>
      <c r="J136" s="38">
        <v>9974.9166666666715</v>
      </c>
      <c r="K136" s="31">
        <v>9774.9500000000007</v>
      </c>
      <c r="L136" s="31">
        <v>9616.7999999999993</v>
      </c>
      <c r="M136" s="31">
        <v>2.40998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610.9</v>
      </c>
      <c r="D137" s="38">
        <v>611.43333333333339</v>
      </c>
      <c r="E137" s="38">
        <v>604.86666666666679</v>
      </c>
      <c r="F137" s="38">
        <v>598.83333333333337</v>
      </c>
      <c r="G137" s="38">
        <v>592.26666666666677</v>
      </c>
      <c r="H137" s="38">
        <v>617.46666666666681</v>
      </c>
      <c r="I137" s="38">
        <v>624.03333333333342</v>
      </c>
      <c r="J137" s="38">
        <v>630.06666666666683</v>
      </c>
      <c r="K137" s="31">
        <v>618</v>
      </c>
      <c r="L137" s="31">
        <v>605.4</v>
      </c>
      <c r="M137" s="31">
        <v>12.65799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983.45</v>
      </c>
      <c r="D138" s="38">
        <v>982.48333333333323</v>
      </c>
      <c r="E138" s="38">
        <v>974.96666666666647</v>
      </c>
      <c r="F138" s="38">
        <v>966.48333333333323</v>
      </c>
      <c r="G138" s="38">
        <v>958.96666666666647</v>
      </c>
      <c r="H138" s="38">
        <v>990.96666666666647</v>
      </c>
      <c r="I138" s="38">
        <v>998.48333333333312</v>
      </c>
      <c r="J138" s="38">
        <v>1006.9666666666665</v>
      </c>
      <c r="K138" s="31">
        <v>990</v>
      </c>
      <c r="L138" s="31">
        <v>974</v>
      </c>
      <c r="M138" s="31">
        <v>14.758520000000001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811.8</v>
      </c>
      <c r="D139" s="38">
        <v>810.08333333333337</v>
      </c>
      <c r="E139" s="38">
        <v>799.91666666666674</v>
      </c>
      <c r="F139" s="38">
        <v>788.03333333333342</v>
      </c>
      <c r="G139" s="38">
        <v>777.86666666666679</v>
      </c>
      <c r="H139" s="38">
        <v>821.9666666666667</v>
      </c>
      <c r="I139" s="38">
        <v>832.13333333333344</v>
      </c>
      <c r="J139" s="38">
        <v>844.01666666666665</v>
      </c>
      <c r="K139" s="31">
        <v>820.25</v>
      </c>
      <c r="L139" s="31">
        <v>798.2</v>
      </c>
      <c r="M139" s="31">
        <v>6.8344899999999997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98.25</v>
      </c>
      <c r="D140" s="38">
        <v>98.5</v>
      </c>
      <c r="E140" s="38">
        <v>96.5</v>
      </c>
      <c r="F140" s="38">
        <v>94.75</v>
      </c>
      <c r="G140" s="38">
        <v>92.75</v>
      </c>
      <c r="H140" s="38">
        <v>100.25</v>
      </c>
      <c r="I140" s="38">
        <v>102.25</v>
      </c>
      <c r="J140" s="38">
        <v>104</v>
      </c>
      <c r="K140" s="31">
        <v>100.5</v>
      </c>
      <c r="L140" s="31">
        <v>96.75</v>
      </c>
      <c r="M140" s="31">
        <v>188.90620000000001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2268.1</v>
      </c>
      <c r="D141" s="38">
        <v>2273.5833333333335</v>
      </c>
      <c r="E141" s="38">
        <v>2247.166666666667</v>
      </c>
      <c r="F141" s="38">
        <v>2226.2333333333336</v>
      </c>
      <c r="G141" s="38">
        <v>2199.8166666666671</v>
      </c>
      <c r="H141" s="38">
        <v>2294.5166666666669</v>
      </c>
      <c r="I141" s="38">
        <v>2320.9333333333338</v>
      </c>
      <c r="J141" s="38">
        <v>2341.8666666666668</v>
      </c>
      <c r="K141" s="31">
        <v>2300</v>
      </c>
      <c r="L141" s="31">
        <v>2252.65</v>
      </c>
      <c r="M141" s="31">
        <v>4.6501999999999999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102525.8</v>
      </c>
      <c r="D142" s="38">
        <v>102408.26666666666</v>
      </c>
      <c r="E142" s="38">
        <v>102117.53333333333</v>
      </c>
      <c r="F142" s="38">
        <v>101709.26666666666</v>
      </c>
      <c r="G142" s="38">
        <v>101418.53333333333</v>
      </c>
      <c r="H142" s="38">
        <v>102816.53333333333</v>
      </c>
      <c r="I142" s="38">
        <v>103107.26666666666</v>
      </c>
      <c r="J142" s="38">
        <v>103515.53333333333</v>
      </c>
      <c r="K142" s="31">
        <v>102699</v>
      </c>
      <c r="L142" s="31">
        <v>102000</v>
      </c>
      <c r="M142" s="31">
        <v>2.053E-2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61.9</v>
      </c>
      <c r="D143" s="38">
        <v>60.9</v>
      </c>
      <c r="E143" s="38">
        <v>59.15</v>
      </c>
      <c r="F143" s="38">
        <v>56.4</v>
      </c>
      <c r="G143" s="38">
        <v>54.65</v>
      </c>
      <c r="H143" s="38">
        <v>63.65</v>
      </c>
      <c r="I143" s="38">
        <v>65.400000000000006</v>
      </c>
      <c r="J143" s="38">
        <v>68.150000000000006</v>
      </c>
      <c r="K143" s="31">
        <v>62.65</v>
      </c>
      <c r="L143" s="31">
        <v>58.15</v>
      </c>
      <c r="M143" s="31">
        <v>410.88342999999998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1312.3</v>
      </c>
      <c r="D144" s="38">
        <v>1305.9166666666665</v>
      </c>
      <c r="E144" s="38">
        <v>1292.9833333333331</v>
      </c>
      <c r="F144" s="38">
        <v>1273.6666666666665</v>
      </c>
      <c r="G144" s="38">
        <v>1260.7333333333331</v>
      </c>
      <c r="H144" s="38">
        <v>1325.2333333333331</v>
      </c>
      <c r="I144" s="38">
        <v>1338.1666666666665</v>
      </c>
      <c r="J144" s="38">
        <v>1357.4833333333331</v>
      </c>
      <c r="K144" s="31">
        <v>1318.85</v>
      </c>
      <c r="L144" s="31">
        <v>1286.5999999999999</v>
      </c>
      <c r="M144" s="31">
        <v>4.0463899999999997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4613.3999999999996</v>
      </c>
      <c r="D145" s="38">
        <v>4601.583333333333</v>
      </c>
      <c r="E145" s="38">
        <v>4579.1666666666661</v>
      </c>
      <c r="F145" s="38">
        <v>4544.9333333333334</v>
      </c>
      <c r="G145" s="38">
        <v>4522.5166666666664</v>
      </c>
      <c r="H145" s="38">
        <v>4635.8166666666657</v>
      </c>
      <c r="I145" s="38">
        <v>4658.2333333333318</v>
      </c>
      <c r="J145" s="38">
        <v>4692.4666666666653</v>
      </c>
      <c r="K145" s="31">
        <v>4624</v>
      </c>
      <c r="L145" s="31">
        <v>4567.3500000000004</v>
      </c>
      <c r="M145" s="31">
        <v>3.6411500000000001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4308.3999999999996</v>
      </c>
      <c r="D146" s="38">
        <v>4331.45</v>
      </c>
      <c r="E146" s="38">
        <v>4243.95</v>
      </c>
      <c r="F146" s="38">
        <v>4179.5</v>
      </c>
      <c r="G146" s="38">
        <v>4092</v>
      </c>
      <c r="H146" s="38">
        <v>4395.8999999999996</v>
      </c>
      <c r="I146" s="38">
        <v>4483.3999999999996</v>
      </c>
      <c r="J146" s="38">
        <v>4547.8499999999995</v>
      </c>
      <c r="K146" s="31">
        <v>4418.95</v>
      </c>
      <c r="L146" s="31">
        <v>4267</v>
      </c>
      <c r="M146" s="31">
        <v>5.6651100000000003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22772.9</v>
      </c>
      <c r="D147" s="38">
        <v>22862.716666666664</v>
      </c>
      <c r="E147" s="38">
        <v>22585.433333333327</v>
      </c>
      <c r="F147" s="38">
        <v>22397.966666666664</v>
      </c>
      <c r="G147" s="38">
        <v>22120.683333333327</v>
      </c>
      <c r="H147" s="38">
        <v>23050.183333333327</v>
      </c>
      <c r="I147" s="38">
        <v>23327.46666666666</v>
      </c>
      <c r="J147" s="38">
        <v>23514.933333333327</v>
      </c>
      <c r="K147" s="31">
        <v>23140</v>
      </c>
      <c r="L147" s="31">
        <v>22675.25</v>
      </c>
      <c r="M147" s="31">
        <v>0.62575999999999998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50</v>
      </c>
      <c r="D148" s="38">
        <v>50.266666666666673</v>
      </c>
      <c r="E148" s="38">
        <v>48.733333333333348</v>
      </c>
      <c r="F148" s="38">
        <v>47.466666666666676</v>
      </c>
      <c r="G148" s="38">
        <v>45.933333333333351</v>
      </c>
      <c r="H148" s="38">
        <v>51.533333333333346</v>
      </c>
      <c r="I148" s="38">
        <v>53.066666666666663</v>
      </c>
      <c r="J148" s="38">
        <v>54.333333333333343</v>
      </c>
      <c r="K148" s="31">
        <v>51.8</v>
      </c>
      <c r="L148" s="31">
        <v>49</v>
      </c>
      <c r="M148" s="31">
        <v>325.73698000000002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112.2</v>
      </c>
      <c r="D149" s="38">
        <v>112</v>
      </c>
      <c r="E149" s="38">
        <v>111.25</v>
      </c>
      <c r="F149" s="38">
        <v>110.3</v>
      </c>
      <c r="G149" s="38">
        <v>109.55</v>
      </c>
      <c r="H149" s="38">
        <v>112.95</v>
      </c>
      <c r="I149" s="38">
        <v>113.7</v>
      </c>
      <c r="J149" s="38">
        <v>114.65</v>
      </c>
      <c r="K149" s="31">
        <v>112.75</v>
      </c>
      <c r="L149" s="31">
        <v>111.05</v>
      </c>
      <c r="M149" s="31">
        <v>83.778959999999998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200.65</v>
      </c>
      <c r="D150" s="38">
        <v>199.29999999999998</v>
      </c>
      <c r="E150" s="38">
        <v>197.24999999999997</v>
      </c>
      <c r="F150" s="38">
        <v>193.85</v>
      </c>
      <c r="G150" s="38">
        <v>191.79999999999998</v>
      </c>
      <c r="H150" s="38">
        <v>202.69999999999996</v>
      </c>
      <c r="I150" s="38">
        <v>204.74999999999997</v>
      </c>
      <c r="J150" s="38">
        <v>208.14999999999995</v>
      </c>
      <c r="K150" s="31">
        <v>201.35</v>
      </c>
      <c r="L150" s="31">
        <v>195.9</v>
      </c>
      <c r="M150" s="31">
        <v>180.28061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144.65</v>
      </c>
      <c r="D151" s="38">
        <v>144.81666666666666</v>
      </c>
      <c r="E151" s="38">
        <v>143.88333333333333</v>
      </c>
      <c r="F151" s="38">
        <v>143.11666666666667</v>
      </c>
      <c r="G151" s="38">
        <v>142.18333333333334</v>
      </c>
      <c r="H151" s="38">
        <v>145.58333333333331</v>
      </c>
      <c r="I151" s="38">
        <v>146.51666666666665</v>
      </c>
      <c r="J151" s="38">
        <v>147.2833333333333</v>
      </c>
      <c r="K151" s="31">
        <v>145.75</v>
      </c>
      <c r="L151" s="31">
        <v>144.05000000000001</v>
      </c>
      <c r="M151" s="31">
        <v>32.005070000000003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1064.5999999999999</v>
      </c>
      <c r="D152" s="38">
        <v>1073.1333333333332</v>
      </c>
      <c r="E152" s="38">
        <v>1047.2666666666664</v>
      </c>
      <c r="F152" s="38">
        <v>1029.9333333333332</v>
      </c>
      <c r="G152" s="38">
        <v>1004.0666666666664</v>
      </c>
      <c r="H152" s="38">
        <v>1090.4666666666665</v>
      </c>
      <c r="I152" s="38">
        <v>1116.3333333333333</v>
      </c>
      <c r="J152" s="38">
        <v>1133.6666666666665</v>
      </c>
      <c r="K152" s="31">
        <v>1099</v>
      </c>
      <c r="L152" s="31">
        <v>1055.8</v>
      </c>
      <c r="M152" s="31">
        <v>8.7479200000000006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3844.2</v>
      </c>
      <c r="D153" s="38">
        <v>3849.1833333333329</v>
      </c>
      <c r="E153" s="38">
        <v>3816.1666666666661</v>
      </c>
      <c r="F153" s="38">
        <v>3788.1333333333332</v>
      </c>
      <c r="G153" s="38">
        <v>3755.1166666666663</v>
      </c>
      <c r="H153" s="38">
        <v>3877.2166666666658</v>
      </c>
      <c r="I153" s="38">
        <v>3910.2333333333331</v>
      </c>
      <c r="J153" s="38">
        <v>3938.2666666666655</v>
      </c>
      <c r="K153" s="31">
        <v>3882.2</v>
      </c>
      <c r="L153" s="31">
        <v>3821.15</v>
      </c>
      <c r="M153" s="31">
        <v>0.40059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262.45</v>
      </c>
      <c r="D154" s="38">
        <v>262.35000000000002</v>
      </c>
      <c r="E154" s="38">
        <v>260.20000000000005</v>
      </c>
      <c r="F154" s="38">
        <v>257.95000000000005</v>
      </c>
      <c r="G154" s="38">
        <v>255.80000000000007</v>
      </c>
      <c r="H154" s="38">
        <v>264.60000000000002</v>
      </c>
      <c r="I154" s="38">
        <v>266.75</v>
      </c>
      <c r="J154" s="38">
        <v>269</v>
      </c>
      <c r="K154" s="31">
        <v>264.5</v>
      </c>
      <c r="L154" s="31">
        <v>260.10000000000002</v>
      </c>
      <c r="M154" s="31">
        <v>14.41409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173</v>
      </c>
      <c r="D155" s="38">
        <v>172.55000000000004</v>
      </c>
      <c r="E155" s="38">
        <v>171.75000000000009</v>
      </c>
      <c r="F155" s="38">
        <v>170.50000000000006</v>
      </c>
      <c r="G155" s="38">
        <v>169.7000000000001</v>
      </c>
      <c r="H155" s="38">
        <v>173.80000000000007</v>
      </c>
      <c r="I155" s="38">
        <v>174.60000000000002</v>
      </c>
      <c r="J155" s="38">
        <v>175.85000000000005</v>
      </c>
      <c r="K155" s="31">
        <v>173.35</v>
      </c>
      <c r="L155" s="31">
        <v>171.3</v>
      </c>
      <c r="M155" s="31">
        <v>104.80578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37196.199999999997</v>
      </c>
      <c r="D156" s="38">
        <v>37350.400000000001</v>
      </c>
      <c r="E156" s="38">
        <v>36745.800000000003</v>
      </c>
      <c r="F156" s="38">
        <v>36295.4</v>
      </c>
      <c r="G156" s="38">
        <v>35690.800000000003</v>
      </c>
      <c r="H156" s="38">
        <v>37800.800000000003</v>
      </c>
      <c r="I156" s="38">
        <v>38405.399999999994</v>
      </c>
      <c r="J156" s="38">
        <v>38855.800000000003</v>
      </c>
      <c r="K156" s="31">
        <v>37955</v>
      </c>
      <c r="L156" s="31">
        <v>36900</v>
      </c>
      <c r="M156" s="31">
        <v>9.221E-2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1305.05</v>
      </c>
      <c r="D157" s="38">
        <v>1301.6499999999999</v>
      </c>
      <c r="E157" s="38">
        <v>1288.3999999999996</v>
      </c>
      <c r="F157" s="38">
        <v>1271.7499999999998</v>
      </c>
      <c r="G157" s="38">
        <v>1258.4999999999995</v>
      </c>
      <c r="H157" s="38">
        <v>1318.2999999999997</v>
      </c>
      <c r="I157" s="38">
        <v>1331.5500000000002</v>
      </c>
      <c r="J157" s="38">
        <v>1348.1999999999998</v>
      </c>
      <c r="K157" s="31">
        <v>1314.9</v>
      </c>
      <c r="L157" s="31">
        <v>1285</v>
      </c>
      <c r="M157" s="31">
        <v>2.7128899999999998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789.6</v>
      </c>
      <c r="D158" s="38">
        <v>787.5</v>
      </c>
      <c r="E158" s="38">
        <v>754.1</v>
      </c>
      <c r="F158" s="38">
        <v>718.6</v>
      </c>
      <c r="G158" s="38">
        <v>685.2</v>
      </c>
      <c r="H158" s="38">
        <v>823</v>
      </c>
      <c r="I158" s="38">
        <v>856.40000000000009</v>
      </c>
      <c r="J158" s="38">
        <v>891.9</v>
      </c>
      <c r="K158" s="31">
        <v>820.9</v>
      </c>
      <c r="L158" s="31">
        <v>752</v>
      </c>
      <c r="M158" s="31">
        <v>118.79807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1004</v>
      </c>
      <c r="D159" s="38">
        <v>1001.7166666666667</v>
      </c>
      <c r="E159" s="38">
        <v>990.43333333333339</v>
      </c>
      <c r="F159" s="38">
        <v>976.86666666666667</v>
      </c>
      <c r="G159" s="38">
        <v>965.58333333333337</v>
      </c>
      <c r="H159" s="38">
        <v>1015.2833333333334</v>
      </c>
      <c r="I159" s="38">
        <v>1026.5666666666666</v>
      </c>
      <c r="J159" s="38">
        <v>1040.1333333333334</v>
      </c>
      <c r="K159" s="31">
        <v>1013</v>
      </c>
      <c r="L159" s="31">
        <v>988.15</v>
      </c>
      <c r="M159" s="31">
        <v>14.605829999999999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4682.95</v>
      </c>
      <c r="D160" s="38">
        <v>4716.8500000000004</v>
      </c>
      <c r="E160" s="38">
        <v>4625.2000000000007</v>
      </c>
      <c r="F160" s="38">
        <v>4567.4500000000007</v>
      </c>
      <c r="G160" s="38">
        <v>4475.8000000000011</v>
      </c>
      <c r="H160" s="38">
        <v>4774.6000000000004</v>
      </c>
      <c r="I160" s="38">
        <v>4866.25</v>
      </c>
      <c r="J160" s="38">
        <v>4924</v>
      </c>
      <c r="K160" s="31">
        <v>4808.5</v>
      </c>
      <c r="L160" s="31">
        <v>4659.1000000000004</v>
      </c>
      <c r="M160" s="31">
        <v>5.0106099999999998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225.7</v>
      </c>
      <c r="D161" s="38">
        <v>225.26666666666665</v>
      </c>
      <c r="E161" s="38">
        <v>224.43333333333331</v>
      </c>
      <c r="F161" s="38">
        <v>223.16666666666666</v>
      </c>
      <c r="G161" s="38">
        <v>222.33333333333331</v>
      </c>
      <c r="H161" s="38">
        <v>226.5333333333333</v>
      </c>
      <c r="I161" s="38">
        <v>227.36666666666667</v>
      </c>
      <c r="J161" s="38">
        <v>228.6333333333333</v>
      </c>
      <c r="K161" s="31">
        <v>226.1</v>
      </c>
      <c r="L161" s="31">
        <v>224</v>
      </c>
      <c r="M161" s="31">
        <v>9.4310600000000004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238.25</v>
      </c>
      <c r="D162" s="38">
        <v>239.03333333333333</v>
      </c>
      <c r="E162" s="38">
        <v>234.61666666666667</v>
      </c>
      <c r="F162" s="38">
        <v>230.98333333333335</v>
      </c>
      <c r="G162" s="38">
        <v>226.56666666666669</v>
      </c>
      <c r="H162" s="38">
        <v>242.66666666666666</v>
      </c>
      <c r="I162" s="38">
        <v>247.08333333333334</v>
      </c>
      <c r="J162" s="38">
        <v>250.71666666666664</v>
      </c>
      <c r="K162" s="31">
        <v>243.45</v>
      </c>
      <c r="L162" s="31">
        <v>235.4</v>
      </c>
      <c r="M162" s="31">
        <v>118.01734999999999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15205.25</v>
      </c>
      <c r="D163" s="38">
        <v>15356.883333333333</v>
      </c>
      <c r="E163" s="38">
        <v>14988.366666666667</v>
      </c>
      <c r="F163" s="38">
        <v>14771.483333333334</v>
      </c>
      <c r="G163" s="38">
        <v>14402.966666666667</v>
      </c>
      <c r="H163" s="38">
        <v>15573.766666666666</v>
      </c>
      <c r="I163" s="38">
        <v>15942.283333333333</v>
      </c>
      <c r="J163" s="38">
        <v>16159.166666666666</v>
      </c>
      <c r="K163" s="31">
        <v>15725.4</v>
      </c>
      <c r="L163" s="31">
        <v>15140</v>
      </c>
      <c r="M163" s="31">
        <v>4.6629999999999998E-2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2607.4</v>
      </c>
      <c r="D164" s="38">
        <v>2614.4</v>
      </c>
      <c r="E164" s="38">
        <v>2580.8000000000002</v>
      </c>
      <c r="F164" s="38">
        <v>2554.2000000000003</v>
      </c>
      <c r="G164" s="38">
        <v>2520.6000000000004</v>
      </c>
      <c r="H164" s="38">
        <v>2641</v>
      </c>
      <c r="I164" s="38">
        <v>2674.5999999999995</v>
      </c>
      <c r="J164" s="38">
        <v>2701.2</v>
      </c>
      <c r="K164" s="31">
        <v>2648</v>
      </c>
      <c r="L164" s="31">
        <v>2587.8000000000002</v>
      </c>
      <c r="M164" s="31">
        <v>2.1829900000000002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3573.35</v>
      </c>
      <c r="D165" s="38">
        <v>3589.4166666666665</v>
      </c>
      <c r="E165" s="38">
        <v>3530.1333333333332</v>
      </c>
      <c r="F165" s="38">
        <v>3486.9166666666665</v>
      </c>
      <c r="G165" s="38">
        <v>3427.6333333333332</v>
      </c>
      <c r="H165" s="38">
        <v>3632.6333333333332</v>
      </c>
      <c r="I165" s="38">
        <v>3691.916666666667</v>
      </c>
      <c r="J165" s="38">
        <v>3735.1333333333332</v>
      </c>
      <c r="K165" s="31">
        <v>3648.7</v>
      </c>
      <c r="L165" s="31">
        <v>3546.2</v>
      </c>
      <c r="M165" s="31">
        <v>2.8818700000000002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60.7</v>
      </c>
      <c r="D166" s="38">
        <v>61.416666666666664</v>
      </c>
      <c r="E166" s="38">
        <v>59.833333333333329</v>
      </c>
      <c r="F166" s="38">
        <v>58.966666666666661</v>
      </c>
      <c r="G166" s="38">
        <v>57.383333333333326</v>
      </c>
      <c r="H166" s="38">
        <v>62.283333333333331</v>
      </c>
      <c r="I166" s="38">
        <v>63.86666666666666</v>
      </c>
      <c r="J166" s="38">
        <v>64.733333333333334</v>
      </c>
      <c r="K166" s="31">
        <v>63</v>
      </c>
      <c r="L166" s="31">
        <v>60.55</v>
      </c>
      <c r="M166" s="31">
        <v>613.94038999999998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718.5</v>
      </c>
      <c r="D167" s="38">
        <v>728.61666666666667</v>
      </c>
      <c r="E167" s="38">
        <v>701.2833333333333</v>
      </c>
      <c r="F167" s="38">
        <v>684.06666666666661</v>
      </c>
      <c r="G167" s="38">
        <v>656.73333333333323</v>
      </c>
      <c r="H167" s="38">
        <v>745.83333333333337</v>
      </c>
      <c r="I167" s="38">
        <v>773.16666666666663</v>
      </c>
      <c r="J167" s="38">
        <v>790.38333333333344</v>
      </c>
      <c r="K167" s="31">
        <v>755.95</v>
      </c>
      <c r="L167" s="31">
        <v>711.4</v>
      </c>
      <c r="M167" s="31">
        <v>7.9710799999999997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4693.3999999999996</v>
      </c>
      <c r="D168" s="38">
        <v>4709.166666666667</v>
      </c>
      <c r="E168" s="38">
        <v>4634.3333333333339</v>
      </c>
      <c r="F168" s="38">
        <v>4575.2666666666673</v>
      </c>
      <c r="G168" s="38">
        <v>4500.4333333333343</v>
      </c>
      <c r="H168" s="38">
        <v>4768.2333333333336</v>
      </c>
      <c r="I168" s="38">
        <v>4843.0666666666675</v>
      </c>
      <c r="J168" s="38">
        <v>4902.1333333333332</v>
      </c>
      <c r="K168" s="31">
        <v>4784</v>
      </c>
      <c r="L168" s="31">
        <v>4650.1000000000004</v>
      </c>
      <c r="M168" s="31">
        <v>8.4567800000000002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379.7</v>
      </c>
      <c r="D169" s="38">
        <v>376.9666666666667</v>
      </c>
      <c r="E169" s="38">
        <v>372.98333333333341</v>
      </c>
      <c r="F169" s="38">
        <v>366.26666666666671</v>
      </c>
      <c r="G169" s="38">
        <v>362.28333333333342</v>
      </c>
      <c r="H169" s="38">
        <v>383.68333333333339</v>
      </c>
      <c r="I169" s="38">
        <v>387.66666666666674</v>
      </c>
      <c r="J169" s="38">
        <v>394.38333333333338</v>
      </c>
      <c r="K169" s="31">
        <v>380.95</v>
      </c>
      <c r="L169" s="31">
        <v>370.25</v>
      </c>
      <c r="M169" s="31">
        <v>24.890239999999999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251.15</v>
      </c>
      <c r="D170" s="38">
        <v>250.26666666666665</v>
      </c>
      <c r="E170" s="38">
        <v>249.0333333333333</v>
      </c>
      <c r="F170" s="38">
        <v>246.91666666666666</v>
      </c>
      <c r="G170" s="38">
        <v>245.68333333333331</v>
      </c>
      <c r="H170" s="38">
        <v>252.3833333333333</v>
      </c>
      <c r="I170" s="38">
        <v>253.61666666666665</v>
      </c>
      <c r="J170" s="38">
        <v>255.73333333333329</v>
      </c>
      <c r="K170" s="31">
        <v>251.5</v>
      </c>
      <c r="L170" s="31">
        <v>248.15</v>
      </c>
      <c r="M170" s="31">
        <v>78.750129999999999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555.35</v>
      </c>
      <c r="D171" s="38">
        <v>555.86666666666667</v>
      </c>
      <c r="E171" s="38">
        <v>549.73333333333335</v>
      </c>
      <c r="F171" s="38">
        <v>544.11666666666667</v>
      </c>
      <c r="G171" s="38">
        <v>537.98333333333335</v>
      </c>
      <c r="H171" s="38">
        <v>561.48333333333335</v>
      </c>
      <c r="I171" s="38">
        <v>567.61666666666679</v>
      </c>
      <c r="J171" s="38">
        <v>573.23333333333335</v>
      </c>
      <c r="K171" s="31">
        <v>562</v>
      </c>
      <c r="L171" s="31">
        <v>550.25</v>
      </c>
      <c r="M171" s="31">
        <v>3.72925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897.6</v>
      </c>
      <c r="D172" s="38">
        <v>893.75</v>
      </c>
      <c r="E172" s="38">
        <v>887.4</v>
      </c>
      <c r="F172" s="38">
        <v>877.19999999999993</v>
      </c>
      <c r="G172" s="38">
        <v>870.84999999999991</v>
      </c>
      <c r="H172" s="38">
        <v>903.95</v>
      </c>
      <c r="I172" s="38">
        <v>910.3</v>
      </c>
      <c r="J172" s="38">
        <v>920.50000000000011</v>
      </c>
      <c r="K172" s="31">
        <v>900.1</v>
      </c>
      <c r="L172" s="31">
        <v>883.55</v>
      </c>
      <c r="M172" s="31">
        <v>3.3023600000000002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172.15</v>
      </c>
      <c r="D173" s="38">
        <v>172.46666666666667</v>
      </c>
      <c r="E173" s="38">
        <v>170.68333333333334</v>
      </c>
      <c r="F173" s="38">
        <v>169.21666666666667</v>
      </c>
      <c r="G173" s="38">
        <v>167.43333333333334</v>
      </c>
      <c r="H173" s="38">
        <v>173.93333333333334</v>
      </c>
      <c r="I173" s="38">
        <v>175.7166666666667</v>
      </c>
      <c r="J173" s="38">
        <v>177.18333333333334</v>
      </c>
      <c r="K173" s="31">
        <v>174.25</v>
      </c>
      <c r="L173" s="31">
        <v>171</v>
      </c>
      <c r="M173" s="31">
        <v>128.70385999999999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2485.8000000000002</v>
      </c>
      <c r="D174" s="38">
        <v>2490.3333333333335</v>
      </c>
      <c r="E174" s="38">
        <v>2475.4666666666672</v>
      </c>
      <c r="F174" s="38">
        <v>2465.1333333333337</v>
      </c>
      <c r="G174" s="38">
        <v>2450.2666666666673</v>
      </c>
      <c r="H174" s="38">
        <v>2500.666666666667</v>
      </c>
      <c r="I174" s="38">
        <v>2515.5333333333328</v>
      </c>
      <c r="J174" s="38">
        <v>2525.8666666666668</v>
      </c>
      <c r="K174" s="31">
        <v>2505.1999999999998</v>
      </c>
      <c r="L174" s="31">
        <v>2480</v>
      </c>
      <c r="M174" s="31">
        <v>60.130099999999999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92.25</v>
      </c>
      <c r="D175" s="38">
        <v>91.583333333333329</v>
      </c>
      <c r="E175" s="38">
        <v>90.416666666666657</v>
      </c>
      <c r="F175" s="38">
        <v>88.583333333333329</v>
      </c>
      <c r="G175" s="38">
        <v>87.416666666666657</v>
      </c>
      <c r="H175" s="38">
        <v>93.416666666666657</v>
      </c>
      <c r="I175" s="38">
        <v>94.583333333333314</v>
      </c>
      <c r="J175" s="38">
        <v>96.416666666666657</v>
      </c>
      <c r="K175" s="31">
        <v>92.75</v>
      </c>
      <c r="L175" s="31">
        <v>89.75</v>
      </c>
      <c r="M175" s="31">
        <v>257.10455000000002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876.45</v>
      </c>
      <c r="D176" s="38">
        <v>872.18333333333339</v>
      </c>
      <c r="E176" s="38">
        <v>864.46666666666681</v>
      </c>
      <c r="F176" s="38">
        <v>852.48333333333346</v>
      </c>
      <c r="G176" s="38">
        <v>844.76666666666688</v>
      </c>
      <c r="H176" s="38">
        <v>884.16666666666674</v>
      </c>
      <c r="I176" s="38">
        <v>891.88333333333344</v>
      </c>
      <c r="J176" s="38">
        <v>903.86666666666667</v>
      </c>
      <c r="K176" s="31">
        <v>879.9</v>
      </c>
      <c r="L176" s="31">
        <v>860.2</v>
      </c>
      <c r="M176" s="31">
        <v>21.56908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1301.0999999999999</v>
      </c>
      <c r="D177" s="38">
        <v>1303.7333333333333</v>
      </c>
      <c r="E177" s="38">
        <v>1287.4666666666667</v>
      </c>
      <c r="F177" s="38">
        <v>1273.8333333333333</v>
      </c>
      <c r="G177" s="38">
        <v>1257.5666666666666</v>
      </c>
      <c r="H177" s="38">
        <v>1317.3666666666668</v>
      </c>
      <c r="I177" s="38">
        <v>1333.6333333333337</v>
      </c>
      <c r="J177" s="38">
        <v>1347.2666666666669</v>
      </c>
      <c r="K177" s="31">
        <v>1320</v>
      </c>
      <c r="L177" s="31">
        <v>1290.0999999999999</v>
      </c>
      <c r="M177" s="31">
        <v>13.629289999999999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609.6</v>
      </c>
      <c r="D178" s="38">
        <v>611.86666666666667</v>
      </c>
      <c r="E178" s="38">
        <v>601.93333333333339</v>
      </c>
      <c r="F178" s="38">
        <v>594.26666666666677</v>
      </c>
      <c r="G178" s="38">
        <v>584.33333333333348</v>
      </c>
      <c r="H178" s="38">
        <v>619.5333333333333</v>
      </c>
      <c r="I178" s="38">
        <v>629.46666666666647</v>
      </c>
      <c r="J178" s="38">
        <v>637.13333333333321</v>
      </c>
      <c r="K178" s="31">
        <v>621.79999999999995</v>
      </c>
      <c r="L178" s="31">
        <v>604.20000000000005</v>
      </c>
      <c r="M178" s="31">
        <v>185.03305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23681.8</v>
      </c>
      <c r="D179" s="38">
        <v>23530.583333333332</v>
      </c>
      <c r="E179" s="38">
        <v>23351.216666666664</v>
      </c>
      <c r="F179" s="38">
        <v>23020.633333333331</v>
      </c>
      <c r="G179" s="38">
        <v>22841.266666666663</v>
      </c>
      <c r="H179" s="38">
        <v>23861.166666666664</v>
      </c>
      <c r="I179" s="38">
        <v>24040.533333333333</v>
      </c>
      <c r="J179" s="38">
        <v>24371.116666666665</v>
      </c>
      <c r="K179" s="31">
        <v>23709.95</v>
      </c>
      <c r="L179" s="31">
        <v>23200</v>
      </c>
      <c r="M179" s="31">
        <v>0.32140999999999997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1823.5</v>
      </c>
      <c r="D180" s="38">
        <v>1816.8166666666666</v>
      </c>
      <c r="E180" s="38">
        <v>1802.6833333333332</v>
      </c>
      <c r="F180" s="38">
        <v>1781.8666666666666</v>
      </c>
      <c r="G180" s="38">
        <v>1767.7333333333331</v>
      </c>
      <c r="H180" s="38">
        <v>1837.6333333333332</v>
      </c>
      <c r="I180" s="38">
        <v>1851.7666666666664</v>
      </c>
      <c r="J180" s="38">
        <v>1872.5833333333333</v>
      </c>
      <c r="K180" s="31">
        <v>1830.95</v>
      </c>
      <c r="L180" s="31">
        <v>1796</v>
      </c>
      <c r="M180" s="31">
        <v>14.040570000000001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3692.75</v>
      </c>
      <c r="D181" s="38">
        <v>3696.15</v>
      </c>
      <c r="E181" s="38">
        <v>3662.9</v>
      </c>
      <c r="F181" s="38">
        <v>3633.05</v>
      </c>
      <c r="G181" s="38">
        <v>3599.8</v>
      </c>
      <c r="H181" s="38">
        <v>3726</v>
      </c>
      <c r="I181" s="38">
        <v>3759.25</v>
      </c>
      <c r="J181" s="38">
        <v>3789.1</v>
      </c>
      <c r="K181" s="31">
        <v>3729.4</v>
      </c>
      <c r="L181" s="31">
        <v>3666.3</v>
      </c>
      <c r="M181" s="31">
        <v>3.3862299999999999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594.70000000000005</v>
      </c>
      <c r="D182" s="38">
        <v>592.88333333333333</v>
      </c>
      <c r="E182" s="38">
        <v>587.76666666666665</v>
      </c>
      <c r="F182" s="38">
        <v>580.83333333333337</v>
      </c>
      <c r="G182" s="38">
        <v>575.7166666666667</v>
      </c>
      <c r="H182" s="38">
        <v>599.81666666666661</v>
      </c>
      <c r="I182" s="38">
        <v>604.93333333333317</v>
      </c>
      <c r="J182" s="38">
        <v>611.86666666666656</v>
      </c>
      <c r="K182" s="31">
        <v>598</v>
      </c>
      <c r="L182" s="31">
        <v>585.95000000000005</v>
      </c>
      <c r="M182" s="31">
        <v>21.699960000000001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2164.1</v>
      </c>
      <c r="D183" s="38">
        <v>2129.0333333333333</v>
      </c>
      <c r="E183" s="38">
        <v>2075.0666666666666</v>
      </c>
      <c r="F183" s="38">
        <v>1986.0333333333333</v>
      </c>
      <c r="G183" s="38">
        <v>1932.0666666666666</v>
      </c>
      <c r="H183" s="38">
        <v>2218.0666666666666</v>
      </c>
      <c r="I183" s="38">
        <v>2272.0333333333328</v>
      </c>
      <c r="J183" s="38">
        <v>2361.0666666666666</v>
      </c>
      <c r="K183" s="31">
        <v>2183</v>
      </c>
      <c r="L183" s="31">
        <v>2040</v>
      </c>
      <c r="M183" s="31">
        <v>25.248999999999999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1095.05</v>
      </c>
      <c r="D184" s="38">
        <v>1098.6166666666668</v>
      </c>
      <c r="E184" s="38">
        <v>1087.2333333333336</v>
      </c>
      <c r="F184" s="38">
        <v>1079.4166666666667</v>
      </c>
      <c r="G184" s="38">
        <v>1068.0333333333335</v>
      </c>
      <c r="H184" s="38">
        <v>1106.4333333333336</v>
      </c>
      <c r="I184" s="38">
        <v>1117.8166666666668</v>
      </c>
      <c r="J184" s="38">
        <v>1125.6333333333337</v>
      </c>
      <c r="K184" s="31">
        <v>1110</v>
      </c>
      <c r="L184" s="31">
        <v>1090.8</v>
      </c>
      <c r="M184" s="31">
        <v>17.029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538.4</v>
      </c>
      <c r="D185" s="38">
        <v>537.9</v>
      </c>
      <c r="E185" s="38">
        <v>531.5</v>
      </c>
      <c r="F185" s="38">
        <v>524.6</v>
      </c>
      <c r="G185" s="38">
        <v>518.20000000000005</v>
      </c>
      <c r="H185" s="38">
        <v>544.79999999999995</v>
      </c>
      <c r="I185" s="38">
        <v>551.19999999999982</v>
      </c>
      <c r="J185" s="38">
        <v>558.09999999999991</v>
      </c>
      <c r="K185" s="31">
        <v>544.29999999999995</v>
      </c>
      <c r="L185" s="31">
        <v>531</v>
      </c>
      <c r="M185" s="31">
        <v>7.2873200000000002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776.75</v>
      </c>
      <c r="D186" s="38">
        <v>773.76666666666677</v>
      </c>
      <c r="E186" s="38">
        <v>768.28333333333353</v>
      </c>
      <c r="F186" s="38">
        <v>759.81666666666672</v>
      </c>
      <c r="G186" s="38">
        <v>754.33333333333348</v>
      </c>
      <c r="H186" s="38">
        <v>782.23333333333358</v>
      </c>
      <c r="I186" s="38">
        <v>787.71666666666692</v>
      </c>
      <c r="J186" s="38">
        <v>796.18333333333362</v>
      </c>
      <c r="K186" s="31">
        <v>779.25</v>
      </c>
      <c r="L186" s="31">
        <v>765.3</v>
      </c>
      <c r="M186" s="31">
        <v>5.3337199999999996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977.1</v>
      </c>
      <c r="D187" s="38">
        <v>982.36666666666667</v>
      </c>
      <c r="E187" s="38">
        <v>969.73333333333335</v>
      </c>
      <c r="F187" s="38">
        <v>962.36666666666667</v>
      </c>
      <c r="G187" s="38">
        <v>949.73333333333335</v>
      </c>
      <c r="H187" s="38">
        <v>989.73333333333335</v>
      </c>
      <c r="I187" s="38">
        <v>1002.3666666666668</v>
      </c>
      <c r="J187" s="38">
        <v>1009.7333333333333</v>
      </c>
      <c r="K187" s="31">
        <v>995</v>
      </c>
      <c r="L187" s="31">
        <v>975</v>
      </c>
      <c r="M187" s="31">
        <v>10.652329999999999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1611.3</v>
      </c>
      <c r="D188" s="38">
        <v>1617</v>
      </c>
      <c r="E188" s="38">
        <v>1596.25</v>
      </c>
      <c r="F188" s="38">
        <v>1581.2</v>
      </c>
      <c r="G188" s="38">
        <v>1560.45</v>
      </c>
      <c r="H188" s="38">
        <v>1632.05</v>
      </c>
      <c r="I188" s="38">
        <v>1652.8</v>
      </c>
      <c r="J188" s="38">
        <v>1667.85</v>
      </c>
      <c r="K188" s="31">
        <v>1637.75</v>
      </c>
      <c r="L188" s="31">
        <v>1601.95</v>
      </c>
      <c r="M188" s="31">
        <v>3.7968700000000002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868.55</v>
      </c>
      <c r="D189" s="38">
        <v>864.68333333333339</v>
      </c>
      <c r="E189" s="38">
        <v>859.86666666666679</v>
      </c>
      <c r="F189" s="38">
        <v>851.18333333333339</v>
      </c>
      <c r="G189" s="38">
        <v>846.36666666666679</v>
      </c>
      <c r="H189" s="38">
        <v>873.36666666666679</v>
      </c>
      <c r="I189" s="38">
        <v>878.18333333333339</v>
      </c>
      <c r="J189" s="38">
        <v>886.86666666666679</v>
      </c>
      <c r="K189" s="31">
        <v>869.5</v>
      </c>
      <c r="L189" s="31">
        <v>856</v>
      </c>
      <c r="M189" s="31">
        <v>8.7367799999999995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7228.85</v>
      </c>
      <c r="D190" s="38">
        <v>7239.6166666666659</v>
      </c>
      <c r="E190" s="38">
        <v>7189.2833333333319</v>
      </c>
      <c r="F190" s="38">
        <v>7149.7166666666662</v>
      </c>
      <c r="G190" s="38">
        <v>7099.3833333333323</v>
      </c>
      <c r="H190" s="38">
        <v>7279.1833333333316</v>
      </c>
      <c r="I190" s="38">
        <v>7329.5166666666655</v>
      </c>
      <c r="J190" s="38">
        <v>7369.0833333333312</v>
      </c>
      <c r="K190" s="31">
        <v>7289.95</v>
      </c>
      <c r="L190" s="31">
        <v>7200.05</v>
      </c>
      <c r="M190" s="31">
        <v>1.1380699999999999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639.45000000000005</v>
      </c>
      <c r="D191" s="38">
        <v>638.43333333333339</v>
      </c>
      <c r="E191" s="38">
        <v>634.36666666666679</v>
      </c>
      <c r="F191" s="38">
        <v>629.28333333333342</v>
      </c>
      <c r="G191" s="38">
        <v>625.21666666666681</v>
      </c>
      <c r="H191" s="38">
        <v>643.51666666666677</v>
      </c>
      <c r="I191" s="38">
        <v>647.58333333333337</v>
      </c>
      <c r="J191" s="38">
        <v>652.66666666666674</v>
      </c>
      <c r="K191" s="31">
        <v>642.5</v>
      </c>
      <c r="L191" s="31">
        <v>633.35</v>
      </c>
      <c r="M191" s="31">
        <v>139.88137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219.45</v>
      </c>
      <c r="D192" s="38">
        <v>219.15</v>
      </c>
      <c r="E192" s="38">
        <v>217.8</v>
      </c>
      <c r="F192" s="38">
        <v>216.15</v>
      </c>
      <c r="G192" s="38">
        <v>214.8</v>
      </c>
      <c r="H192" s="38">
        <v>220.8</v>
      </c>
      <c r="I192" s="38">
        <v>222.14999999999998</v>
      </c>
      <c r="J192" s="38">
        <v>223.8</v>
      </c>
      <c r="K192" s="31">
        <v>220.5</v>
      </c>
      <c r="L192" s="31">
        <v>217.5</v>
      </c>
      <c r="M192" s="31">
        <v>76.028660000000002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119.25</v>
      </c>
      <c r="D193" s="38">
        <v>117.83333333333333</v>
      </c>
      <c r="E193" s="38">
        <v>115.76666666666665</v>
      </c>
      <c r="F193" s="38">
        <v>112.28333333333332</v>
      </c>
      <c r="G193" s="38">
        <v>110.21666666666664</v>
      </c>
      <c r="H193" s="38">
        <v>121.31666666666666</v>
      </c>
      <c r="I193" s="38">
        <v>123.38333333333335</v>
      </c>
      <c r="J193" s="38">
        <v>126.86666666666667</v>
      </c>
      <c r="K193" s="31">
        <v>119.9</v>
      </c>
      <c r="L193" s="31">
        <v>114.35</v>
      </c>
      <c r="M193" s="31">
        <v>880.35258999999996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3399.15</v>
      </c>
      <c r="D194" s="38">
        <v>3395.3833333333337</v>
      </c>
      <c r="E194" s="38">
        <v>3383.9666666666672</v>
      </c>
      <c r="F194" s="38">
        <v>3368.7833333333333</v>
      </c>
      <c r="G194" s="38">
        <v>3357.3666666666668</v>
      </c>
      <c r="H194" s="38">
        <v>3410.5666666666675</v>
      </c>
      <c r="I194" s="38">
        <v>3421.9833333333345</v>
      </c>
      <c r="J194" s="38">
        <v>3437.1666666666679</v>
      </c>
      <c r="K194" s="31">
        <v>3406.8</v>
      </c>
      <c r="L194" s="31">
        <v>3380.2</v>
      </c>
      <c r="M194" s="31">
        <v>12.729799999999999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1156.5</v>
      </c>
      <c r="D195" s="38">
        <v>1155.3999999999999</v>
      </c>
      <c r="E195" s="38">
        <v>1146.0999999999997</v>
      </c>
      <c r="F195" s="38">
        <v>1135.6999999999998</v>
      </c>
      <c r="G195" s="38">
        <v>1126.3999999999996</v>
      </c>
      <c r="H195" s="38">
        <v>1165.7999999999997</v>
      </c>
      <c r="I195" s="38">
        <v>1175.0999999999999</v>
      </c>
      <c r="J195" s="38">
        <v>1185.4999999999998</v>
      </c>
      <c r="K195" s="31">
        <v>1164.7</v>
      </c>
      <c r="L195" s="31">
        <v>1145</v>
      </c>
      <c r="M195" s="31">
        <v>25.57865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3131.4</v>
      </c>
      <c r="D196" s="38">
        <v>3155.7833333333333</v>
      </c>
      <c r="E196" s="38">
        <v>3102.6166666666668</v>
      </c>
      <c r="F196" s="38">
        <v>3073.8333333333335</v>
      </c>
      <c r="G196" s="38">
        <v>3020.666666666667</v>
      </c>
      <c r="H196" s="38">
        <v>3184.5666666666666</v>
      </c>
      <c r="I196" s="38">
        <v>3237.7333333333336</v>
      </c>
      <c r="J196" s="38">
        <v>3266.5166666666664</v>
      </c>
      <c r="K196" s="31">
        <v>3208.95</v>
      </c>
      <c r="L196" s="31">
        <v>3127</v>
      </c>
      <c r="M196" s="31">
        <v>0.91241000000000005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3029</v>
      </c>
      <c r="D197" s="38">
        <v>3011.5499999999997</v>
      </c>
      <c r="E197" s="38">
        <v>2990.1999999999994</v>
      </c>
      <c r="F197" s="38">
        <v>2951.3999999999996</v>
      </c>
      <c r="G197" s="38">
        <v>2930.0499999999993</v>
      </c>
      <c r="H197" s="38">
        <v>3050.3499999999995</v>
      </c>
      <c r="I197" s="38">
        <v>3071.7</v>
      </c>
      <c r="J197" s="38">
        <v>3110.4999999999995</v>
      </c>
      <c r="K197" s="31">
        <v>3032.9</v>
      </c>
      <c r="L197" s="31">
        <v>2972.75</v>
      </c>
      <c r="M197" s="31">
        <v>8.7478800000000003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1972.5</v>
      </c>
      <c r="D198" s="38">
        <v>1965.3500000000001</v>
      </c>
      <c r="E198" s="38">
        <v>1948.7000000000003</v>
      </c>
      <c r="F198" s="38">
        <v>1924.9</v>
      </c>
      <c r="G198" s="38">
        <v>1908.2500000000002</v>
      </c>
      <c r="H198" s="38">
        <v>1989.1500000000003</v>
      </c>
      <c r="I198" s="38">
        <v>2005.8000000000004</v>
      </c>
      <c r="J198" s="38">
        <v>2029.6000000000004</v>
      </c>
      <c r="K198" s="31">
        <v>1982</v>
      </c>
      <c r="L198" s="31">
        <v>1941.55</v>
      </c>
      <c r="M198" s="31">
        <v>2.9970699999999999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611.54999999999995</v>
      </c>
      <c r="D199" s="38">
        <v>617.85</v>
      </c>
      <c r="E199" s="38">
        <v>601.70000000000005</v>
      </c>
      <c r="F199" s="38">
        <v>591.85</v>
      </c>
      <c r="G199" s="38">
        <v>575.70000000000005</v>
      </c>
      <c r="H199" s="38">
        <v>627.70000000000005</v>
      </c>
      <c r="I199" s="38">
        <v>643.84999999999991</v>
      </c>
      <c r="J199" s="38">
        <v>653.70000000000005</v>
      </c>
      <c r="K199" s="31">
        <v>634</v>
      </c>
      <c r="L199" s="31">
        <v>608</v>
      </c>
      <c r="M199" s="31">
        <v>11.633889999999999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1709.45</v>
      </c>
      <c r="D200" s="38">
        <v>1706.6166666666668</v>
      </c>
      <c r="E200" s="38">
        <v>1694.7833333333335</v>
      </c>
      <c r="F200" s="38">
        <v>1680.1166666666668</v>
      </c>
      <c r="G200" s="38">
        <v>1668.2833333333335</v>
      </c>
      <c r="H200" s="38">
        <v>1721.2833333333335</v>
      </c>
      <c r="I200" s="38">
        <v>1733.1166666666666</v>
      </c>
      <c r="J200" s="38">
        <v>1747.7833333333335</v>
      </c>
      <c r="K200" s="31">
        <v>1718.45</v>
      </c>
      <c r="L200" s="31">
        <v>1691.95</v>
      </c>
      <c r="M200" s="31">
        <v>2.2112799999999999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33</v>
      </c>
      <c r="D201" s="38">
        <v>33.016666666666666</v>
      </c>
      <c r="E201" s="38">
        <v>32.783333333333331</v>
      </c>
      <c r="F201" s="38">
        <v>32.566666666666663</v>
      </c>
      <c r="G201" s="38">
        <v>32.333333333333329</v>
      </c>
      <c r="H201" s="38">
        <v>33.233333333333334</v>
      </c>
      <c r="I201" s="38">
        <v>33.466666666666669</v>
      </c>
      <c r="J201" s="38">
        <v>33.683333333333337</v>
      </c>
      <c r="K201" s="31">
        <v>33.25</v>
      </c>
      <c r="L201" s="31">
        <v>32.799999999999997</v>
      </c>
      <c r="M201" s="31">
        <v>43.721789999999999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82.4</v>
      </c>
      <c r="D202" s="38">
        <v>81.933333333333337</v>
      </c>
      <c r="E202" s="38">
        <v>79.466666666666669</v>
      </c>
      <c r="F202" s="38">
        <v>76.533333333333331</v>
      </c>
      <c r="G202" s="38">
        <v>74.066666666666663</v>
      </c>
      <c r="H202" s="38">
        <v>84.866666666666674</v>
      </c>
      <c r="I202" s="38">
        <v>87.333333333333343</v>
      </c>
      <c r="J202" s="38">
        <v>90.26666666666668</v>
      </c>
      <c r="K202" s="31">
        <v>84.4</v>
      </c>
      <c r="L202" s="31">
        <v>79</v>
      </c>
      <c r="M202" s="31">
        <v>114.17503000000001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1384</v>
      </c>
      <c r="D203" s="38">
        <v>1362.0333333333333</v>
      </c>
      <c r="E203" s="38">
        <v>1335.6166666666666</v>
      </c>
      <c r="F203" s="38">
        <v>1287.2333333333333</v>
      </c>
      <c r="G203" s="38">
        <v>1260.8166666666666</v>
      </c>
      <c r="H203" s="38">
        <v>1410.4166666666665</v>
      </c>
      <c r="I203" s="38">
        <v>1436.8333333333335</v>
      </c>
      <c r="J203" s="38">
        <v>1485.2166666666665</v>
      </c>
      <c r="K203" s="31">
        <v>1388.45</v>
      </c>
      <c r="L203" s="31">
        <v>1313.65</v>
      </c>
      <c r="M203" s="31">
        <v>54.673229999999997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1480.6</v>
      </c>
      <c r="D204" s="38">
        <v>1484.2833333333335</v>
      </c>
      <c r="E204" s="38">
        <v>1466.4666666666672</v>
      </c>
      <c r="F204" s="38">
        <v>1452.3333333333337</v>
      </c>
      <c r="G204" s="38">
        <v>1434.5166666666673</v>
      </c>
      <c r="H204" s="38">
        <v>1498.416666666667</v>
      </c>
      <c r="I204" s="38">
        <v>1516.2333333333331</v>
      </c>
      <c r="J204" s="38">
        <v>1530.3666666666668</v>
      </c>
      <c r="K204" s="31">
        <v>1502.1</v>
      </c>
      <c r="L204" s="31">
        <v>1470.15</v>
      </c>
      <c r="M204" s="31">
        <v>1.5012099999999999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8393.2999999999993</v>
      </c>
      <c r="D205" s="38">
        <v>8351</v>
      </c>
      <c r="E205" s="38">
        <v>8287</v>
      </c>
      <c r="F205" s="38">
        <v>8180.7000000000007</v>
      </c>
      <c r="G205" s="38">
        <v>8116.7000000000007</v>
      </c>
      <c r="H205" s="38">
        <v>8457.2999999999993</v>
      </c>
      <c r="I205" s="38">
        <v>8521.2999999999993</v>
      </c>
      <c r="J205" s="38">
        <v>8627.5999999999985</v>
      </c>
      <c r="K205" s="31">
        <v>8415</v>
      </c>
      <c r="L205" s="31">
        <v>8244.7000000000007</v>
      </c>
      <c r="M205" s="31">
        <v>5.8316699999999999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88</v>
      </c>
      <c r="D206" s="38">
        <v>88.366666666666674</v>
      </c>
      <c r="E206" s="38">
        <v>86.383333333333354</v>
      </c>
      <c r="F206" s="38">
        <v>84.76666666666668</v>
      </c>
      <c r="G206" s="38">
        <v>82.78333333333336</v>
      </c>
      <c r="H206" s="38">
        <v>89.983333333333348</v>
      </c>
      <c r="I206" s="38">
        <v>91.966666666666669</v>
      </c>
      <c r="J206" s="38">
        <v>93.583333333333343</v>
      </c>
      <c r="K206" s="31">
        <v>90.35</v>
      </c>
      <c r="L206" s="31">
        <v>86.75</v>
      </c>
      <c r="M206" s="31">
        <v>157.38771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626</v>
      </c>
      <c r="D207" s="38">
        <v>628.35</v>
      </c>
      <c r="E207" s="38">
        <v>621.70000000000005</v>
      </c>
      <c r="F207" s="38">
        <v>617.4</v>
      </c>
      <c r="G207" s="38">
        <v>610.75</v>
      </c>
      <c r="H207" s="38">
        <v>632.65000000000009</v>
      </c>
      <c r="I207" s="38">
        <v>639.29999999999995</v>
      </c>
      <c r="J207" s="38">
        <v>643.60000000000014</v>
      </c>
      <c r="K207" s="31">
        <v>635</v>
      </c>
      <c r="L207" s="31">
        <v>624.04999999999995</v>
      </c>
      <c r="M207" s="31">
        <v>23.91696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804.6</v>
      </c>
      <c r="D208" s="38">
        <v>806.69999999999993</v>
      </c>
      <c r="E208" s="38">
        <v>796.89999999999986</v>
      </c>
      <c r="F208" s="38">
        <v>789.19999999999993</v>
      </c>
      <c r="G208" s="38">
        <v>779.39999999999986</v>
      </c>
      <c r="H208" s="38">
        <v>814.39999999999986</v>
      </c>
      <c r="I208" s="38">
        <v>824.19999999999982</v>
      </c>
      <c r="J208" s="38">
        <v>831.89999999999986</v>
      </c>
      <c r="K208" s="31">
        <v>816.5</v>
      </c>
      <c r="L208" s="31">
        <v>799</v>
      </c>
      <c r="M208" s="31">
        <v>15.95429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276.89999999999998</v>
      </c>
      <c r="D209" s="38">
        <v>275.58333333333331</v>
      </c>
      <c r="E209" s="38">
        <v>273.41666666666663</v>
      </c>
      <c r="F209" s="38">
        <v>269.93333333333334</v>
      </c>
      <c r="G209" s="38">
        <v>267.76666666666665</v>
      </c>
      <c r="H209" s="38">
        <v>279.06666666666661</v>
      </c>
      <c r="I209" s="38">
        <v>281.23333333333323</v>
      </c>
      <c r="J209" s="38">
        <v>284.71666666666658</v>
      </c>
      <c r="K209" s="31">
        <v>277.75</v>
      </c>
      <c r="L209" s="31">
        <v>272.10000000000002</v>
      </c>
      <c r="M209" s="31">
        <v>74.860140000000001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767.15</v>
      </c>
      <c r="D210" s="38">
        <v>767.75</v>
      </c>
      <c r="E210" s="38">
        <v>764.1</v>
      </c>
      <c r="F210" s="38">
        <v>761.05000000000007</v>
      </c>
      <c r="G210" s="38">
        <v>757.40000000000009</v>
      </c>
      <c r="H210" s="38">
        <v>770.8</v>
      </c>
      <c r="I210" s="38">
        <v>774.45</v>
      </c>
      <c r="J210" s="38">
        <v>777.49999999999989</v>
      </c>
      <c r="K210" s="31">
        <v>771.4</v>
      </c>
      <c r="L210" s="31">
        <v>764.7</v>
      </c>
      <c r="M210" s="31">
        <v>4.9153900000000004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1425.7</v>
      </c>
      <c r="D211" s="38">
        <v>1430.5833333333333</v>
      </c>
      <c r="E211" s="38">
        <v>1415.2166666666665</v>
      </c>
      <c r="F211" s="38">
        <v>1404.7333333333331</v>
      </c>
      <c r="G211" s="38">
        <v>1389.3666666666663</v>
      </c>
      <c r="H211" s="38">
        <v>1441.0666666666666</v>
      </c>
      <c r="I211" s="38">
        <v>1456.4333333333334</v>
      </c>
      <c r="J211" s="38">
        <v>1466.9166666666667</v>
      </c>
      <c r="K211" s="31">
        <v>1445.95</v>
      </c>
      <c r="L211" s="31">
        <v>1420.1</v>
      </c>
      <c r="M211" s="31">
        <v>0.25953999999999999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400.4</v>
      </c>
      <c r="D212" s="38">
        <v>401.9666666666667</v>
      </c>
      <c r="E212" s="38">
        <v>398.43333333333339</v>
      </c>
      <c r="F212" s="38">
        <v>396.4666666666667</v>
      </c>
      <c r="G212" s="38">
        <v>392.93333333333339</v>
      </c>
      <c r="H212" s="38">
        <v>403.93333333333339</v>
      </c>
      <c r="I212" s="38">
        <v>407.4666666666667</v>
      </c>
      <c r="J212" s="38">
        <v>409.43333333333339</v>
      </c>
      <c r="K212" s="31">
        <v>405.5</v>
      </c>
      <c r="L212" s="31">
        <v>400</v>
      </c>
      <c r="M212" s="31">
        <v>32.290999999999997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17.05</v>
      </c>
      <c r="D213" s="38">
        <v>17.200000000000003</v>
      </c>
      <c r="E213" s="38">
        <v>16.800000000000004</v>
      </c>
      <c r="F213" s="38">
        <v>16.55</v>
      </c>
      <c r="G213" s="38">
        <v>16.150000000000002</v>
      </c>
      <c r="H213" s="38">
        <v>17.450000000000006</v>
      </c>
      <c r="I213" s="38">
        <v>17.850000000000005</v>
      </c>
      <c r="J213" s="38">
        <v>18.100000000000009</v>
      </c>
      <c r="K213" s="31">
        <v>17.600000000000001</v>
      </c>
      <c r="L213" s="31">
        <v>16.95</v>
      </c>
      <c r="M213" s="31">
        <v>1124.7821100000001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235.65</v>
      </c>
      <c r="D214" s="38">
        <v>231.94999999999996</v>
      </c>
      <c r="E214" s="38">
        <v>222.89999999999992</v>
      </c>
      <c r="F214" s="38">
        <v>210.14999999999995</v>
      </c>
      <c r="G214" s="38">
        <v>201.09999999999991</v>
      </c>
      <c r="H214" s="38">
        <v>244.69999999999993</v>
      </c>
      <c r="I214" s="38">
        <v>253.74999999999994</v>
      </c>
      <c r="J214" s="38">
        <v>266.49999999999994</v>
      </c>
      <c r="K214" s="31">
        <v>241</v>
      </c>
      <c r="L214" s="31">
        <v>219.2</v>
      </c>
      <c r="M214" s="31">
        <v>170.49674999999999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82.65</v>
      </c>
      <c r="D215" s="38">
        <v>81.716666666666683</v>
      </c>
      <c r="E215" s="38">
        <v>80.233333333333363</v>
      </c>
      <c r="F215" s="38">
        <v>77.816666666666677</v>
      </c>
      <c r="G215" s="38">
        <v>76.333333333333357</v>
      </c>
      <c r="H215" s="38">
        <v>84.133333333333368</v>
      </c>
      <c r="I215" s="38">
        <v>85.616666666666688</v>
      </c>
      <c r="J215" s="38">
        <v>88.033333333333374</v>
      </c>
      <c r="K215" s="31">
        <v>83.2</v>
      </c>
      <c r="L215" s="31">
        <v>79.3</v>
      </c>
      <c r="M215" s="31">
        <v>724.59586000000002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621.75</v>
      </c>
      <c r="D216" s="38">
        <v>619.58333333333337</v>
      </c>
      <c r="E216" s="38">
        <v>615.16666666666674</v>
      </c>
      <c r="F216" s="38">
        <v>608.58333333333337</v>
      </c>
      <c r="G216" s="38">
        <v>604.16666666666674</v>
      </c>
      <c r="H216" s="38">
        <v>626.16666666666674</v>
      </c>
      <c r="I216" s="38">
        <v>630.58333333333348</v>
      </c>
      <c r="J216" s="38">
        <v>637.16666666666674</v>
      </c>
      <c r="K216" s="31">
        <v>624</v>
      </c>
      <c r="L216" s="31">
        <v>613</v>
      </c>
      <c r="M216" s="31">
        <v>7.4377700000000004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4"/>
      <c r="B1" s="405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45133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7" t="s">
        <v>16</v>
      </c>
      <c r="B9" s="399" t="s">
        <v>18</v>
      </c>
      <c r="C9" s="403" t="s">
        <v>20</v>
      </c>
      <c r="D9" s="403" t="s">
        <v>21</v>
      </c>
      <c r="E9" s="394" t="s">
        <v>22</v>
      </c>
      <c r="F9" s="395"/>
      <c r="G9" s="396"/>
      <c r="H9" s="394" t="s">
        <v>23</v>
      </c>
      <c r="I9" s="395"/>
      <c r="J9" s="396"/>
      <c r="K9" s="26"/>
      <c r="L9" s="27"/>
      <c r="M9" s="53"/>
      <c r="N9" s="1"/>
      <c r="O9" s="1"/>
    </row>
    <row r="10" spans="1:15" ht="42.75" customHeight="1">
      <c r="A10" s="401"/>
      <c r="B10" s="402"/>
      <c r="C10" s="402"/>
      <c r="D10" s="40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519.6</v>
      </c>
      <c r="D11" s="38">
        <v>519.75</v>
      </c>
      <c r="E11" s="38">
        <v>513.5</v>
      </c>
      <c r="F11" s="38">
        <v>507.4</v>
      </c>
      <c r="G11" s="38">
        <v>501.15</v>
      </c>
      <c r="H11" s="38">
        <v>525.85</v>
      </c>
      <c r="I11" s="38">
        <v>532.1</v>
      </c>
      <c r="J11" s="38">
        <v>538.20000000000005</v>
      </c>
      <c r="K11" s="31">
        <v>526</v>
      </c>
      <c r="L11" s="31">
        <v>513.65</v>
      </c>
      <c r="M11" s="31">
        <v>0.76341999999999999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28238.15</v>
      </c>
      <c r="D12" s="38">
        <v>28254.166666666668</v>
      </c>
      <c r="E12" s="38">
        <v>27963.983333333337</v>
      </c>
      <c r="F12" s="38">
        <v>27689.816666666669</v>
      </c>
      <c r="G12" s="38">
        <v>27399.633333333339</v>
      </c>
      <c r="H12" s="38">
        <v>28528.333333333336</v>
      </c>
      <c r="I12" s="38">
        <v>28818.516666666663</v>
      </c>
      <c r="J12" s="38">
        <v>29092.683333333334</v>
      </c>
      <c r="K12" s="31">
        <v>28544.35</v>
      </c>
      <c r="L12" s="31">
        <v>27980</v>
      </c>
      <c r="M12" s="31">
        <v>2.0719999999999999E-2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608.5</v>
      </c>
      <c r="D13" s="38">
        <v>618.75</v>
      </c>
      <c r="E13" s="38">
        <v>591.75</v>
      </c>
      <c r="F13" s="38">
        <v>575</v>
      </c>
      <c r="G13" s="38">
        <v>548</v>
      </c>
      <c r="H13" s="38">
        <v>635.5</v>
      </c>
      <c r="I13" s="38">
        <v>662.5</v>
      </c>
      <c r="J13" s="38">
        <v>679.25</v>
      </c>
      <c r="K13" s="31">
        <v>645.75</v>
      </c>
      <c r="L13" s="31">
        <v>602</v>
      </c>
      <c r="M13" s="31">
        <v>99.299160000000001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461.1</v>
      </c>
      <c r="D14" s="38">
        <v>461.45</v>
      </c>
      <c r="E14" s="38">
        <v>458.9</v>
      </c>
      <c r="F14" s="38">
        <v>456.7</v>
      </c>
      <c r="G14" s="38">
        <v>454.15</v>
      </c>
      <c r="H14" s="38">
        <v>463.65</v>
      </c>
      <c r="I14" s="38">
        <v>466.20000000000005</v>
      </c>
      <c r="J14" s="38">
        <v>468.4</v>
      </c>
      <c r="K14" s="31">
        <v>464</v>
      </c>
      <c r="L14" s="31">
        <v>459.25</v>
      </c>
      <c r="M14" s="31">
        <v>7.7825699999999998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1619.25</v>
      </c>
      <c r="D15" s="38">
        <v>1615.1000000000001</v>
      </c>
      <c r="E15" s="38">
        <v>1601.2000000000003</v>
      </c>
      <c r="F15" s="38">
        <v>1583.15</v>
      </c>
      <c r="G15" s="38">
        <v>1569.2500000000002</v>
      </c>
      <c r="H15" s="38">
        <v>1633.1500000000003</v>
      </c>
      <c r="I15" s="38">
        <v>1647.0500000000004</v>
      </c>
      <c r="J15" s="38">
        <v>1665.1000000000004</v>
      </c>
      <c r="K15" s="31">
        <v>1629</v>
      </c>
      <c r="L15" s="31">
        <v>1597.05</v>
      </c>
      <c r="M15" s="31">
        <v>2.9815800000000001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4333.1000000000004</v>
      </c>
      <c r="D16" s="38">
        <v>4324.5666666666666</v>
      </c>
      <c r="E16" s="38">
        <v>4279.6833333333334</v>
      </c>
      <c r="F16" s="38">
        <v>4226.2666666666664</v>
      </c>
      <c r="G16" s="38">
        <v>4181.3833333333332</v>
      </c>
      <c r="H16" s="38">
        <v>4377.9833333333336</v>
      </c>
      <c r="I16" s="38">
        <v>4422.8666666666668</v>
      </c>
      <c r="J16" s="38">
        <v>4476.2833333333338</v>
      </c>
      <c r="K16" s="31">
        <v>4369.45</v>
      </c>
      <c r="L16" s="31">
        <v>4271.1499999999996</v>
      </c>
      <c r="M16" s="31">
        <v>2.3077999999999999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22986.400000000001</v>
      </c>
      <c r="D17" s="38">
        <v>23040.716666666664</v>
      </c>
      <c r="E17" s="38">
        <v>22830.383333333328</v>
      </c>
      <c r="F17" s="38">
        <v>22674.366666666665</v>
      </c>
      <c r="G17" s="38">
        <v>22464.033333333329</v>
      </c>
      <c r="H17" s="38">
        <v>23196.733333333326</v>
      </c>
      <c r="I17" s="38">
        <v>23407.066666666662</v>
      </c>
      <c r="J17" s="38">
        <v>23563.083333333325</v>
      </c>
      <c r="K17" s="31">
        <v>23251.05</v>
      </c>
      <c r="L17" s="31">
        <v>22884.7</v>
      </c>
      <c r="M17" s="31">
        <v>8.9959999999999998E-2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1891.75</v>
      </c>
      <c r="D18" s="38">
        <v>1865.5833333333333</v>
      </c>
      <c r="E18" s="38">
        <v>1836.1666666666665</v>
      </c>
      <c r="F18" s="38">
        <v>1780.5833333333333</v>
      </c>
      <c r="G18" s="38">
        <v>1751.1666666666665</v>
      </c>
      <c r="H18" s="38">
        <v>1921.1666666666665</v>
      </c>
      <c r="I18" s="38">
        <v>1950.583333333333</v>
      </c>
      <c r="J18" s="38">
        <v>2006.1666666666665</v>
      </c>
      <c r="K18" s="31">
        <v>1895</v>
      </c>
      <c r="L18" s="31">
        <v>1810</v>
      </c>
      <c r="M18" s="31">
        <v>24.982790000000001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2466.65</v>
      </c>
      <c r="D19" s="38">
        <v>2453.8833333333332</v>
      </c>
      <c r="E19" s="38">
        <v>2428.7666666666664</v>
      </c>
      <c r="F19" s="38">
        <v>2390.8833333333332</v>
      </c>
      <c r="G19" s="38">
        <v>2365.7666666666664</v>
      </c>
      <c r="H19" s="38">
        <v>2491.7666666666664</v>
      </c>
      <c r="I19" s="38">
        <v>2516.8833333333332</v>
      </c>
      <c r="J19" s="38">
        <v>2554.7666666666664</v>
      </c>
      <c r="K19" s="31">
        <v>2479</v>
      </c>
      <c r="L19" s="31">
        <v>2416</v>
      </c>
      <c r="M19" s="31">
        <v>30.175550000000001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1088.05</v>
      </c>
      <c r="D20" s="38">
        <v>1055.3666666666666</v>
      </c>
      <c r="E20" s="38">
        <v>1022.6833333333332</v>
      </c>
      <c r="F20" s="38">
        <v>957.31666666666661</v>
      </c>
      <c r="G20" s="38">
        <v>924.63333333333321</v>
      </c>
      <c r="H20" s="38">
        <v>1120.7333333333331</v>
      </c>
      <c r="I20" s="38">
        <v>1153.4166666666665</v>
      </c>
      <c r="J20" s="38">
        <v>1218.7833333333331</v>
      </c>
      <c r="K20" s="31">
        <v>1088.05</v>
      </c>
      <c r="L20" s="31">
        <v>990</v>
      </c>
      <c r="M20" s="31">
        <v>36.453650000000003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749.25</v>
      </c>
      <c r="D21" s="38">
        <v>744.80000000000007</v>
      </c>
      <c r="E21" s="38">
        <v>737.60000000000014</v>
      </c>
      <c r="F21" s="38">
        <v>725.95</v>
      </c>
      <c r="G21" s="38">
        <v>718.75000000000011</v>
      </c>
      <c r="H21" s="38">
        <v>756.45000000000016</v>
      </c>
      <c r="I21" s="38">
        <v>763.6500000000002</v>
      </c>
      <c r="J21" s="38">
        <v>775.30000000000018</v>
      </c>
      <c r="K21" s="31">
        <v>752</v>
      </c>
      <c r="L21" s="31">
        <v>733.15</v>
      </c>
      <c r="M21" s="31">
        <v>32.101480000000002</v>
      </c>
      <c r="N21" s="1"/>
      <c r="O21" s="1"/>
    </row>
    <row r="22" spans="1:15" ht="12" customHeight="1">
      <c r="A22" s="33">
        <v>12</v>
      </c>
      <c r="B22" s="58" t="s">
        <v>873</v>
      </c>
      <c r="C22" s="31">
        <v>260.14999999999998</v>
      </c>
      <c r="D22" s="38">
        <v>253.68333333333331</v>
      </c>
      <c r="E22" s="38">
        <v>244.46666666666664</v>
      </c>
      <c r="F22" s="38">
        <v>228.78333333333333</v>
      </c>
      <c r="G22" s="38">
        <v>219.56666666666666</v>
      </c>
      <c r="H22" s="38">
        <v>269.36666666666662</v>
      </c>
      <c r="I22" s="38">
        <v>278.58333333333326</v>
      </c>
      <c r="J22" s="38">
        <v>294.26666666666659</v>
      </c>
      <c r="K22" s="31">
        <v>262.89999999999998</v>
      </c>
      <c r="L22" s="31">
        <v>238</v>
      </c>
      <c r="M22" s="31">
        <v>164.55999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662.65</v>
      </c>
      <c r="D23" s="38">
        <v>651.1</v>
      </c>
      <c r="E23" s="38">
        <v>639.55000000000007</v>
      </c>
      <c r="F23" s="38">
        <v>616.45000000000005</v>
      </c>
      <c r="G23" s="38">
        <v>604.90000000000009</v>
      </c>
      <c r="H23" s="38">
        <v>674.2</v>
      </c>
      <c r="I23" s="38">
        <v>685.75</v>
      </c>
      <c r="J23" s="38">
        <v>708.85</v>
      </c>
      <c r="K23" s="31">
        <v>662.65</v>
      </c>
      <c r="L23" s="31">
        <v>628</v>
      </c>
      <c r="M23" s="31">
        <v>15.52281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834.85</v>
      </c>
      <c r="D24" s="38">
        <v>816.13333333333321</v>
      </c>
      <c r="E24" s="38">
        <v>789.26666666666642</v>
      </c>
      <c r="F24" s="38">
        <v>743.68333333333317</v>
      </c>
      <c r="G24" s="38">
        <v>716.81666666666638</v>
      </c>
      <c r="H24" s="38">
        <v>861.71666666666647</v>
      </c>
      <c r="I24" s="38">
        <v>888.58333333333326</v>
      </c>
      <c r="J24" s="38">
        <v>934.16666666666652</v>
      </c>
      <c r="K24" s="31">
        <v>843</v>
      </c>
      <c r="L24" s="31">
        <v>770.55</v>
      </c>
      <c r="M24" s="31">
        <v>50.423340000000003</v>
      </c>
      <c r="N24" s="1"/>
      <c r="O24" s="1"/>
    </row>
    <row r="25" spans="1:15" ht="12.75" customHeight="1">
      <c r="A25" s="33">
        <v>15</v>
      </c>
      <c r="B25" s="58" t="s">
        <v>269</v>
      </c>
      <c r="C25" s="31">
        <v>416.75</v>
      </c>
      <c r="D25" s="38">
        <v>411.4666666666667</v>
      </c>
      <c r="E25" s="38">
        <v>403.28333333333342</v>
      </c>
      <c r="F25" s="38">
        <v>389.81666666666672</v>
      </c>
      <c r="G25" s="38">
        <v>381.63333333333344</v>
      </c>
      <c r="H25" s="38">
        <v>424.93333333333339</v>
      </c>
      <c r="I25" s="38">
        <v>433.11666666666667</v>
      </c>
      <c r="J25" s="38">
        <v>446.58333333333337</v>
      </c>
      <c r="K25" s="31">
        <v>419.65</v>
      </c>
      <c r="L25" s="31">
        <v>398</v>
      </c>
      <c r="M25" s="31">
        <v>43.216909999999999</v>
      </c>
      <c r="N25" s="1"/>
      <c r="O25" s="1"/>
    </row>
    <row r="26" spans="1:15" ht="12.75" customHeight="1">
      <c r="A26" s="33">
        <v>16</v>
      </c>
      <c r="B26" s="58" t="s">
        <v>46</v>
      </c>
      <c r="C26" s="31">
        <v>188.7</v>
      </c>
      <c r="D26" s="38">
        <v>189.18333333333331</v>
      </c>
      <c r="E26" s="38">
        <v>187.11666666666662</v>
      </c>
      <c r="F26" s="38">
        <v>185.5333333333333</v>
      </c>
      <c r="G26" s="38">
        <v>183.46666666666661</v>
      </c>
      <c r="H26" s="38">
        <v>190.76666666666662</v>
      </c>
      <c r="I26" s="38">
        <v>192.83333333333329</v>
      </c>
      <c r="J26" s="38">
        <v>194.41666666666663</v>
      </c>
      <c r="K26" s="31">
        <v>191.25</v>
      </c>
      <c r="L26" s="31">
        <v>187.6</v>
      </c>
      <c r="M26" s="31">
        <v>28.508900000000001</v>
      </c>
      <c r="N26" s="1"/>
      <c r="O26" s="1"/>
    </row>
    <row r="27" spans="1:15" ht="12.75" customHeight="1">
      <c r="A27" s="33">
        <v>17</v>
      </c>
      <c r="B27" s="58" t="s">
        <v>48</v>
      </c>
      <c r="C27" s="31">
        <v>217.8</v>
      </c>
      <c r="D27" s="38">
        <v>216.08333333333334</v>
      </c>
      <c r="E27" s="38">
        <v>213.66666666666669</v>
      </c>
      <c r="F27" s="38">
        <v>209.53333333333333</v>
      </c>
      <c r="G27" s="38">
        <v>207.11666666666667</v>
      </c>
      <c r="H27" s="38">
        <v>220.2166666666667</v>
      </c>
      <c r="I27" s="38">
        <v>222.63333333333338</v>
      </c>
      <c r="J27" s="38">
        <v>226.76666666666671</v>
      </c>
      <c r="K27" s="31">
        <v>218.5</v>
      </c>
      <c r="L27" s="31">
        <v>211.95</v>
      </c>
      <c r="M27" s="31">
        <v>39.382370000000002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374.85</v>
      </c>
      <c r="D28" s="38">
        <v>373.55</v>
      </c>
      <c r="E28" s="38">
        <v>370.45000000000005</v>
      </c>
      <c r="F28" s="38">
        <v>366.05</v>
      </c>
      <c r="G28" s="38">
        <v>362.95000000000005</v>
      </c>
      <c r="H28" s="38">
        <v>377.95000000000005</v>
      </c>
      <c r="I28" s="38">
        <v>381.05000000000007</v>
      </c>
      <c r="J28" s="38">
        <v>385.45000000000005</v>
      </c>
      <c r="K28" s="31">
        <v>376.65</v>
      </c>
      <c r="L28" s="31">
        <v>369.15</v>
      </c>
      <c r="M28" s="31">
        <v>4.8189399999999996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1075.05</v>
      </c>
      <c r="D29" s="38">
        <v>1070.95</v>
      </c>
      <c r="E29" s="38">
        <v>1062.1000000000001</v>
      </c>
      <c r="F29" s="38">
        <v>1049.1500000000001</v>
      </c>
      <c r="G29" s="38">
        <v>1040.3000000000002</v>
      </c>
      <c r="H29" s="38">
        <v>1083.9000000000001</v>
      </c>
      <c r="I29" s="38">
        <v>1092.75</v>
      </c>
      <c r="J29" s="38">
        <v>1105.7</v>
      </c>
      <c r="K29" s="31">
        <v>1079.8</v>
      </c>
      <c r="L29" s="31">
        <v>1058</v>
      </c>
      <c r="M29" s="31">
        <v>0.59409999999999996</v>
      </c>
      <c r="N29" s="1"/>
      <c r="O29" s="1"/>
    </row>
    <row r="30" spans="1:15" ht="12.75" customHeight="1">
      <c r="A30" s="33">
        <v>20</v>
      </c>
      <c r="B30" s="58" t="s">
        <v>321</v>
      </c>
      <c r="C30" s="31">
        <v>1036.3</v>
      </c>
      <c r="D30" s="38">
        <v>1042.1000000000001</v>
      </c>
      <c r="E30" s="38">
        <v>1026.2000000000003</v>
      </c>
      <c r="F30" s="38">
        <v>1016.1000000000001</v>
      </c>
      <c r="G30" s="38">
        <v>1000.2000000000003</v>
      </c>
      <c r="H30" s="38">
        <v>1052.2000000000003</v>
      </c>
      <c r="I30" s="38">
        <v>1068.1000000000004</v>
      </c>
      <c r="J30" s="38">
        <v>1078.2000000000003</v>
      </c>
      <c r="K30" s="31">
        <v>1058</v>
      </c>
      <c r="L30" s="31">
        <v>1032</v>
      </c>
      <c r="M30" s="31">
        <v>1.51081</v>
      </c>
      <c r="N30" s="1"/>
      <c r="O30" s="1"/>
    </row>
    <row r="31" spans="1:15" ht="12.75" customHeight="1">
      <c r="A31" s="33">
        <v>21</v>
      </c>
      <c r="B31" s="58" t="s">
        <v>315</v>
      </c>
      <c r="C31" s="31">
        <v>3493.45</v>
      </c>
      <c r="D31" s="38">
        <v>3508.3000000000006</v>
      </c>
      <c r="E31" s="38">
        <v>3446.7000000000012</v>
      </c>
      <c r="F31" s="38">
        <v>3399.9500000000007</v>
      </c>
      <c r="G31" s="38">
        <v>3338.3500000000013</v>
      </c>
      <c r="H31" s="38">
        <v>3555.0500000000011</v>
      </c>
      <c r="I31" s="38">
        <v>3616.6500000000005</v>
      </c>
      <c r="J31" s="38">
        <v>3663.400000000001</v>
      </c>
      <c r="K31" s="31">
        <v>3569.9</v>
      </c>
      <c r="L31" s="31">
        <v>3461.55</v>
      </c>
      <c r="M31" s="31">
        <v>0.32432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1511.75</v>
      </c>
      <c r="D32" s="38">
        <v>1499.9833333333333</v>
      </c>
      <c r="E32" s="38">
        <v>1432.2166666666667</v>
      </c>
      <c r="F32" s="38">
        <v>1352.6833333333334</v>
      </c>
      <c r="G32" s="38">
        <v>1284.9166666666667</v>
      </c>
      <c r="H32" s="38">
        <v>1579.5166666666667</v>
      </c>
      <c r="I32" s="38">
        <v>1647.2833333333335</v>
      </c>
      <c r="J32" s="38">
        <v>1726.8166666666666</v>
      </c>
      <c r="K32" s="31">
        <v>1567.75</v>
      </c>
      <c r="L32" s="31">
        <v>1420.45</v>
      </c>
      <c r="M32" s="31">
        <v>11.09512</v>
      </c>
      <c r="N32" s="1"/>
      <c r="O32" s="1"/>
    </row>
    <row r="33" spans="1:15" ht="12.75" customHeight="1">
      <c r="A33" s="33">
        <v>23</v>
      </c>
      <c r="B33" s="58" t="s">
        <v>323</v>
      </c>
      <c r="C33" s="31">
        <v>693.7</v>
      </c>
      <c r="D33" s="38">
        <v>694.38333333333321</v>
      </c>
      <c r="E33" s="38">
        <v>684.36666666666645</v>
      </c>
      <c r="F33" s="38">
        <v>675.03333333333319</v>
      </c>
      <c r="G33" s="38">
        <v>665.01666666666642</v>
      </c>
      <c r="H33" s="38">
        <v>703.71666666666647</v>
      </c>
      <c r="I33" s="38">
        <v>713.73333333333335</v>
      </c>
      <c r="J33" s="38">
        <v>723.06666666666649</v>
      </c>
      <c r="K33" s="31">
        <v>704.4</v>
      </c>
      <c r="L33" s="31">
        <v>685.05</v>
      </c>
      <c r="M33" s="31">
        <v>1.39429</v>
      </c>
      <c r="N33" s="1"/>
      <c r="O33" s="1"/>
    </row>
    <row r="34" spans="1:15" ht="12.75" customHeight="1">
      <c r="A34" s="33">
        <v>24</v>
      </c>
      <c r="B34" s="58" t="s">
        <v>53</v>
      </c>
      <c r="C34" s="31">
        <v>3950.65</v>
      </c>
      <c r="D34" s="38">
        <v>3906.6166666666668</v>
      </c>
      <c r="E34" s="38">
        <v>3825.9333333333334</v>
      </c>
      <c r="F34" s="38">
        <v>3701.2166666666667</v>
      </c>
      <c r="G34" s="38">
        <v>3620.5333333333333</v>
      </c>
      <c r="H34" s="38">
        <v>4031.3333333333335</v>
      </c>
      <c r="I34" s="38">
        <v>4112.0166666666664</v>
      </c>
      <c r="J34" s="38">
        <v>4236.7333333333336</v>
      </c>
      <c r="K34" s="31">
        <v>3987.3</v>
      </c>
      <c r="L34" s="31">
        <v>3781.9</v>
      </c>
      <c r="M34" s="31">
        <v>7.2056300000000002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2416.25</v>
      </c>
      <c r="D35" s="38">
        <v>2416.3333333333335</v>
      </c>
      <c r="E35" s="38">
        <v>2402.666666666667</v>
      </c>
      <c r="F35" s="38">
        <v>2389.0833333333335</v>
      </c>
      <c r="G35" s="38">
        <v>2375.416666666667</v>
      </c>
      <c r="H35" s="38">
        <v>2429.916666666667</v>
      </c>
      <c r="I35" s="38">
        <v>2443.5833333333339</v>
      </c>
      <c r="J35" s="38">
        <v>2457.166666666667</v>
      </c>
      <c r="K35" s="31">
        <v>2430</v>
      </c>
      <c r="L35" s="31">
        <v>2402.75</v>
      </c>
      <c r="M35" s="31">
        <v>0.14792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627.9</v>
      </c>
      <c r="D36" s="38">
        <v>627.28333333333342</v>
      </c>
      <c r="E36" s="38">
        <v>622.56666666666683</v>
      </c>
      <c r="F36" s="38">
        <v>617.23333333333346</v>
      </c>
      <c r="G36" s="38">
        <v>612.51666666666688</v>
      </c>
      <c r="H36" s="38">
        <v>632.61666666666679</v>
      </c>
      <c r="I36" s="38">
        <v>637.33333333333326</v>
      </c>
      <c r="J36" s="38">
        <v>642.66666666666674</v>
      </c>
      <c r="K36" s="31">
        <v>632</v>
      </c>
      <c r="L36" s="31">
        <v>621.95000000000005</v>
      </c>
      <c r="M36" s="31">
        <v>8.2319899999999997</v>
      </c>
      <c r="N36" s="1"/>
      <c r="O36" s="1"/>
    </row>
    <row r="37" spans="1:15" ht="12.75" customHeight="1">
      <c r="A37" s="33">
        <v>27</v>
      </c>
      <c r="B37" s="58" t="s">
        <v>326</v>
      </c>
      <c r="C37" s="31">
        <v>2264.6</v>
      </c>
      <c r="D37" s="38">
        <v>2264.2833333333333</v>
      </c>
      <c r="E37" s="38">
        <v>2233.5666666666666</v>
      </c>
      <c r="F37" s="38">
        <v>2202.5333333333333</v>
      </c>
      <c r="G37" s="38">
        <v>2171.8166666666666</v>
      </c>
      <c r="H37" s="38">
        <v>2295.3166666666666</v>
      </c>
      <c r="I37" s="38">
        <v>2326.0333333333328</v>
      </c>
      <c r="J37" s="38">
        <v>2357.0666666666666</v>
      </c>
      <c r="K37" s="31">
        <v>2295</v>
      </c>
      <c r="L37" s="31">
        <v>2233.25</v>
      </c>
      <c r="M37" s="31">
        <v>1.7162200000000001</v>
      </c>
      <c r="N37" s="1"/>
      <c r="O37" s="1"/>
    </row>
    <row r="38" spans="1:15" ht="12.75" customHeight="1">
      <c r="A38" s="33">
        <v>28</v>
      </c>
      <c r="B38" s="58" t="s">
        <v>54</v>
      </c>
      <c r="C38" s="31">
        <v>440.1</v>
      </c>
      <c r="D38" s="38">
        <v>435.05</v>
      </c>
      <c r="E38" s="38">
        <v>428.20000000000005</v>
      </c>
      <c r="F38" s="38">
        <v>416.3</v>
      </c>
      <c r="G38" s="38">
        <v>409.45000000000005</v>
      </c>
      <c r="H38" s="38">
        <v>446.95000000000005</v>
      </c>
      <c r="I38" s="38">
        <v>453.80000000000007</v>
      </c>
      <c r="J38" s="38">
        <v>465.70000000000005</v>
      </c>
      <c r="K38" s="31">
        <v>441.9</v>
      </c>
      <c r="L38" s="31">
        <v>423.15</v>
      </c>
      <c r="M38" s="31">
        <v>64.327879999999993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1599.15</v>
      </c>
      <c r="D39" s="38">
        <v>1596.6666666666667</v>
      </c>
      <c r="E39" s="38">
        <v>1574.5333333333335</v>
      </c>
      <c r="F39" s="38">
        <v>1549.9166666666667</v>
      </c>
      <c r="G39" s="38">
        <v>1527.7833333333335</v>
      </c>
      <c r="H39" s="38">
        <v>1621.2833333333335</v>
      </c>
      <c r="I39" s="38">
        <v>1643.4166666666667</v>
      </c>
      <c r="J39" s="38">
        <v>1668.0333333333335</v>
      </c>
      <c r="K39" s="31">
        <v>1618.8</v>
      </c>
      <c r="L39" s="31">
        <v>1572.05</v>
      </c>
      <c r="M39" s="31">
        <v>3.4503400000000002</v>
      </c>
      <c r="N39" s="1"/>
      <c r="O39" s="1"/>
    </row>
    <row r="40" spans="1:15" ht="12.75" customHeight="1">
      <c r="A40" s="33">
        <v>30</v>
      </c>
      <c r="B40" s="58" t="s">
        <v>328</v>
      </c>
      <c r="C40" s="31">
        <v>983.2</v>
      </c>
      <c r="D40" s="38">
        <v>981.19999999999993</v>
      </c>
      <c r="E40" s="38">
        <v>976.99999999999989</v>
      </c>
      <c r="F40" s="38">
        <v>970.8</v>
      </c>
      <c r="G40" s="38">
        <v>966.59999999999991</v>
      </c>
      <c r="H40" s="38">
        <v>987.39999999999986</v>
      </c>
      <c r="I40" s="38">
        <v>991.59999999999991</v>
      </c>
      <c r="J40" s="38">
        <v>997.79999999999984</v>
      </c>
      <c r="K40" s="31">
        <v>985.4</v>
      </c>
      <c r="L40" s="31">
        <v>975</v>
      </c>
      <c r="M40" s="31">
        <v>0.75532999999999995</v>
      </c>
      <c r="N40" s="1"/>
      <c r="O40" s="1"/>
    </row>
    <row r="41" spans="1:15" ht="12.75" customHeight="1">
      <c r="A41" s="33">
        <v>31</v>
      </c>
      <c r="B41" s="58" t="s">
        <v>875</v>
      </c>
      <c r="C41" s="31">
        <v>3814.4</v>
      </c>
      <c r="D41" s="38">
        <v>3828.5166666666664</v>
      </c>
      <c r="E41" s="38">
        <v>3772.083333333333</v>
      </c>
      <c r="F41" s="38">
        <v>3729.7666666666664</v>
      </c>
      <c r="G41" s="38">
        <v>3673.333333333333</v>
      </c>
      <c r="H41" s="38">
        <v>3870.833333333333</v>
      </c>
      <c r="I41" s="38">
        <v>3927.2666666666664</v>
      </c>
      <c r="J41" s="38">
        <v>3969.583333333333</v>
      </c>
      <c r="K41" s="31">
        <v>3884.95</v>
      </c>
      <c r="L41" s="31">
        <v>3786.2</v>
      </c>
      <c r="M41" s="31">
        <v>0.47248000000000001</v>
      </c>
      <c r="N41" s="1"/>
      <c r="O41" s="1"/>
    </row>
    <row r="42" spans="1:15" ht="12.75" customHeight="1">
      <c r="A42" s="33">
        <v>32</v>
      </c>
      <c r="B42" s="58" t="s">
        <v>316</v>
      </c>
      <c r="C42" s="31">
        <v>1479</v>
      </c>
      <c r="D42" s="38">
        <v>1481.1833333333334</v>
      </c>
      <c r="E42" s="38">
        <v>1457.3666666666668</v>
      </c>
      <c r="F42" s="38">
        <v>1435.7333333333333</v>
      </c>
      <c r="G42" s="38">
        <v>1411.9166666666667</v>
      </c>
      <c r="H42" s="38">
        <v>1502.8166666666668</v>
      </c>
      <c r="I42" s="38">
        <v>1526.6333333333334</v>
      </c>
      <c r="J42" s="38">
        <v>1548.2666666666669</v>
      </c>
      <c r="K42" s="31">
        <v>1505</v>
      </c>
      <c r="L42" s="31">
        <v>1459.55</v>
      </c>
      <c r="M42" s="31">
        <v>8.2805099999999996</v>
      </c>
      <c r="N42" s="1"/>
      <c r="O42" s="1"/>
    </row>
    <row r="43" spans="1:15" ht="12.75" customHeight="1">
      <c r="A43" s="33">
        <v>33</v>
      </c>
      <c r="B43" s="58" t="s">
        <v>55</v>
      </c>
      <c r="C43" s="31">
        <v>5212.2</v>
      </c>
      <c r="D43" s="38">
        <v>5195.333333333333</v>
      </c>
      <c r="E43" s="38">
        <v>5170.6666666666661</v>
      </c>
      <c r="F43" s="38">
        <v>5129.1333333333332</v>
      </c>
      <c r="G43" s="38">
        <v>5104.4666666666662</v>
      </c>
      <c r="H43" s="38">
        <v>5236.8666666666659</v>
      </c>
      <c r="I43" s="38">
        <v>5261.5333333333319</v>
      </c>
      <c r="J43" s="38">
        <v>5303.0666666666657</v>
      </c>
      <c r="K43" s="31">
        <v>5220</v>
      </c>
      <c r="L43" s="31">
        <v>5153.8</v>
      </c>
      <c r="M43" s="31">
        <v>5.4794499999999999</v>
      </c>
      <c r="N43" s="1"/>
      <c r="O43" s="1"/>
    </row>
    <row r="44" spans="1:15" ht="12.75" customHeight="1">
      <c r="A44" s="33">
        <v>34</v>
      </c>
      <c r="B44" s="58" t="s">
        <v>57</v>
      </c>
      <c r="C44" s="31">
        <v>420.1</v>
      </c>
      <c r="D44" s="38">
        <v>418.3</v>
      </c>
      <c r="E44" s="38">
        <v>415.8</v>
      </c>
      <c r="F44" s="38">
        <v>411.5</v>
      </c>
      <c r="G44" s="38">
        <v>409</v>
      </c>
      <c r="H44" s="38">
        <v>422.6</v>
      </c>
      <c r="I44" s="38">
        <v>425.1</v>
      </c>
      <c r="J44" s="38">
        <v>429.40000000000003</v>
      </c>
      <c r="K44" s="31">
        <v>420.8</v>
      </c>
      <c r="L44" s="31">
        <v>414</v>
      </c>
      <c r="M44" s="31">
        <v>12.71283</v>
      </c>
      <c r="N44" s="1"/>
      <c r="O44" s="1"/>
    </row>
    <row r="45" spans="1:15" ht="12.75" customHeight="1">
      <c r="A45" s="33">
        <v>35</v>
      </c>
      <c r="B45" s="58" t="s">
        <v>329</v>
      </c>
      <c r="C45" s="31">
        <v>275.64999999999998</v>
      </c>
      <c r="D45" s="38">
        <v>275.58333333333331</v>
      </c>
      <c r="E45" s="38">
        <v>272.76666666666665</v>
      </c>
      <c r="F45" s="38">
        <v>269.88333333333333</v>
      </c>
      <c r="G45" s="38">
        <v>267.06666666666666</v>
      </c>
      <c r="H45" s="38">
        <v>278.46666666666664</v>
      </c>
      <c r="I45" s="38">
        <v>281.28333333333336</v>
      </c>
      <c r="J45" s="38">
        <v>284.16666666666663</v>
      </c>
      <c r="K45" s="31">
        <v>278.39999999999998</v>
      </c>
      <c r="L45" s="31">
        <v>272.7</v>
      </c>
      <c r="M45" s="31">
        <v>4.0368500000000003</v>
      </c>
      <c r="N45" s="1"/>
      <c r="O45" s="1"/>
    </row>
    <row r="46" spans="1:15" ht="12.75" customHeight="1">
      <c r="A46" s="33">
        <v>36</v>
      </c>
      <c r="B46" s="58" t="s">
        <v>874</v>
      </c>
      <c r="C46" s="31">
        <v>524.5</v>
      </c>
      <c r="D46" s="38">
        <v>525.73333333333335</v>
      </c>
      <c r="E46" s="38">
        <v>519.06666666666672</v>
      </c>
      <c r="F46" s="38">
        <v>513.63333333333333</v>
      </c>
      <c r="G46" s="38">
        <v>506.9666666666667</v>
      </c>
      <c r="H46" s="38">
        <v>531.16666666666674</v>
      </c>
      <c r="I46" s="38">
        <v>537.83333333333326</v>
      </c>
      <c r="J46" s="38">
        <v>543.26666666666677</v>
      </c>
      <c r="K46" s="31">
        <v>532.4</v>
      </c>
      <c r="L46" s="31">
        <v>520.29999999999995</v>
      </c>
      <c r="M46" s="31">
        <v>1.7969200000000001</v>
      </c>
      <c r="N46" s="1"/>
      <c r="O46" s="1"/>
    </row>
    <row r="47" spans="1:15" ht="12.75" customHeight="1">
      <c r="A47" s="33">
        <v>37</v>
      </c>
      <c r="B47" s="58" t="s">
        <v>330</v>
      </c>
      <c r="C47" s="31">
        <v>554.79999999999995</v>
      </c>
      <c r="D47" s="38">
        <v>559.55000000000007</v>
      </c>
      <c r="E47" s="38">
        <v>546.10000000000014</v>
      </c>
      <c r="F47" s="38">
        <v>537.40000000000009</v>
      </c>
      <c r="G47" s="38">
        <v>523.95000000000016</v>
      </c>
      <c r="H47" s="38">
        <v>568.25000000000011</v>
      </c>
      <c r="I47" s="38">
        <v>581.70000000000016</v>
      </c>
      <c r="J47" s="38">
        <v>590.40000000000009</v>
      </c>
      <c r="K47" s="31">
        <v>573</v>
      </c>
      <c r="L47" s="31">
        <v>550.85</v>
      </c>
      <c r="M47" s="31">
        <v>2.0498599999999998</v>
      </c>
      <c r="N47" s="1"/>
      <c r="O47" s="1"/>
    </row>
    <row r="48" spans="1:15" ht="12.75" customHeight="1">
      <c r="A48" s="33">
        <v>38</v>
      </c>
      <c r="B48" s="58" t="s">
        <v>58</v>
      </c>
      <c r="C48" s="31">
        <v>182.8</v>
      </c>
      <c r="D48" s="38">
        <v>183.01666666666668</v>
      </c>
      <c r="E48" s="38">
        <v>180.63333333333335</v>
      </c>
      <c r="F48" s="38">
        <v>178.46666666666667</v>
      </c>
      <c r="G48" s="38">
        <v>176.08333333333334</v>
      </c>
      <c r="H48" s="38">
        <v>185.18333333333337</v>
      </c>
      <c r="I48" s="38">
        <v>187.56666666666669</v>
      </c>
      <c r="J48" s="38">
        <v>189.73333333333338</v>
      </c>
      <c r="K48" s="31">
        <v>185.4</v>
      </c>
      <c r="L48" s="31">
        <v>180.85</v>
      </c>
      <c r="M48" s="31">
        <v>164.86612</v>
      </c>
      <c r="N48" s="1"/>
      <c r="O48" s="1"/>
    </row>
    <row r="49" spans="1:15" ht="12.75" customHeight="1">
      <c r="A49" s="33">
        <v>39</v>
      </c>
      <c r="B49" s="58" t="s">
        <v>60</v>
      </c>
      <c r="C49" s="31">
        <v>3400.4</v>
      </c>
      <c r="D49" s="38">
        <v>3432.7666666666664</v>
      </c>
      <c r="E49" s="38">
        <v>3317.6333333333328</v>
      </c>
      <c r="F49" s="38">
        <v>3234.8666666666663</v>
      </c>
      <c r="G49" s="38">
        <v>3119.7333333333327</v>
      </c>
      <c r="H49" s="38">
        <v>3515.5333333333328</v>
      </c>
      <c r="I49" s="38">
        <v>3630.6666666666661</v>
      </c>
      <c r="J49" s="38">
        <v>3713.4333333333329</v>
      </c>
      <c r="K49" s="31">
        <v>3547.9</v>
      </c>
      <c r="L49" s="31">
        <v>3350</v>
      </c>
      <c r="M49" s="31">
        <v>25.5563</v>
      </c>
      <c r="N49" s="1"/>
      <c r="O49" s="1"/>
    </row>
    <row r="50" spans="1:15" ht="12.75" customHeight="1">
      <c r="A50" s="33">
        <v>40</v>
      </c>
      <c r="B50" s="58" t="s">
        <v>331</v>
      </c>
      <c r="C50" s="31">
        <v>310.25</v>
      </c>
      <c r="D50" s="38">
        <v>310.33333333333331</v>
      </c>
      <c r="E50" s="38">
        <v>305.71666666666664</v>
      </c>
      <c r="F50" s="38">
        <v>301.18333333333334</v>
      </c>
      <c r="G50" s="38">
        <v>296.56666666666666</v>
      </c>
      <c r="H50" s="38">
        <v>314.86666666666662</v>
      </c>
      <c r="I50" s="38">
        <v>319.48333333333329</v>
      </c>
      <c r="J50" s="38">
        <v>324.01666666666659</v>
      </c>
      <c r="K50" s="31">
        <v>314.95</v>
      </c>
      <c r="L50" s="31">
        <v>305.8</v>
      </c>
      <c r="M50" s="31">
        <v>2.2686999999999999</v>
      </c>
      <c r="N50" s="1"/>
      <c r="O50" s="1"/>
    </row>
    <row r="51" spans="1:15" ht="12.75" customHeight="1">
      <c r="A51" s="33">
        <v>41</v>
      </c>
      <c r="B51" s="58" t="s">
        <v>61</v>
      </c>
      <c r="C51" s="31">
        <v>1887</v>
      </c>
      <c r="D51" s="38">
        <v>1881.8333333333333</v>
      </c>
      <c r="E51" s="38">
        <v>1854.7666666666664</v>
      </c>
      <c r="F51" s="38">
        <v>1822.5333333333331</v>
      </c>
      <c r="G51" s="38">
        <v>1795.4666666666662</v>
      </c>
      <c r="H51" s="38">
        <v>1914.0666666666666</v>
      </c>
      <c r="I51" s="38">
        <v>1941.1333333333337</v>
      </c>
      <c r="J51" s="38">
        <v>1973.3666666666668</v>
      </c>
      <c r="K51" s="31">
        <v>1908.9</v>
      </c>
      <c r="L51" s="31">
        <v>1849.6</v>
      </c>
      <c r="M51" s="31">
        <v>3.5397699999999999</v>
      </c>
      <c r="N51" s="1"/>
      <c r="O51" s="1"/>
    </row>
    <row r="52" spans="1:15" ht="12.75" customHeight="1">
      <c r="A52" s="33">
        <v>42</v>
      </c>
      <c r="B52" s="58" t="s">
        <v>62</v>
      </c>
      <c r="C52" s="31">
        <v>6564.15</v>
      </c>
      <c r="D52" s="38">
        <v>6615.0666666666666</v>
      </c>
      <c r="E52" s="38">
        <v>6480.1333333333332</v>
      </c>
      <c r="F52" s="38">
        <v>6396.1166666666668</v>
      </c>
      <c r="G52" s="38">
        <v>6261.1833333333334</v>
      </c>
      <c r="H52" s="38">
        <v>6699.083333333333</v>
      </c>
      <c r="I52" s="38">
        <v>6834.0166666666655</v>
      </c>
      <c r="J52" s="38">
        <v>6918.0333333333328</v>
      </c>
      <c r="K52" s="31">
        <v>6750</v>
      </c>
      <c r="L52" s="31">
        <v>6531.05</v>
      </c>
      <c r="M52" s="31">
        <v>1.36087</v>
      </c>
      <c r="N52" s="1"/>
      <c r="O52" s="1"/>
    </row>
    <row r="53" spans="1:15" ht="12.75" customHeight="1">
      <c r="A53" s="33">
        <v>43</v>
      </c>
      <c r="B53" s="58" t="s">
        <v>64</v>
      </c>
      <c r="C53" s="31">
        <v>731.3</v>
      </c>
      <c r="D53" s="38">
        <v>733.9</v>
      </c>
      <c r="E53" s="38">
        <v>722.5</v>
      </c>
      <c r="F53" s="38">
        <v>713.7</v>
      </c>
      <c r="G53" s="38">
        <v>702.30000000000007</v>
      </c>
      <c r="H53" s="38">
        <v>742.69999999999993</v>
      </c>
      <c r="I53" s="38">
        <v>754.0999999999998</v>
      </c>
      <c r="J53" s="38">
        <v>762.89999999999986</v>
      </c>
      <c r="K53" s="31">
        <v>745.3</v>
      </c>
      <c r="L53" s="31">
        <v>725.1</v>
      </c>
      <c r="M53" s="31">
        <v>18.654630000000001</v>
      </c>
      <c r="N53" s="1"/>
      <c r="O53" s="1"/>
    </row>
    <row r="54" spans="1:15" ht="12.75" customHeight="1">
      <c r="A54" s="33">
        <v>44</v>
      </c>
      <c r="B54" s="58" t="s">
        <v>65</v>
      </c>
      <c r="C54" s="31">
        <v>787.75</v>
      </c>
      <c r="D54" s="38">
        <v>784.80000000000007</v>
      </c>
      <c r="E54" s="38">
        <v>778.60000000000014</v>
      </c>
      <c r="F54" s="38">
        <v>769.45</v>
      </c>
      <c r="G54" s="38">
        <v>763.25000000000011</v>
      </c>
      <c r="H54" s="38">
        <v>793.95000000000016</v>
      </c>
      <c r="I54" s="38">
        <v>800.1500000000002</v>
      </c>
      <c r="J54" s="38">
        <v>809.30000000000018</v>
      </c>
      <c r="K54" s="31">
        <v>791</v>
      </c>
      <c r="L54" s="31">
        <v>775.65</v>
      </c>
      <c r="M54" s="31">
        <v>11.76168</v>
      </c>
      <c r="N54" s="1"/>
      <c r="O54" s="1"/>
    </row>
    <row r="55" spans="1:15" ht="12.75" customHeight="1">
      <c r="A55" s="33">
        <v>45</v>
      </c>
      <c r="B55" s="58" t="s">
        <v>332</v>
      </c>
      <c r="C55" s="31">
        <v>393.2</v>
      </c>
      <c r="D55" s="38">
        <v>393.25</v>
      </c>
      <c r="E55" s="38">
        <v>388.8</v>
      </c>
      <c r="F55" s="38">
        <v>384.40000000000003</v>
      </c>
      <c r="G55" s="38">
        <v>379.95000000000005</v>
      </c>
      <c r="H55" s="38">
        <v>397.65</v>
      </c>
      <c r="I55" s="38">
        <v>402.1</v>
      </c>
      <c r="J55" s="38">
        <v>406.49999999999994</v>
      </c>
      <c r="K55" s="31">
        <v>397.7</v>
      </c>
      <c r="L55" s="31">
        <v>388.85</v>
      </c>
      <c r="M55" s="31">
        <v>1.6874899999999999</v>
      </c>
      <c r="N55" s="1"/>
      <c r="O55" s="1"/>
    </row>
    <row r="56" spans="1:15" ht="12.75" customHeight="1">
      <c r="A56" s="33">
        <v>46</v>
      </c>
      <c r="B56" s="58" t="s">
        <v>270</v>
      </c>
      <c r="C56" s="31">
        <v>3677.05</v>
      </c>
      <c r="D56" s="38">
        <v>3679.6166666666668</v>
      </c>
      <c r="E56" s="38">
        <v>3657.4833333333336</v>
      </c>
      <c r="F56" s="38">
        <v>3637.916666666667</v>
      </c>
      <c r="G56" s="38">
        <v>3615.7833333333338</v>
      </c>
      <c r="H56" s="38">
        <v>3699.1833333333334</v>
      </c>
      <c r="I56" s="38">
        <v>3721.3166666666666</v>
      </c>
      <c r="J56" s="38">
        <v>3740.8833333333332</v>
      </c>
      <c r="K56" s="31">
        <v>3701.75</v>
      </c>
      <c r="L56" s="31">
        <v>3660.05</v>
      </c>
      <c r="M56" s="31">
        <v>2.3763700000000001</v>
      </c>
      <c r="N56" s="1"/>
      <c r="O56" s="1"/>
    </row>
    <row r="57" spans="1:15" ht="12" customHeight="1">
      <c r="A57" s="33">
        <v>47</v>
      </c>
      <c r="B57" s="58" t="s">
        <v>66</v>
      </c>
      <c r="C57" s="31">
        <v>962.5</v>
      </c>
      <c r="D57" s="38">
        <v>964.65</v>
      </c>
      <c r="E57" s="38">
        <v>951.65</v>
      </c>
      <c r="F57" s="38">
        <v>940.8</v>
      </c>
      <c r="G57" s="38">
        <v>927.8</v>
      </c>
      <c r="H57" s="38">
        <v>975.5</v>
      </c>
      <c r="I57" s="38">
        <v>988.5</v>
      </c>
      <c r="J57" s="38">
        <v>999.35</v>
      </c>
      <c r="K57" s="31">
        <v>977.65</v>
      </c>
      <c r="L57" s="31">
        <v>953.8</v>
      </c>
      <c r="M57" s="31">
        <v>134.48044999999999</v>
      </c>
      <c r="N57" s="1"/>
      <c r="O57" s="1"/>
    </row>
    <row r="58" spans="1:15" ht="12.75" customHeight="1">
      <c r="A58" s="33">
        <v>48</v>
      </c>
      <c r="B58" s="58" t="s">
        <v>67</v>
      </c>
      <c r="C58" s="31">
        <v>4848.95</v>
      </c>
      <c r="D58" s="38">
        <v>4845.3999999999996</v>
      </c>
      <c r="E58" s="38">
        <v>4780.8999999999996</v>
      </c>
      <c r="F58" s="38">
        <v>4712.8500000000004</v>
      </c>
      <c r="G58" s="38">
        <v>4648.3500000000004</v>
      </c>
      <c r="H58" s="38">
        <v>4913.4499999999989</v>
      </c>
      <c r="I58" s="38">
        <v>4977.9499999999989</v>
      </c>
      <c r="J58" s="38">
        <v>5045.9999999999982</v>
      </c>
      <c r="K58" s="31">
        <v>4909.8999999999996</v>
      </c>
      <c r="L58" s="31">
        <v>4777.3500000000004</v>
      </c>
      <c r="M58" s="31">
        <v>7.43269</v>
      </c>
      <c r="N58" s="1"/>
      <c r="O58" s="1"/>
    </row>
    <row r="59" spans="1:15" ht="12.75" customHeight="1">
      <c r="A59" s="33">
        <v>49</v>
      </c>
      <c r="B59" s="58" t="s">
        <v>70</v>
      </c>
      <c r="C59" s="31">
        <v>7606.45</v>
      </c>
      <c r="D59" s="38">
        <v>7598.9666666666662</v>
      </c>
      <c r="E59" s="38">
        <v>7548.5333333333328</v>
      </c>
      <c r="F59" s="38">
        <v>7490.6166666666668</v>
      </c>
      <c r="G59" s="38">
        <v>7440.1833333333334</v>
      </c>
      <c r="H59" s="38">
        <v>7656.8833333333323</v>
      </c>
      <c r="I59" s="38">
        <v>7707.3166666666648</v>
      </c>
      <c r="J59" s="38">
        <v>7765.2333333333318</v>
      </c>
      <c r="K59" s="31">
        <v>7649.4</v>
      </c>
      <c r="L59" s="31">
        <v>7541.05</v>
      </c>
      <c r="M59" s="31">
        <v>8.5086899999999996</v>
      </c>
      <c r="N59" s="1"/>
      <c r="O59" s="1"/>
    </row>
    <row r="60" spans="1:15" ht="12.75" customHeight="1">
      <c r="A60" s="33">
        <v>50</v>
      </c>
      <c r="B60" s="58" t="s">
        <v>69</v>
      </c>
      <c r="C60" s="31">
        <v>1648.85</v>
      </c>
      <c r="D60" s="38">
        <v>1649.6000000000001</v>
      </c>
      <c r="E60" s="38">
        <v>1634.3000000000002</v>
      </c>
      <c r="F60" s="38">
        <v>1619.75</v>
      </c>
      <c r="G60" s="38">
        <v>1604.45</v>
      </c>
      <c r="H60" s="38">
        <v>1664.1500000000003</v>
      </c>
      <c r="I60" s="38">
        <v>1679.45</v>
      </c>
      <c r="J60" s="38">
        <v>1694.0000000000005</v>
      </c>
      <c r="K60" s="31">
        <v>1664.9</v>
      </c>
      <c r="L60" s="31">
        <v>1635.05</v>
      </c>
      <c r="M60" s="31">
        <v>13.78736</v>
      </c>
      <c r="N60" s="1"/>
      <c r="O60" s="1"/>
    </row>
    <row r="61" spans="1:15" ht="12.75" customHeight="1">
      <c r="A61" s="33">
        <v>51</v>
      </c>
      <c r="B61" s="58" t="s">
        <v>271</v>
      </c>
      <c r="C61" s="31">
        <v>7504.1</v>
      </c>
      <c r="D61" s="38">
        <v>7486.25</v>
      </c>
      <c r="E61" s="38">
        <v>7427.1</v>
      </c>
      <c r="F61" s="38">
        <v>7350.1</v>
      </c>
      <c r="G61" s="38">
        <v>7290.9500000000007</v>
      </c>
      <c r="H61" s="38">
        <v>7563.25</v>
      </c>
      <c r="I61" s="38">
        <v>7622.4</v>
      </c>
      <c r="J61" s="38">
        <v>7699.4</v>
      </c>
      <c r="K61" s="31">
        <v>7545.4</v>
      </c>
      <c r="L61" s="31">
        <v>7409.25</v>
      </c>
      <c r="M61" s="31">
        <v>0.17851</v>
      </c>
      <c r="N61" s="1"/>
      <c r="O61" s="1"/>
    </row>
    <row r="62" spans="1:15" ht="12.75" customHeight="1">
      <c r="A62" s="33">
        <v>52</v>
      </c>
      <c r="B62" s="58" t="s">
        <v>336</v>
      </c>
      <c r="C62" s="31">
        <v>2193.0500000000002</v>
      </c>
      <c r="D62" s="38">
        <v>2195.6833333333334</v>
      </c>
      <c r="E62" s="38">
        <v>2171.3666666666668</v>
      </c>
      <c r="F62" s="38">
        <v>2149.6833333333334</v>
      </c>
      <c r="G62" s="38">
        <v>2125.3666666666668</v>
      </c>
      <c r="H62" s="38">
        <v>2217.3666666666668</v>
      </c>
      <c r="I62" s="38">
        <v>2241.6833333333334</v>
      </c>
      <c r="J62" s="38">
        <v>2263.3666666666668</v>
      </c>
      <c r="K62" s="31">
        <v>2220</v>
      </c>
      <c r="L62" s="31">
        <v>2174</v>
      </c>
      <c r="M62" s="31">
        <v>0.34129999999999999</v>
      </c>
      <c r="N62" s="1"/>
      <c r="O62" s="1"/>
    </row>
    <row r="63" spans="1:15" ht="12.75" customHeight="1">
      <c r="A63" s="33">
        <v>53</v>
      </c>
      <c r="B63" s="58" t="s">
        <v>71</v>
      </c>
      <c r="C63" s="31">
        <v>2385.3000000000002</v>
      </c>
      <c r="D63" s="38">
        <v>2379.65</v>
      </c>
      <c r="E63" s="38">
        <v>2365.65</v>
      </c>
      <c r="F63" s="38">
        <v>2346</v>
      </c>
      <c r="G63" s="38">
        <v>2332</v>
      </c>
      <c r="H63" s="38">
        <v>2399.3000000000002</v>
      </c>
      <c r="I63" s="38">
        <v>2413.3000000000002</v>
      </c>
      <c r="J63" s="38">
        <v>2432.9500000000003</v>
      </c>
      <c r="K63" s="31">
        <v>2393.65</v>
      </c>
      <c r="L63" s="31">
        <v>2360</v>
      </c>
      <c r="M63" s="31">
        <v>2.8651300000000002</v>
      </c>
      <c r="N63" s="1"/>
      <c r="O63" s="1"/>
    </row>
    <row r="64" spans="1:15" ht="12.75" customHeight="1">
      <c r="A64" s="33">
        <v>54</v>
      </c>
      <c r="B64" s="58" t="s">
        <v>72</v>
      </c>
      <c r="C64" s="31">
        <v>399.45</v>
      </c>
      <c r="D64" s="38">
        <v>399.7166666666667</v>
      </c>
      <c r="E64" s="38">
        <v>396.08333333333337</v>
      </c>
      <c r="F64" s="38">
        <v>392.7166666666667</v>
      </c>
      <c r="G64" s="38">
        <v>389.08333333333337</v>
      </c>
      <c r="H64" s="38">
        <v>403.08333333333337</v>
      </c>
      <c r="I64" s="38">
        <v>406.7166666666667</v>
      </c>
      <c r="J64" s="38">
        <v>410.08333333333337</v>
      </c>
      <c r="K64" s="31">
        <v>403.35</v>
      </c>
      <c r="L64" s="31">
        <v>396.35</v>
      </c>
      <c r="M64" s="31">
        <v>26.273689999999998</v>
      </c>
      <c r="N64" s="1"/>
      <c r="O64" s="1"/>
    </row>
    <row r="65" spans="1:15" ht="12.75" customHeight="1">
      <c r="A65" s="33">
        <v>55</v>
      </c>
      <c r="B65" s="58" t="s">
        <v>73</v>
      </c>
      <c r="C65" s="31">
        <v>218.2</v>
      </c>
      <c r="D65" s="38">
        <v>218.33333333333334</v>
      </c>
      <c r="E65" s="38">
        <v>216.11666666666667</v>
      </c>
      <c r="F65" s="38">
        <v>214.03333333333333</v>
      </c>
      <c r="G65" s="38">
        <v>211.81666666666666</v>
      </c>
      <c r="H65" s="38">
        <v>220.41666666666669</v>
      </c>
      <c r="I65" s="38">
        <v>222.63333333333333</v>
      </c>
      <c r="J65" s="38">
        <v>224.7166666666667</v>
      </c>
      <c r="K65" s="31">
        <v>220.55</v>
      </c>
      <c r="L65" s="31">
        <v>216.25</v>
      </c>
      <c r="M65" s="31">
        <v>104.74177</v>
      </c>
      <c r="N65" s="1"/>
      <c r="O65" s="1"/>
    </row>
    <row r="66" spans="1:15" ht="12.75" customHeight="1">
      <c r="A66" s="33">
        <v>56</v>
      </c>
      <c r="B66" s="58" t="s">
        <v>74</v>
      </c>
      <c r="C66" s="31">
        <v>196.15</v>
      </c>
      <c r="D66" s="38">
        <v>197.38333333333333</v>
      </c>
      <c r="E66" s="38">
        <v>194.36666666666665</v>
      </c>
      <c r="F66" s="38">
        <v>192.58333333333331</v>
      </c>
      <c r="G66" s="38">
        <v>189.56666666666663</v>
      </c>
      <c r="H66" s="38">
        <v>199.16666666666666</v>
      </c>
      <c r="I66" s="38">
        <v>202.18333333333331</v>
      </c>
      <c r="J66" s="38">
        <v>203.96666666666667</v>
      </c>
      <c r="K66" s="31">
        <v>200.4</v>
      </c>
      <c r="L66" s="31">
        <v>195.6</v>
      </c>
      <c r="M66" s="31">
        <v>140.54070999999999</v>
      </c>
      <c r="N66" s="1"/>
      <c r="O66" s="1"/>
    </row>
    <row r="67" spans="1:15" ht="12.75" customHeight="1">
      <c r="A67" s="33">
        <v>57</v>
      </c>
      <c r="B67" s="58" t="s">
        <v>272</v>
      </c>
      <c r="C67" s="31">
        <v>83.05</v>
      </c>
      <c r="D67" s="38">
        <v>83.766666666666666</v>
      </c>
      <c r="E67" s="38">
        <v>81.783333333333331</v>
      </c>
      <c r="F67" s="38">
        <v>80.516666666666666</v>
      </c>
      <c r="G67" s="38">
        <v>78.533333333333331</v>
      </c>
      <c r="H67" s="38">
        <v>85.033333333333331</v>
      </c>
      <c r="I67" s="38">
        <v>87.016666666666652</v>
      </c>
      <c r="J67" s="38">
        <v>88.283333333333331</v>
      </c>
      <c r="K67" s="31">
        <v>85.75</v>
      </c>
      <c r="L67" s="31">
        <v>82.5</v>
      </c>
      <c r="M67" s="31">
        <v>99.844639999999998</v>
      </c>
      <c r="N67" s="1"/>
      <c r="O67" s="1"/>
    </row>
    <row r="68" spans="1:15" ht="12.75" customHeight="1">
      <c r="A68" s="33">
        <v>58</v>
      </c>
      <c r="B68" s="58" t="s">
        <v>337</v>
      </c>
      <c r="C68" s="31">
        <v>33.450000000000003</v>
      </c>
      <c r="D68" s="38">
        <v>33.6</v>
      </c>
      <c r="E68" s="38">
        <v>33.150000000000006</v>
      </c>
      <c r="F68" s="38">
        <v>32.85</v>
      </c>
      <c r="G68" s="38">
        <v>32.400000000000006</v>
      </c>
      <c r="H68" s="38">
        <v>33.900000000000006</v>
      </c>
      <c r="I68" s="38">
        <v>34.350000000000009</v>
      </c>
      <c r="J68" s="38">
        <v>34.650000000000006</v>
      </c>
      <c r="K68" s="31">
        <v>34.049999999999997</v>
      </c>
      <c r="L68" s="31">
        <v>33.299999999999997</v>
      </c>
      <c r="M68" s="31">
        <v>188.25097</v>
      </c>
      <c r="N68" s="1"/>
      <c r="O68" s="1"/>
    </row>
    <row r="69" spans="1:15" ht="12.75" customHeight="1">
      <c r="A69" s="33">
        <v>59</v>
      </c>
      <c r="B69" s="58" t="s">
        <v>333</v>
      </c>
      <c r="C69" s="31">
        <v>2652.15</v>
      </c>
      <c r="D69" s="38">
        <v>2642.4</v>
      </c>
      <c r="E69" s="38">
        <v>2610.8000000000002</v>
      </c>
      <c r="F69" s="38">
        <v>2569.4500000000003</v>
      </c>
      <c r="G69" s="38">
        <v>2537.8500000000004</v>
      </c>
      <c r="H69" s="38">
        <v>2683.75</v>
      </c>
      <c r="I69" s="38">
        <v>2715.3499999999995</v>
      </c>
      <c r="J69" s="38">
        <v>2756.7</v>
      </c>
      <c r="K69" s="31">
        <v>2674</v>
      </c>
      <c r="L69" s="31">
        <v>2601.0500000000002</v>
      </c>
      <c r="M69" s="31">
        <v>0.47924</v>
      </c>
      <c r="N69" s="1"/>
      <c r="O69" s="1"/>
    </row>
    <row r="70" spans="1:15" ht="12.75" customHeight="1">
      <c r="A70" s="33">
        <v>60</v>
      </c>
      <c r="B70" s="58" t="s">
        <v>75</v>
      </c>
      <c r="C70" s="31">
        <v>1701</v>
      </c>
      <c r="D70" s="38">
        <v>1688.9666666666665</v>
      </c>
      <c r="E70" s="38">
        <v>1673.0333333333328</v>
      </c>
      <c r="F70" s="38">
        <v>1645.0666666666664</v>
      </c>
      <c r="G70" s="38">
        <v>1629.1333333333328</v>
      </c>
      <c r="H70" s="38">
        <v>1716.9333333333329</v>
      </c>
      <c r="I70" s="38">
        <v>1732.8666666666668</v>
      </c>
      <c r="J70" s="38">
        <v>1760.833333333333</v>
      </c>
      <c r="K70" s="31">
        <v>1704.9</v>
      </c>
      <c r="L70" s="31">
        <v>1661</v>
      </c>
      <c r="M70" s="31">
        <v>2.4559899999999999</v>
      </c>
      <c r="N70" s="1"/>
      <c r="O70" s="1"/>
    </row>
    <row r="71" spans="1:15" ht="12.75" customHeight="1">
      <c r="A71" s="33">
        <v>61</v>
      </c>
      <c r="B71" s="58" t="s">
        <v>338</v>
      </c>
      <c r="C71" s="31">
        <v>4489.3</v>
      </c>
      <c r="D71" s="38">
        <v>4513.083333333333</v>
      </c>
      <c r="E71" s="38">
        <v>4431.2166666666662</v>
      </c>
      <c r="F71" s="38">
        <v>4373.1333333333332</v>
      </c>
      <c r="G71" s="38">
        <v>4291.2666666666664</v>
      </c>
      <c r="H71" s="38">
        <v>4571.1666666666661</v>
      </c>
      <c r="I71" s="38">
        <v>4653.0333333333328</v>
      </c>
      <c r="J71" s="38">
        <v>4711.1166666666659</v>
      </c>
      <c r="K71" s="31">
        <v>4594.95</v>
      </c>
      <c r="L71" s="31">
        <v>4455</v>
      </c>
      <c r="M71" s="31">
        <v>0.19697999999999999</v>
      </c>
      <c r="N71" s="1"/>
      <c r="O71" s="1"/>
    </row>
    <row r="72" spans="1:15" ht="12.75" customHeight="1">
      <c r="A72" s="33">
        <v>62</v>
      </c>
      <c r="B72" s="58" t="s">
        <v>334</v>
      </c>
      <c r="C72" s="31">
        <v>1804.45</v>
      </c>
      <c r="D72" s="38">
        <v>1788.9333333333334</v>
      </c>
      <c r="E72" s="38">
        <v>1762.7166666666667</v>
      </c>
      <c r="F72" s="38">
        <v>1720.9833333333333</v>
      </c>
      <c r="G72" s="38">
        <v>1694.7666666666667</v>
      </c>
      <c r="H72" s="38">
        <v>1830.6666666666667</v>
      </c>
      <c r="I72" s="38">
        <v>1856.8833333333334</v>
      </c>
      <c r="J72" s="38">
        <v>1898.6166666666668</v>
      </c>
      <c r="K72" s="31">
        <v>1815.15</v>
      </c>
      <c r="L72" s="31">
        <v>1747.2</v>
      </c>
      <c r="M72" s="31">
        <v>7.7130099999999997</v>
      </c>
      <c r="N72" s="1"/>
      <c r="O72" s="1"/>
    </row>
    <row r="73" spans="1:15" ht="12.75" customHeight="1">
      <c r="A73" s="33">
        <v>63</v>
      </c>
      <c r="B73" s="58" t="s">
        <v>77</v>
      </c>
      <c r="C73" s="31">
        <v>675.55</v>
      </c>
      <c r="D73" s="38">
        <v>678.18333333333328</v>
      </c>
      <c r="E73" s="38">
        <v>664.11666666666656</v>
      </c>
      <c r="F73" s="38">
        <v>652.68333333333328</v>
      </c>
      <c r="G73" s="38">
        <v>638.61666666666656</v>
      </c>
      <c r="H73" s="38">
        <v>689.61666666666656</v>
      </c>
      <c r="I73" s="38">
        <v>703.68333333333339</v>
      </c>
      <c r="J73" s="38">
        <v>715.11666666666656</v>
      </c>
      <c r="K73" s="31">
        <v>692.25</v>
      </c>
      <c r="L73" s="31">
        <v>666.75</v>
      </c>
      <c r="M73" s="31">
        <v>6.1563699999999999</v>
      </c>
      <c r="N73" s="1"/>
      <c r="O73" s="1"/>
    </row>
    <row r="74" spans="1:15" ht="12.75" customHeight="1">
      <c r="A74" s="33">
        <v>64</v>
      </c>
      <c r="B74" s="58" t="s">
        <v>339</v>
      </c>
      <c r="C74" s="31">
        <v>1193.45</v>
      </c>
      <c r="D74" s="38">
        <v>1196.1166666666666</v>
      </c>
      <c r="E74" s="38">
        <v>1178.2333333333331</v>
      </c>
      <c r="F74" s="38">
        <v>1163.0166666666667</v>
      </c>
      <c r="G74" s="38">
        <v>1145.1333333333332</v>
      </c>
      <c r="H74" s="38">
        <v>1211.333333333333</v>
      </c>
      <c r="I74" s="38">
        <v>1229.2166666666667</v>
      </c>
      <c r="J74" s="38">
        <v>1244.4333333333329</v>
      </c>
      <c r="K74" s="31">
        <v>1214</v>
      </c>
      <c r="L74" s="31">
        <v>1180.9000000000001</v>
      </c>
      <c r="M74" s="31">
        <v>5.4313200000000004</v>
      </c>
      <c r="N74" s="1"/>
      <c r="O74" s="1"/>
    </row>
    <row r="75" spans="1:15" ht="12.75" customHeight="1">
      <c r="A75" s="33">
        <v>65</v>
      </c>
      <c r="B75" s="58" t="s">
        <v>76</v>
      </c>
      <c r="C75" s="31">
        <v>127.05</v>
      </c>
      <c r="D75" s="38">
        <v>126.53333333333335</v>
      </c>
      <c r="E75" s="38">
        <v>125.86666666666669</v>
      </c>
      <c r="F75" s="38">
        <v>124.68333333333334</v>
      </c>
      <c r="G75" s="38">
        <v>124.01666666666668</v>
      </c>
      <c r="H75" s="38">
        <v>127.7166666666667</v>
      </c>
      <c r="I75" s="38">
        <v>128.38333333333335</v>
      </c>
      <c r="J75" s="38">
        <v>129.56666666666672</v>
      </c>
      <c r="K75" s="31">
        <v>127.2</v>
      </c>
      <c r="L75" s="31">
        <v>125.35</v>
      </c>
      <c r="M75" s="31">
        <v>71.510499999999993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867.55</v>
      </c>
      <c r="D76" s="38">
        <v>863.51666666666677</v>
      </c>
      <c r="E76" s="38">
        <v>858.03333333333353</v>
      </c>
      <c r="F76" s="38">
        <v>848.51666666666677</v>
      </c>
      <c r="G76" s="38">
        <v>843.03333333333353</v>
      </c>
      <c r="H76" s="38">
        <v>873.03333333333353</v>
      </c>
      <c r="I76" s="38">
        <v>878.51666666666688</v>
      </c>
      <c r="J76" s="38">
        <v>888.03333333333353</v>
      </c>
      <c r="K76" s="31">
        <v>869</v>
      </c>
      <c r="L76" s="31">
        <v>854</v>
      </c>
      <c r="M76" s="31">
        <v>8.8123900000000006</v>
      </c>
      <c r="N76" s="1"/>
      <c r="O76" s="1"/>
    </row>
    <row r="77" spans="1:15" ht="12.75" customHeight="1">
      <c r="A77" s="33">
        <v>67</v>
      </c>
      <c r="B77" s="58" t="s">
        <v>81</v>
      </c>
      <c r="C77" s="31">
        <v>97.75</v>
      </c>
      <c r="D77" s="38">
        <v>98.183333333333337</v>
      </c>
      <c r="E77" s="38">
        <v>96.76666666666668</v>
      </c>
      <c r="F77" s="38">
        <v>95.783333333333346</v>
      </c>
      <c r="G77" s="38">
        <v>94.366666666666688</v>
      </c>
      <c r="H77" s="38">
        <v>99.166666666666671</v>
      </c>
      <c r="I77" s="38">
        <v>100.58333333333333</v>
      </c>
      <c r="J77" s="38">
        <v>101.56666666666666</v>
      </c>
      <c r="K77" s="31">
        <v>99.6</v>
      </c>
      <c r="L77" s="31">
        <v>97.2</v>
      </c>
      <c r="M77" s="31">
        <v>271.10131999999999</v>
      </c>
      <c r="N77" s="1"/>
      <c r="O77" s="1"/>
    </row>
    <row r="78" spans="1:15" ht="12.75" customHeight="1">
      <c r="A78" s="33">
        <v>68</v>
      </c>
      <c r="B78" s="58" t="s">
        <v>85</v>
      </c>
      <c r="C78" s="31">
        <v>386.4</v>
      </c>
      <c r="D78" s="38">
        <v>387.2</v>
      </c>
      <c r="E78" s="38">
        <v>383.5</v>
      </c>
      <c r="F78" s="38">
        <v>380.6</v>
      </c>
      <c r="G78" s="38">
        <v>376.90000000000003</v>
      </c>
      <c r="H78" s="38">
        <v>390.09999999999997</v>
      </c>
      <c r="I78" s="38">
        <v>393.7999999999999</v>
      </c>
      <c r="J78" s="38">
        <v>396.69999999999993</v>
      </c>
      <c r="K78" s="31">
        <v>390.9</v>
      </c>
      <c r="L78" s="31">
        <v>384.3</v>
      </c>
      <c r="M78" s="31">
        <v>21.280930000000001</v>
      </c>
      <c r="N78" s="1"/>
      <c r="O78" s="1"/>
    </row>
    <row r="79" spans="1:15" ht="12.75" customHeight="1">
      <c r="A79" s="33">
        <v>69</v>
      </c>
      <c r="B79" s="58" t="s">
        <v>80</v>
      </c>
      <c r="C79" s="31">
        <v>883.65</v>
      </c>
      <c r="D79" s="38">
        <v>885.81666666666661</v>
      </c>
      <c r="E79" s="38">
        <v>876.93333333333317</v>
      </c>
      <c r="F79" s="38">
        <v>870.21666666666658</v>
      </c>
      <c r="G79" s="38">
        <v>861.33333333333314</v>
      </c>
      <c r="H79" s="38">
        <v>892.53333333333319</v>
      </c>
      <c r="I79" s="38">
        <v>901.41666666666663</v>
      </c>
      <c r="J79" s="38">
        <v>908.13333333333321</v>
      </c>
      <c r="K79" s="31">
        <v>894.7</v>
      </c>
      <c r="L79" s="31">
        <v>879.1</v>
      </c>
      <c r="M79" s="31">
        <v>36.522620000000003</v>
      </c>
      <c r="N79" s="1"/>
      <c r="O79" s="1"/>
    </row>
    <row r="80" spans="1:15" ht="12.75" customHeight="1">
      <c r="A80" s="33">
        <v>70</v>
      </c>
      <c r="B80" s="58" t="s">
        <v>876</v>
      </c>
      <c r="C80" s="31">
        <v>487.8</v>
      </c>
      <c r="D80" s="38">
        <v>483.15000000000003</v>
      </c>
      <c r="E80" s="38">
        <v>474.40000000000009</v>
      </c>
      <c r="F80" s="38">
        <v>461.00000000000006</v>
      </c>
      <c r="G80" s="38">
        <v>452.25000000000011</v>
      </c>
      <c r="H80" s="38">
        <v>496.55000000000007</v>
      </c>
      <c r="I80" s="38">
        <v>505.29999999999995</v>
      </c>
      <c r="J80" s="38">
        <v>518.70000000000005</v>
      </c>
      <c r="K80" s="31">
        <v>491.9</v>
      </c>
      <c r="L80" s="31">
        <v>469.75</v>
      </c>
      <c r="M80" s="31">
        <v>11.564209999999999</v>
      </c>
      <c r="N80" s="1"/>
      <c r="O80" s="1"/>
    </row>
    <row r="81" spans="1:15" ht="12.75" customHeight="1">
      <c r="A81" s="33">
        <v>71</v>
      </c>
      <c r="B81" s="58" t="s">
        <v>82</v>
      </c>
      <c r="C81" s="31">
        <v>245.7</v>
      </c>
      <c r="D81" s="38">
        <v>246.95000000000002</v>
      </c>
      <c r="E81" s="38">
        <v>242.15000000000003</v>
      </c>
      <c r="F81" s="38">
        <v>238.60000000000002</v>
      </c>
      <c r="G81" s="38">
        <v>233.80000000000004</v>
      </c>
      <c r="H81" s="38">
        <v>250.50000000000003</v>
      </c>
      <c r="I81" s="38">
        <v>255.30000000000004</v>
      </c>
      <c r="J81" s="38">
        <v>258.85000000000002</v>
      </c>
      <c r="K81" s="31">
        <v>251.75</v>
      </c>
      <c r="L81" s="31">
        <v>243.4</v>
      </c>
      <c r="M81" s="31">
        <v>47.025109999999998</v>
      </c>
      <c r="N81" s="1"/>
      <c r="O81" s="1"/>
    </row>
    <row r="82" spans="1:15" ht="12.75" customHeight="1">
      <c r="A82" s="33">
        <v>72</v>
      </c>
      <c r="B82" s="58" t="s">
        <v>340</v>
      </c>
      <c r="C82" s="31">
        <v>1197.95</v>
      </c>
      <c r="D82" s="38">
        <v>1199.8500000000001</v>
      </c>
      <c r="E82" s="38">
        <v>1184.6500000000003</v>
      </c>
      <c r="F82" s="38">
        <v>1171.3500000000001</v>
      </c>
      <c r="G82" s="38">
        <v>1156.1500000000003</v>
      </c>
      <c r="H82" s="38">
        <v>1213.1500000000003</v>
      </c>
      <c r="I82" s="38">
        <v>1228.3500000000001</v>
      </c>
      <c r="J82" s="38">
        <v>1241.6500000000003</v>
      </c>
      <c r="K82" s="31">
        <v>1215.05</v>
      </c>
      <c r="L82" s="31">
        <v>1186.55</v>
      </c>
      <c r="M82" s="31">
        <v>0.67357999999999996</v>
      </c>
      <c r="N82" s="1"/>
      <c r="O82" s="1"/>
    </row>
    <row r="83" spans="1:15" ht="12.75" customHeight="1">
      <c r="A83" s="33">
        <v>73</v>
      </c>
      <c r="B83" s="58" t="s">
        <v>88</v>
      </c>
      <c r="C83" s="31">
        <v>378.05</v>
      </c>
      <c r="D83" s="38">
        <v>379.45</v>
      </c>
      <c r="E83" s="38">
        <v>373.7</v>
      </c>
      <c r="F83" s="38">
        <v>369.35</v>
      </c>
      <c r="G83" s="38">
        <v>363.6</v>
      </c>
      <c r="H83" s="38">
        <v>383.79999999999995</v>
      </c>
      <c r="I83" s="38">
        <v>389.54999999999995</v>
      </c>
      <c r="J83" s="38">
        <v>393.89999999999992</v>
      </c>
      <c r="K83" s="31">
        <v>385.2</v>
      </c>
      <c r="L83" s="31">
        <v>375.1</v>
      </c>
      <c r="M83" s="31">
        <v>16.951440000000002</v>
      </c>
      <c r="N83" s="1"/>
      <c r="O83" s="1"/>
    </row>
    <row r="84" spans="1:15" ht="12.75" customHeight="1">
      <c r="A84" s="33">
        <v>74</v>
      </c>
      <c r="B84" s="58" t="s">
        <v>877</v>
      </c>
      <c r="C84" s="31">
        <v>215.75</v>
      </c>
      <c r="D84" s="38">
        <v>216.54999999999998</v>
      </c>
      <c r="E84" s="38">
        <v>213.29999999999995</v>
      </c>
      <c r="F84" s="38">
        <v>210.84999999999997</v>
      </c>
      <c r="G84" s="38">
        <v>207.59999999999994</v>
      </c>
      <c r="H84" s="38">
        <v>218.99999999999997</v>
      </c>
      <c r="I84" s="38">
        <v>222.25000000000003</v>
      </c>
      <c r="J84" s="38">
        <v>224.7</v>
      </c>
      <c r="K84" s="31">
        <v>219.8</v>
      </c>
      <c r="L84" s="31">
        <v>214.1</v>
      </c>
      <c r="M84" s="31">
        <v>28.580439999999999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7154.2</v>
      </c>
      <c r="D85" s="38">
        <v>7169.083333333333</v>
      </c>
      <c r="E85" s="38">
        <v>7076.2166666666662</v>
      </c>
      <c r="F85" s="38">
        <v>6998.2333333333336</v>
      </c>
      <c r="G85" s="38">
        <v>6905.3666666666668</v>
      </c>
      <c r="H85" s="38">
        <v>7247.0666666666657</v>
      </c>
      <c r="I85" s="38">
        <v>7339.9333333333325</v>
      </c>
      <c r="J85" s="38">
        <v>7417.9166666666652</v>
      </c>
      <c r="K85" s="31">
        <v>7261.95</v>
      </c>
      <c r="L85" s="31">
        <v>7091.1</v>
      </c>
      <c r="M85" s="31">
        <v>0.20796999999999999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775.65</v>
      </c>
      <c r="D86" s="38">
        <v>778.94999999999993</v>
      </c>
      <c r="E86" s="38">
        <v>768.74999999999989</v>
      </c>
      <c r="F86" s="38">
        <v>761.84999999999991</v>
      </c>
      <c r="G86" s="38">
        <v>751.64999999999986</v>
      </c>
      <c r="H86" s="38">
        <v>785.84999999999991</v>
      </c>
      <c r="I86" s="38">
        <v>796.05</v>
      </c>
      <c r="J86" s="38">
        <v>802.94999999999993</v>
      </c>
      <c r="K86" s="31">
        <v>789.15</v>
      </c>
      <c r="L86" s="31">
        <v>772.05</v>
      </c>
      <c r="M86" s="31">
        <v>1.01355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1115.7</v>
      </c>
      <c r="D87" s="38">
        <v>1118.5666666666666</v>
      </c>
      <c r="E87" s="38">
        <v>1107.1333333333332</v>
      </c>
      <c r="F87" s="38">
        <v>1098.5666666666666</v>
      </c>
      <c r="G87" s="38">
        <v>1087.1333333333332</v>
      </c>
      <c r="H87" s="38">
        <v>1127.1333333333332</v>
      </c>
      <c r="I87" s="38">
        <v>1138.5666666666666</v>
      </c>
      <c r="J87" s="38">
        <v>1147.1333333333332</v>
      </c>
      <c r="K87" s="31">
        <v>1130</v>
      </c>
      <c r="L87" s="31">
        <v>1110</v>
      </c>
      <c r="M87" s="31">
        <v>0.35100999999999999</v>
      </c>
      <c r="N87" s="1"/>
      <c r="O87" s="1"/>
    </row>
    <row r="88" spans="1:15" ht="12.75" customHeight="1">
      <c r="A88" s="33">
        <v>78</v>
      </c>
      <c r="B88" s="58" t="s">
        <v>344</v>
      </c>
      <c r="C88" s="31">
        <v>488.8</v>
      </c>
      <c r="D88" s="38">
        <v>491.60000000000008</v>
      </c>
      <c r="E88" s="38">
        <v>483.30000000000018</v>
      </c>
      <c r="F88" s="38">
        <v>477.80000000000013</v>
      </c>
      <c r="G88" s="38">
        <v>469.50000000000023</v>
      </c>
      <c r="H88" s="38">
        <v>497.10000000000014</v>
      </c>
      <c r="I88" s="38">
        <v>505.4</v>
      </c>
      <c r="J88" s="38">
        <v>510.90000000000009</v>
      </c>
      <c r="K88" s="31">
        <v>499.9</v>
      </c>
      <c r="L88" s="31">
        <v>486.1</v>
      </c>
      <c r="M88" s="31">
        <v>1.83247</v>
      </c>
      <c r="N88" s="1"/>
      <c r="O88" s="1"/>
    </row>
    <row r="89" spans="1:15" ht="12.75" customHeight="1">
      <c r="A89" s="33">
        <v>79</v>
      </c>
      <c r="B89" s="58" t="s">
        <v>83</v>
      </c>
      <c r="C89" s="31">
        <v>19019.75</v>
      </c>
      <c r="D89" s="38">
        <v>19029.783333333333</v>
      </c>
      <c r="E89" s="38">
        <v>18859.566666666666</v>
      </c>
      <c r="F89" s="38">
        <v>18699.383333333331</v>
      </c>
      <c r="G89" s="38">
        <v>18529.166666666664</v>
      </c>
      <c r="H89" s="38">
        <v>19189.966666666667</v>
      </c>
      <c r="I89" s="38">
        <v>19360.183333333334</v>
      </c>
      <c r="J89" s="38">
        <v>19520.366666666669</v>
      </c>
      <c r="K89" s="31">
        <v>19200</v>
      </c>
      <c r="L89" s="31">
        <v>18869.599999999999</v>
      </c>
      <c r="M89" s="31">
        <v>0.19520000000000001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562.6</v>
      </c>
      <c r="D90" s="38">
        <v>565.9</v>
      </c>
      <c r="E90" s="38">
        <v>555.94999999999993</v>
      </c>
      <c r="F90" s="38">
        <v>549.29999999999995</v>
      </c>
      <c r="G90" s="38">
        <v>539.34999999999991</v>
      </c>
      <c r="H90" s="38">
        <v>572.54999999999995</v>
      </c>
      <c r="I90" s="38">
        <v>582.5</v>
      </c>
      <c r="J90" s="38">
        <v>589.15</v>
      </c>
      <c r="K90" s="31">
        <v>575.85</v>
      </c>
      <c r="L90" s="31">
        <v>559.25</v>
      </c>
      <c r="M90" s="31">
        <v>0.90859000000000001</v>
      </c>
      <c r="N90" s="1"/>
      <c r="O90" s="1"/>
    </row>
    <row r="91" spans="1:15" ht="12.75" customHeight="1">
      <c r="A91" s="33">
        <v>81</v>
      </c>
      <c r="B91" s="58" t="s">
        <v>346</v>
      </c>
      <c r="C91" s="31">
        <v>23.9</v>
      </c>
      <c r="D91" s="38">
        <v>24.533333333333331</v>
      </c>
      <c r="E91" s="38">
        <v>23.266666666666662</v>
      </c>
      <c r="F91" s="38">
        <v>22.633333333333329</v>
      </c>
      <c r="G91" s="38">
        <v>21.36666666666666</v>
      </c>
      <c r="H91" s="38">
        <v>25.166666666666664</v>
      </c>
      <c r="I91" s="38">
        <v>26.43333333333333</v>
      </c>
      <c r="J91" s="38">
        <v>27.066666666666666</v>
      </c>
      <c r="K91" s="31">
        <v>25.8</v>
      </c>
      <c r="L91" s="31">
        <v>23.9</v>
      </c>
      <c r="M91" s="31">
        <v>283.92516999999998</v>
      </c>
      <c r="N91" s="1"/>
      <c r="O91" s="1"/>
    </row>
    <row r="92" spans="1:15" ht="12.75" customHeight="1">
      <c r="A92" s="33">
        <v>82</v>
      </c>
      <c r="B92" s="58" t="s">
        <v>86</v>
      </c>
      <c r="C92" s="31">
        <v>4885.6000000000004</v>
      </c>
      <c r="D92" s="38">
        <v>4922.5333333333338</v>
      </c>
      <c r="E92" s="38">
        <v>4838.0666666666675</v>
      </c>
      <c r="F92" s="38">
        <v>4790.5333333333338</v>
      </c>
      <c r="G92" s="38">
        <v>4706.0666666666675</v>
      </c>
      <c r="H92" s="38">
        <v>4970.0666666666675</v>
      </c>
      <c r="I92" s="38">
        <v>5054.5333333333328</v>
      </c>
      <c r="J92" s="38">
        <v>5102.0666666666675</v>
      </c>
      <c r="K92" s="31">
        <v>5007</v>
      </c>
      <c r="L92" s="31">
        <v>4875</v>
      </c>
      <c r="M92" s="31">
        <v>3.9681000000000002</v>
      </c>
      <c r="N92" s="1"/>
      <c r="O92" s="1"/>
    </row>
    <row r="93" spans="1:15" ht="12.75" customHeight="1">
      <c r="A93" s="33">
        <v>83</v>
      </c>
      <c r="B93" s="58" t="s">
        <v>335</v>
      </c>
      <c r="C93" s="31">
        <v>737.75</v>
      </c>
      <c r="D93" s="38">
        <v>736.58333333333337</v>
      </c>
      <c r="E93" s="38">
        <v>729.16666666666674</v>
      </c>
      <c r="F93" s="38">
        <v>720.58333333333337</v>
      </c>
      <c r="G93" s="38">
        <v>713.16666666666674</v>
      </c>
      <c r="H93" s="38">
        <v>745.16666666666674</v>
      </c>
      <c r="I93" s="38">
        <v>752.58333333333348</v>
      </c>
      <c r="J93" s="38">
        <v>761.16666666666674</v>
      </c>
      <c r="K93" s="31">
        <v>744</v>
      </c>
      <c r="L93" s="31">
        <v>728</v>
      </c>
      <c r="M93" s="31">
        <v>8.32761</v>
      </c>
      <c r="N93" s="1"/>
      <c r="O93" s="1"/>
    </row>
    <row r="94" spans="1:15" ht="12.75" customHeight="1">
      <c r="A94" s="33">
        <v>84</v>
      </c>
      <c r="B94" s="58" t="s">
        <v>347</v>
      </c>
      <c r="C94" s="31">
        <v>1493.9</v>
      </c>
      <c r="D94" s="38">
        <v>1489.9833333333333</v>
      </c>
      <c r="E94" s="38">
        <v>1455.9666666666667</v>
      </c>
      <c r="F94" s="38">
        <v>1418.0333333333333</v>
      </c>
      <c r="G94" s="38">
        <v>1384.0166666666667</v>
      </c>
      <c r="H94" s="38">
        <v>1527.9166666666667</v>
      </c>
      <c r="I94" s="38">
        <v>1561.9333333333336</v>
      </c>
      <c r="J94" s="38">
        <v>1599.8666666666668</v>
      </c>
      <c r="K94" s="31">
        <v>1524</v>
      </c>
      <c r="L94" s="31">
        <v>1452.05</v>
      </c>
      <c r="M94" s="31">
        <v>1.9899</v>
      </c>
      <c r="N94" s="1"/>
      <c r="O94" s="1"/>
    </row>
    <row r="95" spans="1:15" ht="12.75" customHeight="1">
      <c r="A95" s="33">
        <v>85</v>
      </c>
      <c r="B95" s="58" t="s">
        <v>353</v>
      </c>
      <c r="C95" s="31">
        <v>299.55</v>
      </c>
      <c r="D95" s="38">
        <v>302.95</v>
      </c>
      <c r="E95" s="38">
        <v>295.09999999999997</v>
      </c>
      <c r="F95" s="38">
        <v>290.64999999999998</v>
      </c>
      <c r="G95" s="38">
        <v>282.79999999999995</v>
      </c>
      <c r="H95" s="38">
        <v>307.39999999999998</v>
      </c>
      <c r="I95" s="38">
        <v>315.25</v>
      </c>
      <c r="J95" s="38">
        <v>319.7</v>
      </c>
      <c r="K95" s="31">
        <v>310.8</v>
      </c>
      <c r="L95" s="31">
        <v>298.5</v>
      </c>
      <c r="M95" s="31">
        <v>15.93756</v>
      </c>
      <c r="N95" s="1"/>
      <c r="O95" s="1"/>
    </row>
    <row r="96" spans="1:15" ht="12.75" customHeight="1">
      <c r="A96" s="33">
        <v>86</v>
      </c>
      <c r="B96" s="58" t="s">
        <v>90</v>
      </c>
      <c r="C96" s="31">
        <v>851.2</v>
      </c>
      <c r="D96" s="38">
        <v>864.6</v>
      </c>
      <c r="E96" s="38">
        <v>819.40000000000009</v>
      </c>
      <c r="F96" s="38">
        <v>787.6</v>
      </c>
      <c r="G96" s="38">
        <v>742.40000000000009</v>
      </c>
      <c r="H96" s="38">
        <v>896.40000000000009</v>
      </c>
      <c r="I96" s="38">
        <v>941.60000000000014</v>
      </c>
      <c r="J96" s="38">
        <v>973.40000000000009</v>
      </c>
      <c r="K96" s="31">
        <v>909.8</v>
      </c>
      <c r="L96" s="31">
        <v>832.8</v>
      </c>
      <c r="M96" s="31">
        <v>40.662379999999999</v>
      </c>
      <c r="N96" s="1"/>
      <c r="O96" s="1"/>
    </row>
    <row r="97" spans="1:15" ht="12.75" customHeight="1">
      <c r="A97" s="33">
        <v>87</v>
      </c>
      <c r="B97" s="58" t="s">
        <v>89</v>
      </c>
      <c r="C97" s="31">
        <v>332.85</v>
      </c>
      <c r="D97" s="38">
        <v>335.25</v>
      </c>
      <c r="E97" s="38">
        <v>327.60000000000002</v>
      </c>
      <c r="F97" s="38">
        <v>322.35000000000002</v>
      </c>
      <c r="G97" s="38">
        <v>314.70000000000005</v>
      </c>
      <c r="H97" s="38">
        <v>340.5</v>
      </c>
      <c r="I97" s="38">
        <v>348.15</v>
      </c>
      <c r="J97" s="38">
        <v>353.4</v>
      </c>
      <c r="K97" s="31">
        <v>342.9</v>
      </c>
      <c r="L97" s="31">
        <v>330</v>
      </c>
      <c r="M97" s="31">
        <v>126.49891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800.35</v>
      </c>
      <c r="D98" s="38">
        <v>802.7833333333333</v>
      </c>
      <c r="E98" s="38">
        <v>794.56666666666661</v>
      </c>
      <c r="F98" s="38">
        <v>788.7833333333333</v>
      </c>
      <c r="G98" s="38">
        <v>780.56666666666661</v>
      </c>
      <c r="H98" s="38">
        <v>808.56666666666661</v>
      </c>
      <c r="I98" s="38">
        <v>816.7833333333333</v>
      </c>
      <c r="J98" s="38">
        <v>822.56666666666661</v>
      </c>
      <c r="K98" s="31">
        <v>811</v>
      </c>
      <c r="L98" s="31">
        <v>797</v>
      </c>
      <c r="M98" s="31">
        <v>1.62331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1182.6500000000001</v>
      </c>
      <c r="D99" s="38">
        <v>1187.6499999999999</v>
      </c>
      <c r="E99" s="38">
        <v>1170.2999999999997</v>
      </c>
      <c r="F99" s="38">
        <v>1157.9499999999998</v>
      </c>
      <c r="G99" s="38">
        <v>1140.5999999999997</v>
      </c>
      <c r="H99" s="38">
        <v>1199.9999999999998</v>
      </c>
      <c r="I99" s="38">
        <v>1217.3499999999997</v>
      </c>
      <c r="J99" s="38">
        <v>1229.6999999999998</v>
      </c>
      <c r="K99" s="31">
        <v>1205</v>
      </c>
      <c r="L99" s="31">
        <v>1175.3</v>
      </c>
      <c r="M99" s="31">
        <v>0.71891000000000005</v>
      </c>
      <c r="N99" s="1"/>
      <c r="O99" s="1"/>
    </row>
    <row r="100" spans="1:15" ht="12.75" customHeight="1">
      <c r="A100" s="33">
        <v>90</v>
      </c>
      <c r="B100" s="58" t="s">
        <v>356</v>
      </c>
      <c r="C100" s="31">
        <v>137.15</v>
      </c>
      <c r="D100" s="38">
        <v>136.53333333333333</v>
      </c>
      <c r="E100" s="38">
        <v>134.86666666666667</v>
      </c>
      <c r="F100" s="38">
        <v>132.58333333333334</v>
      </c>
      <c r="G100" s="38">
        <v>130.91666666666669</v>
      </c>
      <c r="H100" s="38">
        <v>138.81666666666666</v>
      </c>
      <c r="I100" s="38">
        <v>140.48333333333335</v>
      </c>
      <c r="J100" s="38">
        <v>142.76666666666665</v>
      </c>
      <c r="K100" s="31">
        <v>138.19999999999999</v>
      </c>
      <c r="L100" s="31">
        <v>134.25</v>
      </c>
      <c r="M100" s="31">
        <v>16.72681</v>
      </c>
      <c r="N100" s="1"/>
      <c r="O100" s="1"/>
    </row>
    <row r="101" spans="1:15" ht="12.75" customHeight="1">
      <c r="A101" s="33">
        <v>91</v>
      </c>
      <c r="B101" s="58" t="s">
        <v>348</v>
      </c>
      <c r="C101" s="31">
        <v>610.20000000000005</v>
      </c>
      <c r="D101" s="38">
        <v>614.93333333333339</v>
      </c>
      <c r="E101" s="38">
        <v>600.26666666666677</v>
      </c>
      <c r="F101" s="38">
        <v>590.33333333333337</v>
      </c>
      <c r="G101" s="38">
        <v>575.66666666666674</v>
      </c>
      <c r="H101" s="38">
        <v>624.86666666666679</v>
      </c>
      <c r="I101" s="38">
        <v>639.5333333333333</v>
      </c>
      <c r="J101" s="38">
        <v>649.46666666666681</v>
      </c>
      <c r="K101" s="31">
        <v>629.6</v>
      </c>
      <c r="L101" s="31">
        <v>605</v>
      </c>
      <c r="M101" s="31">
        <v>3.1174200000000001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2476.5500000000002</v>
      </c>
      <c r="D102" s="38">
        <v>2484.5</v>
      </c>
      <c r="E102" s="38">
        <v>2421.3000000000002</v>
      </c>
      <c r="F102" s="38">
        <v>2366.0500000000002</v>
      </c>
      <c r="G102" s="38">
        <v>2302.8500000000004</v>
      </c>
      <c r="H102" s="38">
        <v>2539.75</v>
      </c>
      <c r="I102" s="38">
        <v>2602.9499999999998</v>
      </c>
      <c r="J102" s="38">
        <v>2658.2</v>
      </c>
      <c r="K102" s="31">
        <v>2547.6999999999998</v>
      </c>
      <c r="L102" s="31">
        <v>2429.25</v>
      </c>
      <c r="M102" s="31">
        <v>5.32172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30.3</v>
      </c>
      <c r="D103" s="38">
        <v>30.55</v>
      </c>
      <c r="E103" s="38">
        <v>29.900000000000002</v>
      </c>
      <c r="F103" s="38">
        <v>29.5</v>
      </c>
      <c r="G103" s="38">
        <v>28.85</v>
      </c>
      <c r="H103" s="38">
        <v>30.950000000000003</v>
      </c>
      <c r="I103" s="38">
        <v>31.6</v>
      </c>
      <c r="J103" s="38">
        <v>32</v>
      </c>
      <c r="K103" s="31">
        <v>31.2</v>
      </c>
      <c r="L103" s="31">
        <v>30.15</v>
      </c>
      <c r="M103" s="31">
        <v>73.708370000000002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1184.75</v>
      </c>
      <c r="D104" s="38">
        <v>1187.5833333333333</v>
      </c>
      <c r="E104" s="38">
        <v>1178.1666666666665</v>
      </c>
      <c r="F104" s="38">
        <v>1171.5833333333333</v>
      </c>
      <c r="G104" s="38">
        <v>1162.1666666666665</v>
      </c>
      <c r="H104" s="38">
        <v>1194.1666666666665</v>
      </c>
      <c r="I104" s="38">
        <v>1203.583333333333</v>
      </c>
      <c r="J104" s="38">
        <v>1210.1666666666665</v>
      </c>
      <c r="K104" s="31">
        <v>1197</v>
      </c>
      <c r="L104" s="31">
        <v>1181</v>
      </c>
      <c r="M104" s="31">
        <v>2.2600899999999999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663.1</v>
      </c>
      <c r="D105" s="38">
        <v>665.31666666666672</v>
      </c>
      <c r="E105" s="38">
        <v>655.83333333333348</v>
      </c>
      <c r="F105" s="38">
        <v>648.56666666666672</v>
      </c>
      <c r="G105" s="38">
        <v>639.08333333333348</v>
      </c>
      <c r="H105" s="38">
        <v>672.58333333333348</v>
      </c>
      <c r="I105" s="38">
        <v>682.06666666666683</v>
      </c>
      <c r="J105" s="38">
        <v>689.33333333333348</v>
      </c>
      <c r="K105" s="31">
        <v>674.8</v>
      </c>
      <c r="L105" s="31">
        <v>658.05</v>
      </c>
      <c r="M105" s="31">
        <v>1.4141699999999999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994.75</v>
      </c>
      <c r="D106" s="38">
        <v>985.56666666666661</v>
      </c>
      <c r="E106" s="38">
        <v>971.23333333333323</v>
      </c>
      <c r="F106" s="38">
        <v>947.71666666666658</v>
      </c>
      <c r="G106" s="38">
        <v>933.38333333333321</v>
      </c>
      <c r="H106" s="38">
        <v>1009.0833333333333</v>
      </c>
      <c r="I106" s="38">
        <v>1023.4166666666667</v>
      </c>
      <c r="J106" s="38">
        <v>1046.9333333333334</v>
      </c>
      <c r="K106" s="31">
        <v>999.9</v>
      </c>
      <c r="L106" s="31">
        <v>962.05</v>
      </c>
      <c r="M106" s="31">
        <v>3.1040899999999998</v>
      </c>
      <c r="N106" s="1"/>
      <c r="O106" s="1"/>
    </row>
    <row r="107" spans="1:15" ht="12.75" customHeight="1">
      <c r="A107" s="33">
        <v>97</v>
      </c>
      <c r="B107" s="58" t="s">
        <v>362</v>
      </c>
      <c r="C107" s="31">
        <v>7847.75</v>
      </c>
      <c r="D107" s="38">
        <v>7809.5166666666664</v>
      </c>
      <c r="E107" s="38">
        <v>7720.2333333333327</v>
      </c>
      <c r="F107" s="38">
        <v>7592.7166666666662</v>
      </c>
      <c r="G107" s="38">
        <v>7503.4333333333325</v>
      </c>
      <c r="H107" s="38">
        <v>7937.0333333333328</v>
      </c>
      <c r="I107" s="38">
        <v>8026.3166666666657</v>
      </c>
      <c r="J107" s="38">
        <v>8153.833333333333</v>
      </c>
      <c r="K107" s="31">
        <v>7898.8</v>
      </c>
      <c r="L107" s="31">
        <v>7682</v>
      </c>
      <c r="M107" s="31">
        <v>0.56039000000000005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74.95</v>
      </c>
      <c r="D108" s="38">
        <v>75.283333333333331</v>
      </c>
      <c r="E108" s="38">
        <v>74.516666666666666</v>
      </c>
      <c r="F108" s="38">
        <v>74.083333333333329</v>
      </c>
      <c r="G108" s="38">
        <v>73.316666666666663</v>
      </c>
      <c r="H108" s="38">
        <v>75.716666666666669</v>
      </c>
      <c r="I108" s="38">
        <v>76.48333333333332</v>
      </c>
      <c r="J108" s="38">
        <v>76.916666666666671</v>
      </c>
      <c r="K108" s="31">
        <v>76.05</v>
      </c>
      <c r="L108" s="31">
        <v>74.849999999999994</v>
      </c>
      <c r="M108" s="31">
        <v>25.541350000000001</v>
      </c>
      <c r="N108" s="1"/>
      <c r="O108" s="1"/>
    </row>
    <row r="109" spans="1:15" ht="12.75" customHeight="1">
      <c r="A109" s="33">
        <v>99</v>
      </c>
      <c r="B109" s="58" t="s">
        <v>350</v>
      </c>
      <c r="C109" s="31">
        <v>399.5</v>
      </c>
      <c r="D109" s="38">
        <v>402.59999999999997</v>
      </c>
      <c r="E109" s="38">
        <v>395.39999999999992</v>
      </c>
      <c r="F109" s="38">
        <v>391.29999999999995</v>
      </c>
      <c r="G109" s="38">
        <v>384.09999999999991</v>
      </c>
      <c r="H109" s="38">
        <v>406.69999999999993</v>
      </c>
      <c r="I109" s="38">
        <v>413.9</v>
      </c>
      <c r="J109" s="38">
        <v>417.99999999999994</v>
      </c>
      <c r="K109" s="31">
        <v>409.8</v>
      </c>
      <c r="L109" s="31">
        <v>398.5</v>
      </c>
      <c r="M109" s="31">
        <v>9.8104600000000008</v>
      </c>
      <c r="N109" s="1"/>
      <c r="O109" s="1"/>
    </row>
    <row r="110" spans="1:15" ht="12.75" customHeight="1">
      <c r="A110" s="33">
        <v>100</v>
      </c>
      <c r="B110" s="58" t="s">
        <v>363</v>
      </c>
      <c r="C110" s="31">
        <v>470.3</v>
      </c>
      <c r="D110" s="38">
        <v>468.51666666666665</v>
      </c>
      <c r="E110" s="38">
        <v>465.0333333333333</v>
      </c>
      <c r="F110" s="38">
        <v>459.76666666666665</v>
      </c>
      <c r="G110" s="38">
        <v>456.2833333333333</v>
      </c>
      <c r="H110" s="38">
        <v>473.7833333333333</v>
      </c>
      <c r="I110" s="38">
        <v>477.26666666666665</v>
      </c>
      <c r="J110" s="38">
        <v>482.5333333333333</v>
      </c>
      <c r="K110" s="31">
        <v>472</v>
      </c>
      <c r="L110" s="31">
        <v>463.25</v>
      </c>
      <c r="M110" s="31">
        <v>0.78185000000000004</v>
      </c>
      <c r="N110" s="1"/>
      <c r="O110" s="1"/>
    </row>
    <row r="111" spans="1:15" ht="12.75" customHeight="1">
      <c r="A111" s="33">
        <v>101</v>
      </c>
      <c r="B111" s="58" t="s">
        <v>91</v>
      </c>
      <c r="C111" s="31">
        <v>269.89999999999998</v>
      </c>
      <c r="D111" s="38">
        <v>270.23333333333335</v>
      </c>
      <c r="E111" s="38">
        <v>268.16666666666669</v>
      </c>
      <c r="F111" s="38">
        <v>266.43333333333334</v>
      </c>
      <c r="G111" s="38">
        <v>264.36666666666667</v>
      </c>
      <c r="H111" s="38">
        <v>271.9666666666667</v>
      </c>
      <c r="I111" s="38">
        <v>274.0333333333333</v>
      </c>
      <c r="J111" s="38">
        <v>275.76666666666671</v>
      </c>
      <c r="K111" s="31">
        <v>272.3</v>
      </c>
      <c r="L111" s="31">
        <v>268.5</v>
      </c>
      <c r="M111" s="31">
        <v>6.4856400000000001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430.75</v>
      </c>
      <c r="D112" s="38">
        <v>431.3</v>
      </c>
      <c r="E112" s="38">
        <v>425.6</v>
      </c>
      <c r="F112" s="38">
        <v>420.45</v>
      </c>
      <c r="G112" s="38">
        <v>414.75</v>
      </c>
      <c r="H112" s="38">
        <v>436.45000000000005</v>
      </c>
      <c r="I112" s="38">
        <v>442.15</v>
      </c>
      <c r="J112" s="38">
        <v>447.30000000000007</v>
      </c>
      <c r="K112" s="31">
        <v>437</v>
      </c>
      <c r="L112" s="31">
        <v>426.15</v>
      </c>
      <c r="M112" s="31">
        <v>5.0302300000000004</v>
      </c>
      <c r="N112" s="1"/>
      <c r="O112" s="1"/>
    </row>
    <row r="113" spans="1:15" ht="12.75" customHeight="1">
      <c r="A113" s="33">
        <v>103</v>
      </c>
      <c r="B113" s="58" t="s">
        <v>365</v>
      </c>
      <c r="C113" s="31">
        <v>915.25</v>
      </c>
      <c r="D113" s="38">
        <v>920.43333333333339</v>
      </c>
      <c r="E113" s="38">
        <v>906.86666666666679</v>
      </c>
      <c r="F113" s="38">
        <v>898.48333333333335</v>
      </c>
      <c r="G113" s="38">
        <v>884.91666666666674</v>
      </c>
      <c r="H113" s="38">
        <v>928.81666666666683</v>
      </c>
      <c r="I113" s="38">
        <v>942.38333333333344</v>
      </c>
      <c r="J113" s="38">
        <v>950.76666666666688</v>
      </c>
      <c r="K113" s="31">
        <v>934</v>
      </c>
      <c r="L113" s="31">
        <v>912.05</v>
      </c>
      <c r="M113" s="31">
        <v>0.58835999999999999</v>
      </c>
      <c r="N113" s="1"/>
      <c r="O113" s="1"/>
    </row>
    <row r="114" spans="1:15" ht="12.75" customHeight="1">
      <c r="A114" s="33">
        <v>104</v>
      </c>
      <c r="B114" s="58" t="s">
        <v>92</v>
      </c>
      <c r="C114" s="31">
        <v>1127.4000000000001</v>
      </c>
      <c r="D114" s="38">
        <v>1133.8666666666668</v>
      </c>
      <c r="E114" s="38">
        <v>1113.5333333333335</v>
      </c>
      <c r="F114" s="38">
        <v>1099.6666666666667</v>
      </c>
      <c r="G114" s="38">
        <v>1079.3333333333335</v>
      </c>
      <c r="H114" s="38">
        <v>1147.7333333333336</v>
      </c>
      <c r="I114" s="38">
        <v>1168.0666666666666</v>
      </c>
      <c r="J114" s="38">
        <v>1181.9333333333336</v>
      </c>
      <c r="K114" s="31">
        <v>1154.2</v>
      </c>
      <c r="L114" s="31">
        <v>1120</v>
      </c>
      <c r="M114" s="31">
        <v>18.48535</v>
      </c>
      <c r="N114" s="1"/>
      <c r="O114" s="1"/>
    </row>
    <row r="115" spans="1:15" ht="12.75" customHeight="1">
      <c r="A115" s="33">
        <v>105</v>
      </c>
      <c r="B115" s="58" t="s">
        <v>872</v>
      </c>
      <c r="C115" s="31">
        <v>478.1</v>
      </c>
      <c r="D115" s="38">
        <v>481.36666666666662</v>
      </c>
      <c r="E115" s="38">
        <v>469.78333333333325</v>
      </c>
      <c r="F115" s="38">
        <v>461.46666666666664</v>
      </c>
      <c r="G115" s="38">
        <v>449.88333333333327</v>
      </c>
      <c r="H115" s="38">
        <v>489.68333333333322</v>
      </c>
      <c r="I115" s="38">
        <v>501.26666666666659</v>
      </c>
      <c r="J115" s="38">
        <v>509.5833333333332</v>
      </c>
      <c r="K115" s="31">
        <v>492.95</v>
      </c>
      <c r="L115" s="31">
        <v>473.05</v>
      </c>
      <c r="M115" s="31">
        <v>15.84324</v>
      </c>
      <c r="N115" s="1"/>
      <c r="O115" s="1"/>
    </row>
    <row r="116" spans="1:15" ht="12.75" customHeight="1">
      <c r="A116" s="33">
        <v>106</v>
      </c>
      <c r="B116" s="58" t="s">
        <v>93</v>
      </c>
      <c r="C116" s="31">
        <v>1054.75</v>
      </c>
      <c r="D116" s="38">
        <v>1055.3</v>
      </c>
      <c r="E116" s="38">
        <v>1048.8499999999999</v>
      </c>
      <c r="F116" s="38">
        <v>1042.95</v>
      </c>
      <c r="G116" s="38">
        <v>1036.5</v>
      </c>
      <c r="H116" s="38">
        <v>1061.1999999999998</v>
      </c>
      <c r="I116" s="38">
        <v>1067.6500000000001</v>
      </c>
      <c r="J116" s="38">
        <v>1073.5499999999997</v>
      </c>
      <c r="K116" s="31">
        <v>1061.75</v>
      </c>
      <c r="L116" s="31">
        <v>1049.4000000000001</v>
      </c>
      <c r="M116" s="31">
        <v>5.9999900000000004</v>
      </c>
      <c r="N116" s="1"/>
      <c r="O116" s="1"/>
    </row>
    <row r="117" spans="1:15" ht="12.75" customHeight="1">
      <c r="A117" s="33">
        <v>107</v>
      </c>
      <c r="B117" s="58" t="s">
        <v>100</v>
      </c>
      <c r="C117" s="31">
        <v>129.69999999999999</v>
      </c>
      <c r="D117" s="38">
        <v>130.25</v>
      </c>
      <c r="E117" s="38">
        <v>128.85</v>
      </c>
      <c r="F117" s="38">
        <v>128</v>
      </c>
      <c r="G117" s="38">
        <v>126.6</v>
      </c>
      <c r="H117" s="38">
        <v>131.1</v>
      </c>
      <c r="I117" s="38">
        <v>132.49999999999997</v>
      </c>
      <c r="J117" s="38">
        <v>133.35</v>
      </c>
      <c r="K117" s="31">
        <v>131.65</v>
      </c>
      <c r="L117" s="31">
        <v>129.4</v>
      </c>
      <c r="M117" s="31">
        <v>27.108029999999999</v>
      </c>
      <c r="N117" s="1"/>
      <c r="O117" s="1"/>
    </row>
    <row r="118" spans="1:15" ht="12.75" customHeight="1">
      <c r="A118" s="33">
        <v>108</v>
      </c>
      <c r="B118" s="58" t="s">
        <v>273</v>
      </c>
      <c r="C118" s="31">
        <v>1297.0999999999999</v>
      </c>
      <c r="D118" s="38">
        <v>1303.6333333333334</v>
      </c>
      <c r="E118" s="38">
        <v>1287.5666666666668</v>
      </c>
      <c r="F118" s="38">
        <v>1278.0333333333333</v>
      </c>
      <c r="G118" s="38">
        <v>1261.9666666666667</v>
      </c>
      <c r="H118" s="38">
        <v>1313.166666666667</v>
      </c>
      <c r="I118" s="38">
        <v>1329.2333333333336</v>
      </c>
      <c r="J118" s="38">
        <v>1338.7666666666671</v>
      </c>
      <c r="K118" s="31">
        <v>1319.7</v>
      </c>
      <c r="L118" s="31">
        <v>1294.0999999999999</v>
      </c>
      <c r="M118" s="31">
        <v>1.0004</v>
      </c>
      <c r="N118" s="1"/>
      <c r="O118" s="1"/>
    </row>
    <row r="119" spans="1:15" ht="12.75" customHeight="1">
      <c r="A119" s="33">
        <v>109</v>
      </c>
      <c r="B119" s="58" t="s">
        <v>94</v>
      </c>
      <c r="C119" s="31">
        <v>229.95</v>
      </c>
      <c r="D119" s="38">
        <v>230.38333333333333</v>
      </c>
      <c r="E119" s="38">
        <v>228.41666666666666</v>
      </c>
      <c r="F119" s="38">
        <v>226.88333333333333</v>
      </c>
      <c r="G119" s="38">
        <v>224.91666666666666</v>
      </c>
      <c r="H119" s="38">
        <v>231.91666666666666</v>
      </c>
      <c r="I119" s="38">
        <v>233.88333333333335</v>
      </c>
      <c r="J119" s="38">
        <v>235.41666666666666</v>
      </c>
      <c r="K119" s="31">
        <v>232.35</v>
      </c>
      <c r="L119" s="31">
        <v>228.85</v>
      </c>
      <c r="M119" s="31">
        <v>110.24983</v>
      </c>
      <c r="N119" s="1"/>
      <c r="O119" s="1"/>
    </row>
    <row r="120" spans="1:15" ht="12.75" customHeight="1">
      <c r="A120" s="33">
        <v>110</v>
      </c>
      <c r="B120" s="58" t="s">
        <v>366</v>
      </c>
      <c r="C120" s="31">
        <v>688.1</v>
      </c>
      <c r="D120" s="38">
        <v>695.73333333333323</v>
      </c>
      <c r="E120" s="38">
        <v>674.46666666666647</v>
      </c>
      <c r="F120" s="38">
        <v>660.83333333333326</v>
      </c>
      <c r="G120" s="38">
        <v>639.56666666666649</v>
      </c>
      <c r="H120" s="38">
        <v>709.36666666666645</v>
      </c>
      <c r="I120" s="38">
        <v>730.6333333333331</v>
      </c>
      <c r="J120" s="38">
        <v>744.26666666666642</v>
      </c>
      <c r="K120" s="31">
        <v>717</v>
      </c>
      <c r="L120" s="31">
        <v>682.1</v>
      </c>
      <c r="M120" s="31">
        <v>69.627970000000005</v>
      </c>
      <c r="N120" s="1"/>
      <c r="O120" s="1"/>
    </row>
    <row r="121" spans="1:15" ht="12.75" customHeight="1">
      <c r="A121" s="33">
        <v>111</v>
      </c>
      <c r="B121" s="58" t="s">
        <v>95</v>
      </c>
      <c r="C121" s="31">
        <v>4687.75</v>
      </c>
      <c r="D121" s="38">
        <v>4703.8166666666666</v>
      </c>
      <c r="E121" s="38">
        <v>4662.083333333333</v>
      </c>
      <c r="F121" s="38">
        <v>4636.4166666666661</v>
      </c>
      <c r="G121" s="38">
        <v>4594.6833333333325</v>
      </c>
      <c r="H121" s="38">
        <v>4729.4833333333336</v>
      </c>
      <c r="I121" s="38">
        <v>4771.2166666666672</v>
      </c>
      <c r="J121" s="38">
        <v>4796.8833333333341</v>
      </c>
      <c r="K121" s="31">
        <v>4745.55</v>
      </c>
      <c r="L121" s="31">
        <v>4678.1499999999996</v>
      </c>
      <c r="M121" s="31">
        <v>1.7513799999999999</v>
      </c>
      <c r="N121" s="1"/>
      <c r="O121" s="1"/>
    </row>
    <row r="122" spans="1:15" ht="12.75" customHeight="1">
      <c r="A122" s="33">
        <v>112</v>
      </c>
      <c r="B122" s="58" t="s">
        <v>96</v>
      </c>
      <c r="C122" s="31">
        <v>1899.05</v>
      </c>
      <c r="D122" s="38">
        <v>1890.6499999999999</v>
      </c>
      <c r="E122" s="38">
        <v>1878.9499999999998</v>
      </c>
      <c r="F122" s="38">
        <v>1858.85</v>
      </c>
      <c r="G122" s="38">
        <v>1847.1499999999999</v>
      </c>
      <c r="H122" s="38">
        <v>1910.7499999999998</v>
      </c>
      <c r="I122" s="38">
        <v>1922.45</v>
      </c>
      <c r="J122" s="38">
        <v>1942.5499999999997</v>
      </c>
      <c r="K122" s="31">
        <v>1902.35</v>
      </c>
      <c r="L122" s="31">
        <v>1870.55</v>
      </c>
      <c r="M122" s="31">
        <v>8.4857399999999998</v>
      </c>
      <c r="N122" s="1"/>
      <c r="O122" s="1"/>
    </row>
    <row r="123" spans="1:15" ht="12.75" customHeight="1">
      <c r="A123" s="33">
        <v>113</v>
      </c>
      <c r="B123" s="58" t="s">
        <v>367</v>
      </c>
      <c r="C123" s="31">
        <v>2336.85</v>
      </c>
      <c r="D123" s="38">
        <v>2334.1833333333329</v>
      </c>
      <c r="E123" s="38">
        <v>2318.5666666666657</v>
      </c>
      <c r="F123" s="38">
        <v>2300.2833333333328</v>
      </c>
      <c r="G123" s="38">
        <v>2284.6666666666656</v>
      </c>
      <c r="H123" s="38">
        <v>2352.4666666666658</v>
      </c>
      <c r="I123" s="38">
        <v>2368.0833333333335</v>
      </c>
      <c r="J123" s="38">
        <v>2386.3666666666659</v>
      </c>
      <c r="K123" s="31">
        <v>2349.8000000000002</v>
      </c>
      <c r="L123" s="31">
        <v>2315.9</v>
      </c>
      <c r="M123" s="31">
        <v>0.77020999999999995</v>
      </c>
      <c r="N123" s="1"/>
      <c r="O123" s="1"/>
    </row>
    <row r="124" spans="1:15" ht="12.75" customHeight="1">
      <c r="A124" s="33">
        <v>114</v>
      </c>
      <c r="B124" s="58" t="s">
        <v>97</v>
      </c>
      <c r="C124" s="31">
        <v>679.55</v>
      </c>
      <c r="D124" s="38">
        <v>680.2166666666667</v>
      </c>
      <c r="E124" s="38">
        <v>673.43333333333339</v>
      </c>
      <c r="F124" s="38">
        <v>667.31666666666672</v>
      </c>
      <c r="G124" s="38">
        <v>660.53333333333342</v>
      </c>
      <c r="H124" s="38">
        <v>686.33333333333337</v>
      </c>
      <c r="I124" s="38">
        <v>693.11666666666667</v>
      </c>
      <c r="J124" s="38">
        <v>699.23333333333335</v>
      </c>
      <c r="K124" s="31">
        <v>687</v>
      </c>
      <c r="L124" s="31">
        <v>674.1</v>
      </c>
      <c r="M124" s="31">
        <v>11.82873</v>
      </c>
      <c r="N124" s="1"/>
      <c r="O124" s="1"/>
    </row>
    <row r="125" spans="1:15" ht="12.75" customHeight="1">
      <c r="A125" s="33">
        <v>115</v>
      </c>
      <c r="B125" s="58" t="s">
        <v>98</v>
      </c>
      <c r="C125" s="31">
        <v>967.3</v>
      </c>
      <c r="D125" s="38">
        <v>964.4</v>
      </c>
      <c r="E125" s="38">
        <v>955.9</v>
      </c>
      <c r="F125" s="38">
        <v>944.5</v>
      </c>
      <c r="G125" s="38">
        <v>936</v>
      </c>
      <c r="H125" s="38">
        <v>975.8</v>
      </c>
      <c r="I125" s="38">
        <v>984.3</v>
      </c>
      <c r="J125" s="38">
        <v>995.69999999999993</v>
      </c>
      <c r="K125" s="31">
        <v>972.9</v>
      </c>
      <c r="L125" s="31">
        <v>953</v>
      </c>
      <c r="M125" s="31">
        <v>4.0168699999999999</v>
      </c>
      <c r="N125" s="1"/>
      <c r="O125" s="1"/>
    </row>
    <row r="126" spans="1:15" ht="12.75" customHeight="1">
      <c r="A126" s="33">
        <v>116</v>
      </c>
      <c r="B126" s="58" t="s">
        <v>878</v>
      </c>
      <c r="C126" s="31">
        <v>4617.05</v>
      </c>
      <c r="D126" s="38">
        <v>4709.3499999999995</v>
      </c>
      <c r="E126" s="38">
        <v>4482.6999999999989</v>
      </c>
      <c r="F126" s="38">
        <v>4348.3499999999995</v>
      </c>
      <c r="G126" s="38">
        <v>4121.6999999999989</v>
      </c>
      <c r="H126" s="38">
        <v>4843.6999999999989</v>
      </c>
      <c r="I126" s="38">
        <v>5070.3499999999985</v>
      </c>
      <c r="J126" s="38">
        <v>5204.6999999999989</v>
      </c>
      <c r="K126" s="31">
        <v>4936</v>
      </c>
      <c r="L126" s="31">
        <v>4575</v>
      </c>
      <c r="M126" s="31">
        <v>1.52695</v>
      </c>
      <c r="N126" s="1"/>
      <c r="O126" s="1"/>
    </row>
    <row r="127" spans="1:15" ht="12.75" customHeight="1">
      <c r="A127" s="33">
        <v>117</v>
      </c>
      <c r="B127" s="58" t="s">
        <v>368</v>
      </c>
      <c r="C127" s="31">
        <v>1369.65</v>
      </c>
      <c r="D127" s="38">
        <v>1381.6499999999999</v>
      </c>
      <c r="E127" s="38">
        <v>1343.5499999999997</v>
      </c>
      <c r="F127" s="38">
        <v>1317.4499999999998</v>
      </c>
      <c r="G127" s="38">
        <v>1279.3499999999997</v>
      </c>
      <c r="H127" s="38">
        <v>1407.7499999999998</v>
      </c>
      <c r="I127" s="38">
        <v>1445.8499999999997</v>
      </c>
      <c r="J127" s="38">
        <v>1471.9499999999998</v>
      </c>
      <c r="K127" s="31">
        <v>1419.75</v>
      </c>
      <c r="L127" s="31">
        <v>1355.55</v>
      </c>
      <c r="M127" s="31">
        <v>4.39337</v>
      </c>
      <c r="N127" s="1"/>
      <c r="O127" s="1"/>
    </row>
    <row r="128" spans="1:15" ht="12.75" customHeight="1">
      <c r="A128" s="33">
        <v>118</v>
      </c>
      <c r="B128" s="58" t="s">
        <v>351</v>
      </c>
      <c r="C128" s="31">
        <v>3790.75</v>
      </c>
      <c r="D128" s="38">
        <v>3806.9166666666665</v>
      </c>
      <c r="E128" s="38">
        <v>3764.833333333333</v>
      </c>
      <c r="F128" s="38">
        <v>3738.9166666666665</v>
      </c>
      <c r="G128" s="38">
        <v>3696.833333333333</v>
      </c>
      <c r="H128" s="38">
        <v>3832.833333333333</v>
      </c>
      <c r="I128" s="38">
        <v>3874.9166666666661</v>
      </c>
      <c r="J128" s="38">
        <v>3900.833333333333</v>
      </c>
      <c r="K128" s="31">
        <v>3849</v>
      </c>
      <c r="L128" s="31">
        <v>3781</v>
      </c>
      <c r="M128" s="31">
        <v>0.10646</v>
      </c>
      <c r="N128" s="1"/>
      <c r="O128" s="1"/>
    </row>
    <row r="129" spans="1:15" ht="12.75" customHeight="1">
      <c r="A129" s="33">
        <v>119</v>
      </c>
      <c r="B129" s="58" t="s">
        <v>99</v>
      </c>
      <c r="C129" s="31">
        <v>287.25</v>
      </c>
      <c r="D129" s="38">
        <v>288.63333333333333</v>
      </c>
      <c r="E129" s="38">
        <v>285.11666666666667</v>
      </c>
      <c r="F129" s="38">
        <v>282.98333333333335</v>
      </c>
      <c r="G129" s="38">
        <v>279.4666666666667</v>
      </c>
      <c r="H129" s="38">
        <v>290.76666666666665</v>
      </c>
      <c r="I129" s="38">
        <v>294.2833333333333</v>
      </c>
      <c r="J129" s="38">
        <v>296.41666666666663</v>
      </c>
      <c r="K129" s="31">
        <v>292.14999999999998</v>
      </c>
      <c r="L129" s="31">
        <v>286.5</v>
      </c>
      <c r="M129" s="31">
        <v>13.96879</v>
      </c>
      <c r="N129" s="1"/>
      <c r="O129" s="1"/>
    </row>
    <row r="130" spans="1:15" ht="12.75" customHeight="1">
      <c r="A130" s="33">
        <v>120</v>
      </c>
      <c r="B130" s="58" t="s">
        <v>352</v>
      </c>
      <c r="C130" s="31">
        <v>289.8</v>
      </c>
      <c r="D130" s="38">
        <v>288.45</v>
      </c>
      <c r="E130" s="38">
        <v>286</v>
      </c>
      <c r="F130" s="38">
        <v>282.2</v>
      </c>
      <c r="G130" s="38">
        <v>279.75</v>
      </c>
      <c r="H130" s="38">
        <v>292.25</v>
      </c>
      <c r="I130" s="38">
        <v>294.69999999999993</v>
      </c>
      <c r="J130" s="38">
        <v>298.5</v>
      </c>
      <c r="K130" s="31">
        <v>290.89999999999998</v>
      </c>
      <c r="L130" s="31">
        <v>284.64999999999998</v>
      </c>
      <c r="M130" s="31">
        <v>2.3001499999999999</v>
      </c>
      <c r="N130" s="1"/>
      <c r="O130" s="1"/>
    </row>
    <row r="131" spans="1:15" ht="12.75" customHeight="1">
      <c r="A131" s="33">
        <v>121</v>
      </c>
      <c r="B131" s="58" t="s">
        <v>101</v>
      </c>
      <c r="C131" s="31">
        <v>1922.85</v>
      </c>
      <c r="D131" s="38">
        <v>1918.2333333333333</v>
      </c>
      <c r="E131" s="38">
        <v>1907.9666666666667</v>
      </c>
      <c r="F131" s="38">
        <v>1893.0833333333333</v>
      </c>
      <c r="G131" s="38">
        <v>1882.8166666666666</v>
      </c>
      <c r="H131" s="38">
        <v>1933.1166666666668</v>
      </c>
      <c r="I131" s="38">
        <v>1943.3833333333337</v>
      </c>
      <c r="J131" s="38">
        <v>1958.2666666666669</v>
      </c>
      <c r="K131" s="31">
        <v>1928.5</v>
      </c>
      <c r="L131" s="31">
        <v>1903.35</v>
      </c>
      <c r="M131" s="31">
        <v>3.1351</v>
      </c>
      <c r="N131" s="1"/>
      <c r="O131" s="1"/>
    </row>
    <row r="132" spans="1:15" ht="12.75" customHeight="1">
      <c r="A132" s="33">
        <v>122</v>
      </c>
      <c r="B132" s="58" t="s">
        <v>369</v>
      </c>
      <c r="C132" s="31">
        <v>1466.55</v>
      </c>
      <c r="D132" s="38">
        <v>1471.5</v>
      </c>
      <c r="E132" s="38">
        <v>1455.05</v>
      </c>
      <c r="F132" s="38">
        <v>1443.55</v>
      </c>
      <c r="G132" s="38">
        <v>1427.1</v>
      </c>
      <c r="H132" s="38">
        <v>1483</v>
      </c>
      <c r="I132" s="38">
        <v>1499.4499999999998</v>
      </c>
      <c r="J132" s="38">
        <v>1510.95</v>
      </c>
      <c r="K132" s="31">
        <v>1487.95</v>
      </c>
      <c r="L132" s="31">
        <v>1460</v>
      </c>
      <c r="M132" s="31">
        <v>1.43831</v>
      </c>
      <c r="N132" s="1"/>
      <c r="O132" s="1"/>
    </row>
    <row r="133" spans="1:15" ht="12.75" customHeight="1">
      <c r="A133" s="33">
        <v>123</v>
      </c>
      <c r="B133" s="58" t="s">
        <v>102</v>
      </c>
      <c r="C133" s="31">
        <v>568.35</v>
      </c>
      <c r="D133" s="38">
        <v>567.01666666666677</v>
      </c>
      <c r="E133" s="38">
        <v>564.43333333333351</v>
      </c>
      <c r="F133" s="38">
        <v>560.51666666666677</v>
      </c>
      <c r="G133" s="38">
        <v>557.93333333333351</v>
      </c>
      <c r="H133" s="38">
        <v>570.93333333333351</v>
      </c>
      <c r="I133" s="38">
        <v>573.51666666666677</v>
      </c>
      <c r="J133" s="38">
        <v>577.43333333333351</v>
      </c>
      <c r="K133" s="31">
        <v>569.6</v>
      </c>
      <c r="L133" s="31">
        <v>563.1</v>
      </c>
      <c r="M133" s="31">
        <v>5.9417600000000004</v>
      </c>
      <c r="N133" s="1"/>
      <c r="O133" s="1"/>
    </row>
    <row r="134" spans="1:15" ht="12.75" customHeight="1">
      <c r="A134" s="33">
        <v>124</v>
      </c>
      <c r="B134" s="58" t="s">
        <v>103</v>
      </c>
      <c r="C134" s="31">
        <v>1908.45</v>
      </c>
      <c r="D134" s="38">
        <v>1907.3999999999999</v>
      </c>
      <c r="E134" s="38">
        <v>1891.0499999999997</v>
      </c>
      <c r="F134" s="38">
        <v>1873.6499999999999</v>
      </c>
      <c r="G134" s="38">
        <v>1857.2999999999997</v>
      </c>
      <c r="H134" s="38">
        <v>1924.7999999999997</v>
      </c>
      <c r="I134" s="38">
        <v>1941.1499999999996</v>
      </c>
      <c r="J134" s="38">
        <v>1958.5499999999997</v>
      </c>
      <c r="K134" s="31">
        <v>1923.75</v>
      </c>
      <c r="L134" s="31">
        <v>1890</v>
      </c>
      <c r="M134" s="31">
        <v>2.5580099999999999</v>
      </c>
      <c r="N134" s="1"/>
      <c r="O134" s="1"/>
    </row>
    <row r="135" spans="1:15" ht="12.75" customHeight="1">
      <c r="A135" s="33">
        <v>125</v>
      </c>
      <c r="B135" s="58" t="s">
        <v>879</v>
      </c>
      <c r="C135" s="31">
        <v>1997.2</v>
      </c>
      <c r="D135" s="38">
        <v>1999.0666666666666</v>
      </c>
      <c r="E135" s="38">
        <v>1973.1333333333332</v>
      </c>
      <c r="F135" s="38">
        <v>1949.0666666666666</v>
      </c>
      <c r="G135" s="38">
        <v>1923.1333333333332</v>
      </c>
      <c r="H135" s="38">
        <v>2023.1333333333332</v>
      </c>
      <c r="I135" s="38">
        <v>2049.0666666666666</v>
      </c>
      <c r="J135" s="38">
        <v>2073.1333333333332</v>
      </c>
      <c r="K135" s="31">
        <v>2025</v>
      </c>
      <c r="L135" s="31">
        <v>1975</v>
      </c>
      <c r="M135" s="31">
        <v>1.0191699999999999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848.5</v>
      </c>
      <c r="D136" s="38">
        <v>852.85</v>
      </c>
      <c r="E136" s="38">
        <v>835.7</v>
      </c>
      <c r="F136" s="38">
        <v>822.9</v>
      </c>
      <c r="G136" s="38">
        <v>805.75</v>
      </c>
      <c r="H136" s="38">
        <v>865.65000000000009</v>
      </c>
      <c r="I136" s="38">
        <v>882.8</v>
      </c>
      <c r="J136" s="38">
        <v>895.60000000000014</v>
      </c>
      <c r="K136" s="31">
        <v>870</v>
      </c>
      <c r="L136" s="31">
        <v>840.05</v>
      </c>
      <c r="M136" s="31">
        <v>3.4680200000000001</v>
      </c>
      <c r="N136" s="1"/>
      <c r="O136" s="1"/>
    </row>
    <row r="137" spans="1:15" ht="12.75" customHeight="1">
      <c r="A137" s="33">
        <v>127</v>
      </c>
      <c r="B137" s="58" t="s">
        <v>371</v>
      </c>
      <c r="C137" s="31">
        <v>590.79999999999995</v>
      </c>
      <c r="D137" s="38">
        <v>588.0333333333333</v>
      </c>
      <c r="E137" s="38">
        <v>581.16666666666663</v>
      </c>
      <c r="F137" s="38">
        <v>571.5333333333333</v>
      </c>
      <c r="G137" s="38">
        <v>564.66666666666663</v>
      </c>
      <c r="H137" s="38">
        <v>597.66666666666663</v>
      </c>
      <c r="I137" s="38">
        <v>604.53333333333342</v>
      </c>
      <c r="J137" s="38">
        <v>614.16666666666663</v>
      </c>
      <c r="K137" s="31">
        <v>594.9</v>
      </c>
      <c r="L137" s="31">
        <v>578.4</v>
      </c>
      <c r="M137" s="31">
        <v>5.9741200000000001</v>
      </c>
      <c r="N137" s="1"/>
      <c r="O137" s="1"/>
    </row>
    <row r="138" spans="1:15" ht="12.75" customHeight="1">
      <c r="A138" s="33">
        <v>128</v>
      </c>
      <c r="B138" s="58" t="s">
        <v>104</v>
      </c>
      <c r="C138" s="31">
        <v>2007.85</v>
      </c>
      <c r="D138" s="38">
        <v>2003.1499999999999</v>
      </c>
      <c r="E138" s="38">
        <v>1986.6999999999998</v>
      </c>
      <c r="F138" s="38">
        <v>1965.55</v>
      </c>
      <c r="G138" s="38">
        <v>1949.1</v>
      </c>
      <c r="H138" s="38">
        <v>2024.2999999999997</v>
      </c>
      <c r="I138" s="38">
        <v>2040.75</v>
      </c>
      <c r="J138" s="38">
        <v>2061.8999999999996</v>
      </c>
      <c r="K138" s="31">
        <v>2019.6</v>
      </c>
      <c r="L138" s="31">
        <v>1982</v>
      </c>
      <c r="M138" s="31">
        <v>4.6652399999999998</v>
      </c>
      <c r="N138" s="1"/>
      <c r="O138" s="1"/>
    </row>
    <row r="139" spans="1:15" ht="12.75" customHeight="1">
      <c r="A139" s="33">
        <v>129</v>
      </c>
      <c r="B139" s="58" t="s">
        <v>274</v>
      </c>
      <c r="C139" s="31">
        <v>412.95</v>
      </c>
      <c r="D139" s="38">
        <v>409.13333333333338</v>
      </c>
      <c r="E139" s="38">
        <v>403.91666666666674</v>
      </c>
      <c r="F139" s="38">
        <v>394.88333333333338</v>
      </c>
      <c r="G139" s="38">
        <v>389.66666666666674</v>
      </c>
      <c r="H139" s="38">
        <v>418.16666666666674</v>
      </c>
      <c r="I139" s="38">
        <v>423.38333333333333</v>
      </c>
      <c r="J139" s="38">
        <v>432.41666666666674</v>
      </c>
      <c r="K139" s="31">
        <v>414.35</v>
      </c>
      <c r="L139" s="31">
        <v>400.1</v>
      </c>
      <c r="M139" s="31">
        <v>12.859590000000001</v>
      </c>
      <c r="N139" s="1"/>
      <c r="O139" s="1"/>
    </row>
    <row r="140" spans="1:15" ht="12.75" customHeight="1">
      <c r="A140" s="33">
        <v>130</v>
      </c>
      <c r="B140" s="58" t="s">
        <v>105</v>
      </c>
      <c r="C140" s="31">
        <v>189.2</v>
      </c>
      <c r="D140" s="38">
        <v>189.45000000000002</v>
      </c>
      <c r="E140" s="38">
        <v>188.00000000000003</v>
      </c>
      <c r="F140" s="38">
        <v>186.8</v>
      </c>
      <c r="G140" s="38">
        <v>185.35000000000002</v>
      </c>
      <c r="H140" s="38">
        <v>190.65000000000003</v>
      </c>
      <c r="I140" s="38">
        <v>192.10000000000002</v>
      </c>
      <c r="J140" s="38">
        <v>193.30000000000004</v>
      </c>
      <c r="K140" s="31">
        <v>190.9</v>
      </c>
      <c r="L140" s="31">
        <v>188.25</v>
      </c>
      <c r="M140" s="31">
        <v>37.5291</v>
      </c>
      <c r="N140" s="1"/>
      <c r="O140" s="1"/>
    </row>
    <row r="141" spans="1:15" ht="12.75" customHeight="1">
      <c r="A141" s="33">
        <v>131</v>
      </c>
      <c r="B141" s="58" t="s">
        <v>372</v>
      </c>
      <c r="C141" s="31">
        <v>198.75</v>
      </c>
      <c r="D141" s="38">
        <v>197.68333333333331</v>
      </c>
      <c r="E141" s="38">
        <v>194.36666666666662</v>
      </c>
      <c r="F141" s="38">
        <v>189.98333333333332</v>
      </c>
      <c r="G141" s="38">
        <v>186.66666666666663</v>
      </c>
      <c r="H141" s="38">
        <v>202.06666666666661</v>
      </c>
      <c r="I141" s="38">
        <v>205.38333333333327</v>
      </c>
      <c r="J141" s="38">
        <v>209.76666666666659</v>
      </c>
      <c r="K141" s="31">
        <v>201</v>
      </c>
      <c r="L141" s="31">
        <v>193.3</v>
      </c>
      <c r="M141" s="31">
        <v>14.706</v>
      </c>
      <c r="N141" s="1"/>
      <c r="O141" s="1"/>
    </row>
    <row r="142" spans="1:15" ht="12.75" customHeight="1">
      <c r="A142" s="33">
        <v>132</v>
      </c>
      <c r="B142" s="58" t="s">
        <v>106</v>
      </c>
      <c r="C142" s="31">
        <v>3719.4</v>
      </c>
      <c r="D142" s="38">
        <v>3714.5</v>
      </c>
      <c r="E142" s="38">
        <v>3686</v>
      </c>
      <c r="F142" s="38">
        <v>3652.6</v>
      </c>
      <c r="G142" s="38">
        <v>3624.1</v>
      </c>
      <c r="H142" s="38">
        <v>3747.9</v>
      </c>
      <c r="I142" s="38">
        <v>3776.4</v>
      </c>
      <c r="J142" s="38">
        <v>3809.8</v>
      </c>
      <c r="K142" s="31">
        <v>3743</v>
      </c>
      <c r="L142" s="31">
        <v>3681.1</v>
      </c>
      <c r="M142" s="31">
        <v>3.2303899999999999</v>
      </c>
      <c r="N142" s="1"/>
      <c r="O142" s="1"/>
    </row>
    <row r="143" spans="1:15" ht="12.75" customHeight="1">
      <c r="A143" s="33">
        <v>133</v>
      </c>
      <c r="B143" s="58" t="s">
        <v>107</v>
      </c>
      <c r="C143" s="31">
        <v>4112.8999999999996</v>
      </c>
      <c r="D143" s="38">
        <v>4083.1333333333332</v>
      </c>
      <c r="E143" s="38">
        <v>4032.3666666666668</v>
      </c>
      <c r="F143" s="38">
        <v>3951.8333333333335</v>
      </c>
      <c r="G143" s="38">
        <v>3901.0666666666671</v>
      </c>
      <c r="H143" s="38">
        <v>4163.6666666666661</v>
      </c>
      <c r="I143" s="38">
        <v>4214.4333333333325</v>
      </c>
      <c r="J143" s="38">
        <v>4294.9666666666662</v>
      </c>
      <c r="K143" s="31">
        <v>4133.8999999999996</v>
      </c>
      <c r="L143" s="31">
        <v>4002.6</v>
      </c>
      <c r="M143" s="31">
        <v>5.7662399999999998</v>
      </c>
      <c r="N143" s="1"/>
      <c r="O143" s="1"/>
    </row>
    <row r="144" spans="1:15" ht="12.75" customHeight="1">
      <c r="A144" s="33">
        <v>134</v>
      </c>
      <c r="B144" s="58" t="s">
        <v>109</v>
      </c>
      <c r="C144" s="31">
        <v>480</v>
      </c>
      <c r="D144" s="38">
        <v>486.06666666666666</v>
      </c>
      <c r="E144" s="38">
        <v>472.2833333333333</v>
      </c>
      <c r="F144" s="38">
        <v>464.56666666666666</v>
      </c>
      <c r="G144" s="38">
        <v>450.7833333333333</v>
      </c>
      <c r="H144" s="38">
        <v>493.7833333333333</v>
      </c>
      <c r="I144" s="38">
        <v>507.56666666666672</v>
      </c>
      <c r="J144" s="38">
        <v>515.2833333333333</v>
      </c>
      <c r="K144" s="31">
        <v>499.85</v>
      </c>
      <c r="L144" s="31">
        <v>478.35</v>
      </c>
      <c r="M144" s="31">
        <v>65.826949999999997</v>
      </c>
      <c r="N144" s="1"/>
      <c r="O144" s="1"/>
    </row>
    <row r="145" spans="1:15" ht="12.75" customHeight="1">
      <c r="A145" s="33">
        <v>135</v>
      </c>
      <c r="B145" s="58" t="s">
        <v>164</v>
      </c>
      <c r="C145" s="31">
        <v>2383.0500000000002</v>
      </c>
      <c r="D145" s="38">
        <v>2382.3166666666666</v>
      </c>
      <c r="E145" s="38">
        <v>2356.6833333333334</v>
      </c>
      <c r="F145" s="38">
        <v>2330.3166666666666</v>
      </c>
      <c r="G145" s="38">
        <v>2304.6833333333334</v>
      </c>
      <c r="H145" s="38">
        <v>2408.6833333333334</v>
      </c>
      <c r="I145" s="38">
        <v>2434.3166666666666</v>
      </c>
      <c r="J145" s="38">
        <v>2460.6833333333334</v>
      </c>
      <c r="K145" s="31">
        <v>2407.9499999999998</v>
      </c>
      <c r="L145" s="31">
        <v>2355.9499999999998</v>
      </c>
      <c r="M145" s="31">
        <v>2.7656800000000001</v>
      </c>
      <c r="N145" s="1"/>
      <c r="O145" s="1"/>
    </row>
    <row r="146" spans="1:15" ht="12.75" customHeight="1">
      <c r="A146" s="33">
        <v>136</v>
      </c>
      <c r="B146" s="58" t="s">
        <v>110</v>
      </c>
      <c r="C146" s="31">
        <v>5425.4</v>
      </c>
      <c r="D146" s="38">
        <v>5432.4</v>
      </c>
      <c r="E146" s="38">
        <v>5384.8499999999995</v>
      </c>
      <c r="F146" s="38">
        <v>5344.3</v>
      </c>
      <c r="G146" s="38">
        <v>5296.75</v>
      </c>
      <c r="H146" s="38">
        <v>5472.9499999999989</v>
      </c>
      <c r="I146" s="38">
        <v>5520.4999999999982</v>
      </c>
      <c r="J146" s="38">
        <v>5561.0499999999984</v>
      </c>
      <c r="K146" s="31">
        <v>5479.95</v>
      </c>
      <c r="L146" s="31">
        <v>5391.85</v>
      </c>
      <c r="M146" s="31">
        <v>4.3243099999999997</v>
      </c>
      <c r="N146" s="1"/>
      <c r="O146" s="1"/>
    </row>
    <row r="147" spans="1:15" ht="12.75" customHeight="1">
      <c r="A147" s="33">
        <v>137</v>
      </c>
      <c r="B147" s="58" t="s">
        <v>373</v>
      </c>
      <c r="C147" s="31">
        <v>486.65</v>
      </c>
      <c r="D147" s="38">
        <v>484.58333333333331</v>
      </c>
      <c r="E147" s="38">
        <v>479.16666666666663</v>
      </c>
      <c r="F147" s="38">
        <v>471.68333333333334</v>
      </c>
      <c r="G147" s="38">
        <v>466.26666666666665</v>
      </c>
      <c r="H147" s="38">
        <v>492.06666666666661</v>
      </c>
      <c r="I147" s="38">
        <v>497.48333333333323</v>
      </c>
      <c r="J147" s="38">
        <v>504.96666666666658</v>
      </c>
      <c r="K147" s="31">
        <v>490</v>
      </c>
      <c r="L147" s="31">
        <v>477.1</v>
      </c>
      <c r="M147" s="31">
        <v>7.7363099999999996</v>
      </c>
      <c r="N147" s="1"/>
      <c r="O147" s="1"/>
    </row>
    <row r="148" spans="1:15" ht="12.75" customHeight="1">
      <c r="A148" s="33">
        <v>138</v>
      </c>
      <c r="B148" s="58" t="s">
        <v>376</v>
      </c>
      <c r="C148" s="31">
        <v>41.25</v>
      </c>
      <c r="D148" s="38">
        <v>41.43333333333333</v>
      </c>
      <c r="E148" s="38">
        <v>40.86666666666666</v>
      </c>
      <c r="F148" s="38">
        <v>40.483333333333327</v>
      </c>
      <c r="G148" s="38">
        <v>39.916666666666657</v>
      </c>
      <c r="H148" s="38">
        <v>41.816666666666663</v>
      </c>
      <c r="I148" s="38">
        <v>42.38333333333334</v>
      </c>
      <c r="J148" s="38">
        <v>42.766666666666666</v>
      </c>
      <c r="K148" s="31">
        <v>42</v>
      </c>
      <c r="L148" s="31">
        <v>41.05</v>
      </c>
      <c r="M148" s="31">
        <v>57.152569999999997</v>
      </c>
      <c r="N148" s="1"/>
      <c r="O148" s="1"/>
    </row>
    <row r="149" spans="1:15" ht="12.75" customHeight="1">
      <c r="A149" s="33">
        <v>139</v>
      </c>
      <c r="B149" s="58" t="s">
        <v>564</v>
      </c>
      <c r="C149" s="31">
        <v>1729</v>
      </c>
      <c r="D149" s="38">
        <v>1742.9166666666667</v>
      </c>
      <c r="E149" s="38">
        <v>1707.9333333333334</v>
      </c>
      <c r="F149" s="38">
        <v>1686.8666666666666</v>
      </c>
      <c r="G149" s="38">
        <v>1651.8833333333332</v>
      </c>
      <c r="H149" s="38">
        <v>1763.9833333333336</v>
      </c>
      <c r="I149" s="38">
        <v>1798.9666666666667</v>
      </c>
      <c r="J149" s="38">
        <v>1820.0333333333338</v>
      </c>
      <c r="K149" s="31">
        <v>1777.9</v>
      </c>
      <c r="L149" s="31">
        <v>1721.85</v>
      </c>
      <c r="M149" s="31">
        <v>0.31867000000000001</v>
      </c>
      <c r="N149" s="1"/>
      <c r="O149" s="1"/>
    </row>
    <row r="150" spans="1:15" ht="12.75" customHeight="1">
      <c r="A150" s="33">
        <v>140</v>
      </c>
      <c r="B150" s="58" t="s">
        <v>111</v>
      </c>
      <c r="C150" s="31">
        <v>3326.2</v>
      </c>
      <c r="D150" s="38">
        <v>3334.65</v>
      </c>
      <c r="E150" s="38">
        <v>3304.3</v>
      </c>
      <c r="F150" s="38">
        <v>3282.4</v>
      </c>
      <c r="G150" s="38">
        <v>3252.05</v>
      </c>
      <c r="H150" s="38">
        <v>3356.55</v>
      </c>
      <c r="I150" s="38">
        <v>3386.8999999999996</v>
      </c>
      <c r="J150" s="38">
        <v>3408.8</v>
      </c>
      <c r="K150" s="31">
        <v>3365</v>
      </c>
      <c r="L150" s="31">
        <v>3312.75</v>
      </c>
      <c r="M150" s="31">
        <v>8.6563099999999995</v>
      </c>
      <c r="N150" s="1"/>
      <c r="O150" s="1"/>
    </row>
    <row r="151" spans="1:15" ht="12.75" customHeight="1">
      <c r="A151" s="33">
        <v>141</v>
      </c>
      <c r="B151" s="58" t="s">
        <v>374</v>
      </c>
      <c r="C151" s="31">
        <v>215.05</v>
      </c>
      <c r="D151" s="38">
        <v>216.75</v>
      </c>
      <c r="E151" s="38">
        <v>212.6</v>
      </c>
      <c r="F151" s="38">
        <v>210.15</v>
      </c>
      <c r="G151" s="38">
        <v>206</v>
      </c>
      <c r="H151" s="38">
        <v>219.2</v>
      </c>
      <c r="I151" s="38">
        <v>223.34999999999997</v>
      </c>
      <c r="J151" s="38">
        <v>225.79999999999998</v>
      </c>
      <c r="K151" s="31">
        <v>220.9</v>
      </c>
      <c r="L151" s="31">
        <v>214.3</v>
      </c>
      <c r="M151" s="31">
        <v>5.1321300000000001</v>
      </c>
      <c r="N151" s="1"/>
      <c r="O151" s="1"/>
    </row>
    <row r="152" spans="1:15" ht="12.75" customHeight="1">
      <c r="A152" s="33">
        <v>142</v>
      </c>
      <c r="B152" s="58" t="s">
        <v>377</v>
      </c>
      <c r="C152" s="31">
        <v>552.45000000000005</v>
      </c>
      <c r="D152" s="38">
        <v>554.01666666666665</v>
      </c>
      <c r="E152" s="38">
        <v>548.48333333333335</v>
      </c>
      <c r="F152" s="38">
        <v>544.51666666666665</v>
      </c>
      <c r="G152" s="38">
        <v>538.98333333333335</v>
      </c>
      <c r="H152" s="38">
        <v>557.98333333333335</v>
      </c>
      <c r="I152" s="38">
        <v>563.51666666666665</v>
      </c>
      <c r="J152" s="38">
        <v>567.48333333333335</v>
      </c>
      <c r="K152" s="31">
        <v>559.54999999999995</v>
      </c>
      <c r="L152" s="31">
        <v>550.04999999999995</v>
      </c>
      <c r="M152" s="31">
        <v>1.35486</v>
      </c>
      <c r="N152" s="1"/>
      <c r="O152" s="1"/>
    </row>
    <row r="153" spans="1:15" ht="12.75" customHeight="1">
      <c r="A153" s="33">
        <v>143</v>
      </c>
      <c r="B153" s="58" t="s">
        <v>275</v>
      </c>
      <c r="C153" s="31">
        <v>423.55</v>
      </c>
      <c r="D153" s="38">
        <v>422.2</v>
      </c>
      <c r="E153" s="38">
        <v>418.45</v>
      </c>
      <c r="F153" s="38">
        <v>413.35</v>
      </c>
      <c r="G153" s="38">
        <v>409.6</v>
      </c>
      <c r="H153" s="38">
        <v>427.29999999999995</v>
      </c>
      <c r="I153" s="38">
        <v>431.04999999999995</v>
      </c>
      <c r="J153" s="38">
        <v>436.14999999999992</v>
      </c>
      <c r="K153" s="31">
        <v>425.95</v>
      </c>
      <c r="L153" s="31">
        <v>417.1</v>
      </c>
      <c r="M153" s="31">
        <v>4.4925499999999996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1697.05</v>
      </c>
      <c r="D154" s="38">
        <v>1712.6666666666667</v>
      </c>
      <c r="E154" s="38">
        <v>1674.3833333333334</v>
      </c>
      <c r="F154" s="38">
        <v>1651.7166666666667</v>
      </c>
      <c r="G154" s="38">
        <v>1613.4333333333334</v>
      </c>
      <c r="H154" s="38">
        <v>1735.3333333333335</v>
      </c>
      <c r="I154" s="38">
        <v>1773.6166666666668</v>
      </c>
      <c r="J154" s="38">
        <v>1796.2833333333335</v>
      </c>
      <c r="K154" s="31">
        <v>1750.95</v>
      </c>
      <c r="L154" s="31">
        <v>1690</v>
      </c>
      <c r="M154" s="31">
        <v>1.09246</v>
      </c>
      <c r="N154" s="1"/>
      <c r="O154" s="1"/>
    </row>
    <row r="155" spans="1:15" ht="12.75" customHeight="1">
      <c r="A155" s="33">
        <v>145</v>
      </c>
      <c r="B155" s="58" t="s">
        <v>379</v>
      </c>
      <c r="C155" s="31">
        <v>148.25</v>
      </c>
      <c r="D155" s="38">
        <v>146.68333333333334</v>
      </c>
      <c r="E155" s="38">
        <v>143.56666666666666</v>
      </c>
      <c r="F155" s="38">
        <v>138.88333333333333</v>
      </c>
      <c r="G155" s="38">
        <v>135.76666666666665</v>
      </c>
      <c r="H155" s="38">
        <v>151.36666666666667</v>
      </c>
      <c r="I155" s="38">
        <v>154.48333333333335</v>
      </c>
      <c r="J155" s="38">
        <v>159.16666666666669</v>
      </c>
      <c r="K155" s="31">
        <v>149.80000000000001</v>
      </c>
      <c r="L155" s="31">
        <v>142</v>
      </c>
      <c r="M155" s="31">
        <v>195.71549999999999</v>
      </c>
      <c r="N155" s="1"/>
      <c r="O155" s="1"/>
    </row>
    <row r="156" spans="1:15" ht="12.75" customHeight="1">
      <c r="A156" s="33">
        <v>146</v>
      </c>
      <c r="B156" s="58" t="s">
        <v>375</v>
      </c>
      <c r="C156" s="31">
        <v>228.8</v>
      </c>
      <c r="D156" s="38">
        <v>228.98333333333335</v>
      </c>
      <c r="E156" s="38">
        <v>221.81666666666669</v>
      </c>
      <c r="F156" s="38">
        <v>214.83333333333334</v>
      </c>
      <c r="G156" s="38">
        <v>207.66666666666669</v>
      </c>
      <c r="H156" s="38">
        <v>235.9666666666667</v>
      </c>
      <c r="I156" s="38">
        <v>243.13333333333333</v>
      </c>
      <c r="J156" s="38">
        <v>250.1166666666667</v>
      </c>
      <c r="K156" s="31">
        <v>236.15</v>
      </c>
      <c r="L156" s="31">
        <v>222</v>
      </c>
      <c r="M156" s="31">
        <v>18.512789999999999</v>
      </c>
      <c r="N156" s="1"/>
      <c r="O156" s="1"/>
    </row>
    <row r="157" spans="1:15" ht="12.75" customHeight="1">
      <c r="A157" s="33">
        <v>147</v>
      </c>
      <c r="B157" s="58" t="s">
        <v>380</v>
      </c>
      <c r="C157" s="31">
        <v>95.8</v>
      </c>
      <c r="D157" s="38">
        <v>96.266666666666666</v>
      </c>
      <c r="E157" s="38">
        <v>94.833333333333329</v>
      </c>
      <c r="F157" s="38">
        <v>93.86666666666666</v>
      </c>
      <c r="G157" s="38">
        <v>92.433333333333323</v>
      </c>
      <c r="H157" s="38">
        <v>97.233333333333334</v>
      </c>
      <c r="I157" s="38">
        <v>98.666666666666671</v>
      </c>
      <c r="J157" s="38">
        <v>99.63333333333334</v>
      </c>
      <c r="K157" s="31">
        <v>97.7</v>
      </c>
      <c r="L157" s="31">
        <v>95.3</v>
      </c>
      <c r="M157" s="31">
        <v>17.187639999999998</v>
      </c>
      <c r="N157" s="1"/>
      <c r="O157" s="1"/>
    </row>
    <row r="158" spans="1:15" ht="12.75" customHeight="1">
      <c r="A158" s="33">
        <v>148</v>
      </c>
      <c r="B158" s="58" t="s">
        <v>880</v>
      </c>
      <c r="C158" s="31">
        <v>761.3</v>
      </c>
      <c r="D158" s="38">
        <v>760.4</v>
      </c>
      <c r="E158" s="38">
        <v>753.44999999999993</v>
      </c>
      <c r="F158" s="38">
        <v>745.59999999999991</v>
      </c>
      <c r="G158" s="38">
        <v>738.64999999999986</v>
      </c>
      <c r="H158" s="38">
        <v>768.25</v>
      </c>
      <c r="I158" s="38">
        <v>775.2</v>
      </c>
      <c r="J158" s="38">
        <v>783.05000000000007</v>
      </c>
      <c r="K158" s="31">
        <v>767.35</v>
      </c>
      <c r="L158" s="31">
        <v>752.55</v>
      </c>
      <c r="M158" s="31">
        <v>0.72262000000000004</v>
      </c>
      <c r="N158" s="1"/>
      <c r="O158" s="1"/>
    </row>
    <row r="159" spans="1:15" ht="12.75" customHeight="1">
      <c r="A159" s="33">
        <v>149</v>
      </c>
      <c r="B159" s="58" t="s">
        <v>112</v>
      </c>
      <c r="C159" s="31">
        <v>2366</v>
      </c>
      <c r="D159" s="38">
        <v>2371.75</v>
      </c>
      <c r="E159" s="38">
        <v>2351.5</v>
      </c>
      <c r="F159" s="38">
        <v>2337</v>
      </c>
      <c r="G159" s="38">
        <v>2316.75</v>
      </c>
      <c r="H159" s="38">
        <v>2386.25</v>
      </c>
      <c r="I159" s="38">
        <v>2406.5</v>
      </c>
      <c r="J159" s="38">
        <v>2421</v>
      </c>
      <c r="K159" s="31">
        <v>2392</v>
      </c>
      <c r="L159" s="31">
        <v>2357.25</v>
      </c>
      <c r="M159" s="31">
        <v>1.6442399999999999</v>
      </c>
      <c r="N159" s="1"/>
      <c r="O159" s="1"/>
    </row>
    <row r="160" spans="1:15" ht="12.75" customHeight="1">
      <c r="A160" s="33">
        <v>150</v>
      </c>
      <c r="B160" s="58" t="s">
        <v>113</v>
      </c>
      <c r="C160" s="31">
        <v>250.3</v>
      </c>
      <c r="D160" s="38">
        <v>250.45000000000002</v>
      </c>
      <c r="E160" s="38">
        <v>248.95000000000005</v>
      </c>
      <c r="F160" s="38">
        <v>247.60000000000002</v>
      </c>
      <c r="G160" s="38">
        <v>246.10000000000005</v>
      </c>
      <c r="H160" s="38">
        <v>251.80000000000004</v>
      </c>
      <c r="I160" s="38">
        <v>253.29999999999998</v>
      </c>
      <c r="J160" s="38">
        <v>254.65000000000003</v>
      </c>
      <c r="K160" s="31">
        <v>251.95</v>
      </c>
      <c r="L160" s="31">
        <v>249.1</v>
      </c>
      <c r="M160" s="31">
        <v>8.7218999999999998</v>
      </c>
      <c r="N160" s="1"/>
      <c r="O160" s="1"/>
    </row>
    <row r="161" spans="1:15" ht="12.75" customHeight="1">
      <c r="A161" s="33">
        <v>151</v>
      </c>
      <c r="B161" s="58" t="s">
        <v>381</v>
      </c>
      <c r="C161" s="31">
        <v>337.5</v>
      </c>
      <c r="D161" s="38">
        <v>338.7</v>
      </c>
      <c r="E161" s="38">
        <v>334.54999999999995</v>
      </c>
      <c r="F161" s="38">
        <v>331.59999999999997</v>
      </c>
      <c r="G161" s="38">
        <v>327.44999999999993</v>
      </c>
      <c r="H161" s="38">
        <v>341.65</v>
      </c>
      <c r="I161" s="38">
        <v>345.79999999999995</v>
      </c>
      <c r="J161" s="38">
        <v>348.75</v>
      </c>
      <c r="K161" s="31">
        <v>342.85</v>
      </c>
      <c r="L161" s="31">
        <v>335.75</v>
      </c>
      <c r="M161" s="31">
        <v>1.21031</v>
      </c>
      <c r="N161" s="1"/>
      <c r="O161" s="1"/>
    </row>
    <row r="162" spans="1:15" ht="12.75" customHeight="1">
      <c r="A162" s="33">
        <v>152</v>
      </c>
      <c r="B162" s="58" t="s">
        <v>114</v>
      </c>
      <c r="C162" s="31">
        <v>132.6</v>
      </c>
      <c r="D162" s="38">
        <v>133.01666666666668</v>
      </c>
      <c r="E162" s="38">
        <v>131.28333333333336</v>
      </c>
      <c r="F162" s="38">
        <v>129.96666666666667</v>
      </c>
      <c r="G162" s="38">
        <v>128.23333333333335</v>
      </c>
      <c r="H162" s="38">
        <v>134.33333333333337</v>
      </c>
      <c r="I162" s="38">
        <v>136.06666666666666</v>
      </c>
      <c r="J162" s="38">
        <v>137.38333333333338</v>
      </c>
      <c r="K162" s="31">
        <v>134.75</v>
      </c>
      <c r="L162" s="31">
        <v>131.69999999999999</v>
      </c>
      <c r="M162" s="31">
        <v>125.07814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477.7</v>
      </c>
      <c r="D163" s="38">
        <v>480.51666666666665</v>
      </c>
      <c r="E163" s="38">
        <v>472.33333333333331</v>
      </c>
      <c r="F163" s="38">
        <v>466.96666666666664</v>
      </c>
      <c r="G163" s="38">
        <v>458.7833333333333</v>
      </c>
      <c r="H163" s="38">
        <v>485.88333333333333</v>
      </c>
      <c r="I163" s="38">
        <v>494.06666666666672</v>
      </c>
      <c r="J163" s="38">
        <v>499.43333333333334</v>
      </c>
      <c r="K163" s="31">
        <v>488.7</v>
      </c>
      <c r="L163" s="31">
        <v>475.15</v>
      </c>
      <c r="M163" s="31">
        <v>4.3138199999999998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4665.8</v>
      </c>
      <c r="D164" s="38">
        <v>4678.583333333333</v>
      </c>
      <c r="E164" s="38">
        <v>4637.2166666666662</v>
      </c>
      <c r="F164" s="38">
        <v>4608.6333333333332</v>
      </c>
      <c r="G164" s="38">
        <v>4567.2666666666664</v>
      </c>
      <c r="H164" s="38">
        <v>4707.1666666666661</v>
      </c>
      <c r="I164" s="38">
        <v>4748.5333333333328</v>
      </c>
      <c r="J164" s="38">
        <v>4777.1166666666659</v>
      </c>
      <c r="K164" s="31">
        <v>4719.95</v>
      </c>
      <c r="L164" s="31">
        <v>4650</v>
      </c>
      <c r="M164" s="31">
        <v>0.14868000000000001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987.65</v>
      </c>
      <c r="D165" s="38">
        <v>997.65</v>
      </c>
      <c r="E165" s="38">
        <v>970.34999999999991</v>
      </c>
      <c r="F165" s="38">
        <v>953.05</v>
      </c>
      <c r="G165" s="38">
        <v>925.74999999999989</v>
      </c>
      <c r="H165" s="38">
        <v>1014.9499999999999</v>
      </c>
      <c r="I165" s="38">
        <v>1042.25</v>
      </c>
      <c r="J165" s="38">
        <v>1059.55</v>
      </c>
      <c r="K165" s="31">
        <v>1024.95</v>
      </c>
      <c r="L165" s="31">
        <v>980.35</v>
      </c>
      <c r="M165" s="31">
        <v>3.9891000000000001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191.45</v>
      </c>
      <c r="D166" s="38">
        <v>191.65</v>
      </c>
      <c r="E166" s="38">
        <v>189.05</v>
      </c>
      <c r="F166" s="38">
        <v>186.65</v>
      </c>
      <c r="G166" s="38">
        <v>184.05</v>
      </c>
      <c r="H166" s="38">
        <v>194.05</v>
      </c>
      <c r="I166" s="38">
        <v>196.64999999999998</v>
      </c>
      <c r="J166" s="38">
        <v>199.05</v>
      </c>
      <c r="K166" s="31">
        <v>194.25</v>
      </c>
      <c r="L166" s="31">
        <v>189.25</v>
      </c>
      <c r="M166" s="31">
        <v>7.2547600000000001</v>
      </c>
      <c r="N166" s="1"/>
      <c r="O166" s="1"/>
    </row>
    <row r="167" spans="1:15" ht="12.75" customHeight="1">
      <c r="A167" s="33">
        <v>157</v>
      </c>
      <c r="B167" s="58" t="s">
        <v>386</v>
      </c>
      <c r="C167" s="31">
        <v>138.05000000000001</v>
      </c>
      <c r="D167" s="38">
        <v>137.95000000000002</v>
      </c>
      <c r="E167" s="38">
        <v>136.60000000000002</v>
      </c>
      <c r="F167" s="38">
        <v>135.15</v>
      </c>
      <c r="G167" s="38">
        <v>133.80000000000001</v>
      </c>
      <c r="H167" s="38">
        <v>139.40000000000003</v>
      </c>
      <c r="I167" s="38">
        <v>140.75</v>
      </c>
      <c r="J167" s="38">
        <v>142.20000000000005</v>
      </c>
      <c r="K167" s="31">
        <v>139.30000000000001</v>
      </c>
      <c r="L167" s="31">
        <v>136.5</v>
      </c>
      <c r="M167" s="31">
        <v>14.5656</v>
      </c>
      <c r="N167" s="1"/>
      <c r="O167" s="1"/>
    </row>
    <row r="168" spans="1:15" ht="12.75" customHeight="1">
      <c r="A168" s="33">
        <v>158</v>
      </c>
      <c r="B168" s="58" t="s">
        <v>881</v>
      </c>
      <c r="C168" s="31">
        <v>675.55</v>
      </c>
      <c r="D168" s="38">
        <v>673.85</v>
      </c>
      <c r="E168" s="38">
        <v>663.7</v>
      </c>
      <c r="F168" s="38">
        <v>651.85</v>
      </c>
      <c r="G168" s="38">
        <v>641.70000000000005</v>
      </c>
      <c r="H168" s="38">
        <v>685.7</v>
      </c>
      <c r="I168" s="38">
        <v>695.84999999999991</v>
      </c>
      <c r="J168" s="38">
        <v>707.7</v>
      </c>
      <c r="K168" s="31">
        <v>684</v>
      </c>
      <c r="L168" s="31">
        <v>662</v>
      </c>
      <c r="M168" s="31">
        <v>2.8421099999999999</v>
      </c>
      <c r="N168" s="1"/>
      <c r="O168" s="1"/>
    </row>
    <row r="169" spans="1:15" ht="12.75" customHeight="1">
      <c r="A169" s="33">
        <v>159</v>
      </c>
      <c r="B169" s="58" t="s">
        <v>277</v>
      </c>
      <c r="C169" s="31">
        <v>340.1</v>
      </c>
      <c r="D169" s="38">
        <v>338.91666666666669</v>
      </c>
      <c r="E169" s="38">
        <v>336.18333333333339</v>
      </c>
      <c r="F169" s="38">
        <v>332.26666666666671</v>
      </c>
      <c r="G169" s="38">
        <v>329.53333333333342</v>
      </c>
      <c r="H169" s="38">
        <v>342.83333333333337</v>
      </c>
      <c r="I169" s="38">
        <v>345.56666666666661</v>
      </c>
      <c r="J169" s="38">
        <v>349.48333333333335</v>
      </c>
      <c r="K169" s="31">
        <v>341.65</v>
      </c>
      <c r="L169" s="31">
        <v>335</v>
      </c>
      <c r="M169" s="31">
        <v>25.46686</v>
      </c>
      <c r="N169" s="1"/>
      <c r="O169" s="1"/>
    </row>
    <row r="170" spans="1:15" ht="12.75" customHeight="1">
      <c r="A170" s="33">
        <v>160</v>
      </c>
      <c r="B170" s="58" t="s">
        <v>276</v>
      </c>
      <c r="C170" s="31">
        <v>144.65</v>
      </c>
      <c r="D170" s="38">
        <v>144.81666666666666</v>
      </c>
      <c r="E170" s="38">
        <v>143.88333333333333</v>
      </c>
      <c r="F170" s="38">
        <v>143.11666666666667</v>
      </c>
      <c r="G170" s="38">
        <v>142.18333333333334</v>
      </c>
      <c r="H170" s="38">
        <v>145.58333333333331</v>
      </c>
      <c r="I170" s="38">
        <v>146.51666666666665</v>
      </c>
      <c r="J170" s="38">
        <v>147.2833333333333</v>
      </c>
      <c r="K170" s="31">
        <v>145.75</v>
      </c>
      <c r="L170" s="31">
        <v>144.05000000000001</v>
      </c>
      <c r="M170" s="31">
        <v>32.005070000000003</v>
      </c>
      <c r="N170" s="1"/>
      <c r="O170" s="1"/>
    </row>
    <row r="171" spans="1:15" ht="12.75" customHeight="1">
      <c r="A171" s="33">
        <v>161</v>
      </c>
      <c r="B171" s="58" t="s">
        <v>387</v>
      </c>
      <c r="C171" s="31">
        <v>1253.9000000000001</v>
      </c>
      <c r="D171" s="38">
        <v>1274.8833333333334</v>
      </c>
      <c r="E171" s="38">
        <v>1225.1166666666668</v>
      </c>
      <c r="F171" s="38">
        <v>1196.3333333333333</v>
      </c>
      <c r="G171" s="38">
        <v>1146.5666666666666</v>
      </c>
      <c r="H171" s="38">
        <v>1303.666666666667</v>
      </c>
      <c r="I171" s="38">
        <v>1353.4333333333338</v>
      </c>
      <c r="J171" s="38">
        <v>1382.2166666666672</v>
      </c>
      <c r="K171" s="31">
        <v>1324.65</v>
      </c>
      <c r="L171" s="31">
        <v>1246.0999999999999</v>
      </c>
      <c r="M171" s="31">
        <v>0.31061</v>
      </c>
      <c r="N171" s="1"/>
      <c r="O171" s="1"/>
    </row>
    <row r="172" spans="1:15" ht="12.75" customHeight="1">
      <c r="A172" s="33">
        <v>162</v>
      </c>
      <c r="B172" s="58" t="s">
        <v>115</v>
      </c>
      <c r="C172" s="31">
        <v>116.4</v>
      </c>
      <c r="D172" s="38">
        <v>115.2</v>
      </c>
      <c r="E172" s="38">
        <v>113.4</v>
      </c>
      <c r="F172" s="38">
        <v>110.4</v>
      </c>
      <c r="G172" s="38">
        <v>108.60000000000001</v>
      </c>
      <c r="H172" s="38">
        <v>118.2</v>
      </c>
      <c r="I172" s="38">
        <v>119.99999999999999</v>
      </c>
      <c r="J172" s="38">
        <v>123</v>
      </c>
      <c r="K172" s="31">
        <v>117</v>
      </c>
      <c r="L172" s="31">
        <v>112.2</v>
      </c>
      <c r="M172" s="31">
        <v>235.74610999999999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2670.8</v>
      </c>
      <c r="D173" s="38">
        <v>2670.2166666666667</v>
      </c>
      <c r="E173" s="38">
        <v>2640.4333333333334</v>
      </c>
      <c r="F173" s="38">
        <v>2610.0666666666666</v>
      </c>
      <c r="G173" s="38">
        <v>2580.2833333333333</v>
      </c>
      <c r="H173" s="38">
        <v>2700.5833333333335</v>
      </c>
      <c r="I173" s="38">
        <v>2730.3666666666672</v>
      </c>
      <c r="J173" s="38">
        <v>2760.7333333333336</v>
      </c>
      <c r="K173" s="31">
        <v>2700</v>
      </c>
      <c r="L173" s="31">
        <v>2639.85</v>
      </c>
      <c r="M173" s="31">
        <v>0.17634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3043.25</v>
      </c>
      <c r="D174" s="38">
        <v>3053.4</v>
      </c>
      <c r="E174" s="38">
        <v>3020.9500000000003</v>
      </c>
      <c r="F174" s="38">
        <v>2998.65</v>
      </c>
      <c r="G174" s="38">
        <v>2966.2000000000003</v>
      </c>
      <c r="H174" s="38">
        <v>3075.7000000000003</v>
      </c>
      <c r="I174" s="38">
        <v>3108.15</v>
      </c>
      <c r="J174" s="38">
        <v>3130.4500000000003</v>
      </c>
      <c r="K174" s="31">
        <v>3085.85</v>
      </c>
      <c r="L174" s="31">
        <v>3031.1</v>
      </c>
      <c r="M174" s="31">
        <v>8.4860000000000005E-2</v>
      </c>
      <c r="N174" s="1"/>
      <c r="O174" s="1"/>
    </row>
    <row r="175" spans="1:15" ht="12.75" customHeight="1">
      <c r="A175" s="33">
        <v>165</v>
      </c>
      <c r="B175" s="58" t="s">
        <v>391</v>
      </c>
      <c r="C175" s="31">
        <v>202.1</v>
      </c>
      <c r="D175" s="38">
        <v>201.91666666666666</v>
      </c>
      <c r="E175" s="38">
        <v>199.73333333333332</v>
      </c>
      <c r="F175" s="38">
        <v>197.36666666666667</v>
      </c>
      <c r="G175" s="38">
        <v>195.18333333333334</v>
      </c>
      <c r="H175" s="38">
        <v>204.2833333333333</v>
      </c>
      <c r="I175" s="38">
        <v>206.46666666666664</v>
      </c>
      <c r="J175" s="38">
        <v>208.83333333333329</v>
      </c>
      <c r="K175" s="31">
        <v>204.1</v>
      </c>
      <c r="L175" s="31">
        <v>199.55</v>
      </c>
      <c r="M175" s="31">
        <v>13.89072</v>
      </c>
      <c r="N175" s="1"/>
      <c r="O175" s="1"/>
    </row>
    <row r="176" spans="1:15" ht="12.75" customHeight="1">
      <c r="A176" s="33">
        <v>166</v>
      </c>
      <c r="B176" s="58" t="s">
        <v>278</v>
      </c>
      <c r="C176" s="31">
        <v>1227.1500000000001</v>
      </c>
      <c r="D176" s="38">
        <v>1236.5833333333333</v>
      </c>
      <c r="E176" s="38">
        <v>1208.6666666666665</v>
      </c>
      <c r="F176" s="38">
        <v>1190.1833333333332</v>
      </c>
      <c r="G176" s="38">
        <v>1162.2666666666664</v>
      </c>
      <c r="H176" s="38">
        <v>1255.0666666666666</v>
      </c>
      <c r="I176" s="38">
        <v>1282.9833333333331</v>
      </c>
      <c r="J176" s="38">
        <v>1301.4666666666667</v>
      </c>
      <c r="K176" s="31">
        <v>1264.5</v>
      </c>
      <c r="L176" s="31">
        <v>1218.0999999999999</v>
      </c>
      <c r="M176" s="31">
        <v>3.2808700000000002</v>
      </c>
      <c r="N176" s="1"/>
      <c r="O176" s="1"/>
    </row>
    <row r="177" spans="1:15" ht="12.75" customHeight="1">
      <c r="A177" s="33">
        <v>167</v>
      </c>
      <c r="B177" s="58" t="s">
        <v>392</v>
      </c>
      <c r="C177" s="31">
        <v>1402.8</v>
      </c>
      <c r="D177" s="38">
        <v>1396.6333333333332</v>
      </c>
      <c r="E177" s="38">
        <v>1386.2666666666664</v>
      </c>
      <c r="F177" s="38">
        <v>1369.7333333333331</v>
      </c>
      <c r="G177" s="38">
        <v>1359.3666666666663</v>
      </c>
      <c r="H177" s="38">
        <v>1413.1666666666665</v>
      </c>
      <c r="I177" s="38">
        <v>1423.5333333333333</v>
      </c>
      <c r="J177" s="38">
        <v>1440.0666666666666</v>
      </c>
      <c r="K177" s="31">
        <v>1407</v>
      </c>
      <c r="L177" s="31">
        <v>1380.1</v>
      </c>
      <c r="M177" s="31">
        <v>0.98368</v>
      </c>
      <c r="N177" s="1"/>
      <c r="O177" s="1"/>
    </row>
    <row r="178" spans="1:15" ht="12.75" customHeight="1">
      <c r="A178" s="33">
        <v>168</v>
      </c>
      <c r="B178" s="58" t="s">
        <v>116</v>
      </c>
      <c r="C178" s="31">
        <v>784.05</v>
      </c>
      <c r="D178" s="38">
        <v>786.26666666666677</v>
      </c>
      <c r="E178" s="38">
        <v>777.53333333333353</v>
      </c>
      <c r="F178" s="38">
        <v>771.01666666666677</v>
      </c>
      <c r="G178" s="38">
        <v>762.28333333333353</v>
      </c>
      <c r="H178" s="38">
        <v>792.78333333333353</v>
      </c>
      <c r="I178" s="38">
        <v>801.51666666666688</v>
      </c>
      <c r="J178" s="38">
        <v>808.03333333333353</v>
      </c>
      <c r="K178" s="31">
        <v>795</v>
      </c>
      <c r="L178" s="31">
        <v>779.75</v>
      </c>
      <c r="M178" s="31">
        <v>8.9101599999999994</v>
      </c>
      <c r="N178" s="1"/>
      <c r="O178" s="1"/>
    </row>
    <row r="179" spans="1:15" ht="12.75" customHeight="1">
      <c r="A179" s="33">
        <v>169</v>
      </c>
      <c r="B179" s="58" t="s">
        <v>887</v>
      </c>
      <c r="C179" s="31">
        <v>715.4</v>
      </c>
      <c r="D179" s="38">
        <v>712.63333333333321</v>
      </c>
      <c r="E179" s="38">
        <v>706.81666666666638</v>
      </c>
      <c r="F179" s="38">
        <v>698.23333333333312</v>
      </c>
      <c r="G179" s="38">
        <v>692.41666666666629</v>
      </c>
      <c r="H179" s="38">
        <v>721.21666666666647</v>
      </c>
      <c r="I179" s="38">
        <v>727.0333333333333</v>
      </c>
      <c r="J179" s="38">
        <v>735.61666666666656</v>
      </c>
      <c r="K179" s="31">
        <v>718.45</v>
      </c>
      <c r="L179" s="31">
        <v>704.05</v>
      </c>
      <c r="M179" s="31">
        <v>1.8705700000000001</v>
      </c>
      <c r="N179" s="1"/>
      <c r="O179" s="1"/>
    </row>
    <row r="180" spans="1:15" ht="12.75" customHeight="1">
      <c r="A180" s="33">
        <v>170</v>
      </c>
      <c r="B180" s="58" t="s">
        <v>388</v>
      </c>
      <c r="C180" s="31">
        <v>1430.7</v>
      </c>
      <c r="D180" s="38">
        <v>1440.05</v>
      </c>
      <c r="E180" s="38">
        <v>1405.6499999999999</v>
      </c>
      <c r="F180" s="38">
        <v>1380.6</v>
      </c>
      <c r="G180" s="38">
        <v>1346.1999999999998</v>
      </c>
      <c r="H180" s="38">
        <v>1465.1</v>
      </c>
      <c r="I180" s="38">
        <v>1499.5</v>
      </c>
      <c r="J180" s="38">
        <v>1524.55</v>
      </c>
      <c r="K180" s="31">
        <v>1474.45</v>
      </c>
      <c r="L180" s="31">
        <v>1415</v>
      </c>
      <c r="M180" s="31">
        <v>1.2037599999999999</v>
      </c>
      <c r="N180" s="1"/>
      <c r="O180" s="1"/>
    </row>
    <row r="181" spans="1:15" ht="12.75" customHeight="1">
      <c r="A181" s="33">
        <v>171</v>
      </c>
      <c r="B181" s="58" t="s">
        <v>118</v>
      </c>
      <c r="C181" s="31">
        <v>48.25</v>
      </c>
      <c r="D181" s="38">
        <v>47.916666666666664</v>
      </c>
      <c r="E181" s="38">
        <v>47.033333333333331</v>
      </c>
      <c r="F181" s="38">
        <v>45.81666666666667</v>
      </c>
      <c r="G181" s="38">
        <v>44.933333333333337</v>
      </c>
      <c r="H181" s="38">
        <v>49.133333333333326</v>
      </c>
      <c r="I181" s="38">
        <v>50.016666666666666</v>
      </c>
      <c r="J181" s="38">
        <v>51.23333333333332</v>
      </c>
      <c r="K181" s="31">
        <v>48.8</v>
      </c>
      <c r="L181" s="31">
        <v>46.7</v>
      </c>
      <c r="M181" s="31">
        <v>408.06033000000002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1155.8</v>
      </c>
      <c r="D182" s="38">
        <v>1158.75</v>
      </c>
      <c r="E182" s="38">
        <v>1135.05</v>
      </c>
      <c r="F182" s="38">
        <v>1114.3</v>
      </c>
      <c r="G182" s="38">
        <v>1090.5999999999999</v>
      </c>
      <c r="H182" s="38">
        <v>1179.5</v>
      </c>
      <c r="I182" s="38">
        <v>1203.1999999999998</v>
      </c>
      <c r="J182" s="38">
        <v>1223.95</v>
      </c>
      <c r="K182" s="31">
        <v>1182.45</v>
      </c>
      <c r="L182" s="31">
        <v>1138</v>
      </c>
      <c r="M182" s="31">
        <v>3.0787200000000001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1687.2</v>
      </c>
      <c r="D183" s="38">
        <v>1672.8833333333332</v>
      </c>
      <c r="E183" s="38">
        <v>1651.3166666666664</v>
      </c>
      <c r="F183" s="38">
        <v>1615.4333333333332</v>
      </c>
      <c r="G183" s="38">
        <v>1593.8666666666663</v>
      </c>
      <c r="H183" s="38">
        <v>1708.7666666666664</v>
      </c>
      <c r="I183" s="38">
        <v>1730.333333333333</v>
      </c>
      <c r="J183" s="38">
        <v>1766.2166666666665</v>
      </c>
      <c r="K183" s="31">
        <v>1694.45</v>
      </c>
      <c r="L183" s="31">
        <v>1637</v>
      </c>
      <c r="M183" s="31">
        <v>1.0801799999999999</v>
      </c>
      <c r="N183" s="1"/>
      <c r="O183" s="1"/>
    </row>
    <row r="184" spans="1:15" ht="12.75" customHeight="1">
      <c r="A184" s="33">
        <v>174</v>
      </c>
      <c r="B184" s="58" t="s">
        <v>395</v>
      </c>
      <c r="C184" s="31">
        <v>476.45</v>
      </c>
      <c r="D184" s="38">
        <v>479.86666666666662</v>
      </c>
      <c r="E184" s="38">
        <v>469.78333333333325</v>
      </c>
      <c r="F184" s="38">
        <v>463.11666666666662</v>
      </c>
      <c r="G184" s="38">
        <v>453.03333333333325</v>
      </c>
      <c r="H184" s="38">
        <v>486.53333333333325</v>
      </c>
      <c r="I184" s="38">
        <v>496.61666666666662</v>
      </c>
      <c r="J184" s="38">
        <v>503.28333333333325</v>
      </c>
      <c r="K184" s="31">
        <v>489.95</v>
      </c>
      <c r="L184" s="31">
        <v>473.2</v>
      </c>
      <c r="M184" s="31">
        <v>1.6077699999999999</v>
      </c>
      <c r="N184" s="1"/>
      <c r="O184" s="1"/>
    </row>
    <row r="185" spans="1:15" ht="12.75" customHeight="1">
      <c r="A185" s="33">
        <v>175</v>
      </c>
      <c r="B185" s="58" t="s">
        <v>120</v>
      </c>
      <c r="C185" s="31">
        <v>1034.8499999999999</v>
      </c>
      <c r="D185" s="38">
        <v>1034.8499999999999</v>
      </c>
      <c r="E185" s="38">
        <v>1028.8499999999999</v>
      </c>
      <c r="F185" s="38">
        <v>1022.8499999999999</v>
      </c>
      <c r="G185" s="38">
        <v>1016.8499999999999</v>
      </c>
      <c r="H185" s="38">
        <v>1040.8499999999999</v>
      </c>
      <c r="I185" s="38">
        <v>1046.8499999999999</v>
      </c>
      <c r="J185" s="38">
        <v>1052.8499999999999</v>
      </c>
      <c r="K185" s="31">
        <v>1040.8499999999999</v>
      </c>
      <c r="L185" s="31">
        <v>1028.8499999999999</v>
      </c>
      <c r="M185" s="31">
        <v>11.138579999999999</v>
      </c>
      <c r="N185" s="1"/>
      <c r="O185" s="1"/>
    </row>
    <row r="186" spans="1:15" ht="12.75" customHeight="1">
      <c r="A186" s="33">
        <v>176</v>
      </c>
      <c r="B186" s="58" t="s">
        <v>396</v>
      </c>
      <c r="C186" s="31">
        <v>474.4</v>
      </c>
      <c r="D186" s="38">
        <v>477.14999999999992</v>
      </c>
      <c r="E186" s="38">
        <v>468.34999999999985</v>
      </c>
      <c r="F186" s="38">
        <v>462.29999999999995</v>
      </c>
      <c r="G186" s="38">
        <v>453.49999999999989</v>
      </c>
      <c r="H186" s="38">
        <v>483.19999999999982</v>
      </c>
      <c r="I186" s="38">
        <v>491.99999999999989</v>
      </c>
      <c r="J186" s="38">
        <v>498.04999999999978</v>
      </c>
      <c r="K186" s="31">
        <v>485.95</v>
      </c>
      <c r="L186" s="31">
        <v>471.1</v>
      </c>
      <c r="M186" s="31">
        <v>1.6392199999999999</v>
      </c>
      <c r="N186" s="1"/>
      <c r="O186" s="1"/>
    </row>
    <row r="187" spans="1:15" ht="12.75" customHeight="1">
      <c r="A187" s="33">
        <v>177</v>
      </c>
      <c r="B187" s="58" t="s">
        <v>121</v>
      </c>
      <c r="C187" s="31">
        <v>1651.95</v>
      </c>
      <c r="D187" s="38">
        <v>1648.7</v>
      </c>
      <c r="E187" s="38">
        <v>1637.45</v>
      </c>
      <c r="F187" s="38">
        <v>1622.95</v>
      </c>
      <c r="G187" s="38">
        <v>1611.7</v>
      </c>
      <c r="H187" s="38">
        <v>1663.2</v>
      </c>
      <c r="I187" s="38">
        <v>1674.45</v>
      </c>
      <c r="J187" s="38">
        <v>1688.95</v>
      </c>
      <c r="K187" s="31">
        <v>1659.95</v>
      </c>
      <c r="L187" s="31">
        <v>1634.2</v>
      </c>
      <c r="M187" s="31">
        <v>5.28491</v>
      </c>
      <c r="N187" s="1"/>
      <c r="O187" s="1"/>
    </row>
    <row r="188" spans="1:15" ht="12.75" customHeight="1">
      <c r="A188" s="33">
        <v>178</v>
      </c>
      <c r="B188" s="58" t="s">
        <v>122</v>
      </c>
      <c r="C188" s="31">
        <v>308.95</v>
      </c>
      <c r="D188" s="38">
        <v>308.91666666666669</v>
      </c>
      <c r="E188" s="38">
        <v>306.73333333333335</v>
      </c>
      <c r="F188" s="38">
        <v>304.51666666666665</v>
      </c>
      <c r="G188" s="38">
        <v>302.33333333333331</v>
      </c>
      <c r="H188" s="38">
        <v>311.13333333333338</v>
      </c>
      <c r="I188" s="38">
        <v>313.31666666666666</v>
      </c>
      <c r="J188" s="38">
        <v>315.53333333333342</v>
      </c>
      <c r="K188" s="31">
        <v>311.10000000000002</v>
      </c>
      <c r="L188" s="31">
        <v>306.7</v>
      </c>
      <c r="M188" s="31">
        <v>9.4354899999999997</v>
      </c>
      <c r="N188" s="1"/>
      <c r="O188" s="1"/>
    </row>
    <row r="189" spans="1:15" ht="12.75" customHeight="1">
      <c r="A189" s="33">
        <v>179</v>
      </c>
      <c r="B189" s="58" t="s">
        <v>397</v>
      </c>
      <c r="C189" s="31">
        <v>420.1</v>
      </c>
      <c r="D189" s="38">
        <v>418.58333333333331</v>
      </c>
      <c r="E189" s="38">
        <v>409.96666666666664</v>
      </c>
      <c r="F189" s="38">
        <v>399.83333333333331</v>
      </c>
      <c r="G189" s="38">
        <v>391.21666666666664</v>
      </c>
      <c r="H189" s="38">
        <v>428.71666666666664</v>
      </c>
      <c r="I189" s="38">
        <v>437.33333333333331</v>
      </c>
      <c r="J189" s="38">
        <v>447.46666666666664</v>
      </c>
      <c r="K189" s="31">
        <v>427.2</v>
      </c>
      <c r="L189" s="31">
        <v>408.45</v>
      </c>
      <c r="M189" s="31">
        <v>30.60717</v>
      </c>
      <c r="N189" s="1"/>
      <c r="O189" s="1"/>
    </row>
    <row r="190" spans="1:15" ht="12.75" customHeight="1">
      <c r="A190" s="33">
        <v>180</v>
      </c>
      <c r="B190" s="58" t="s">
        <v>123</v>
      </c>
      <c r="C190" s="31">
        <v>1829.05</v>
      </c>
      <c r="D190" s="38">
        <v>1827.9666666666665</v>
      </c>
      <c r="E190" s="38">
        <v>1813.133333333333</v>
      </c>
      <c r="F190" s="38">
        <v>1797.2166666666665</v>
      </c>
      <c r="G190" s="38">
        <v>1782.383333333333</v>
      </c>
      <c r="H190" s="38">
        <v>1843.883333333333</v>
      </c>
      <c r="I190" s="38">
        <v>1858.7166666666665</v>
      </c>
      <c r="J190" s="38">
        <v>1874.633333333333</v>
      </c>
      <c r="K190" s="31">
        <v>1842.8</v>
      </c>
      <c r="L190" s="31">
        <v>1812.05</v>
      </c>
      <c r="M190" s="31">
        <v>4.70519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777.25</v>
      </c>
      <c r="D191" s="38">
        <v>779.25</v>
      </c>
      <c r="E191" s="38">
        <v>770.5</v>
      </c>
      <c r="F191" s="38">
        <v>763.75</v>
      </c>
      <c r="G191" s="38">
        <v>755</v>
      </c>
      <c r="H191" s="38">
        <v>786</v>
      </c>
      <c r="I191" s="38">
        <v>794.75</v>
      </c>
      <c r="J191" s="38">
        <v>801.5</v>
      </c>
      <c r="K191" s="31">
        <v>788</v>
      </c>
      <c r="L191" s="31">
        <v>772.5</v>
      </c>
      <c r="M191" s="31">
        <v>1.1444300000000001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358.85</v>
      </c>
      <c r="D192" s="38">
        <v>360.15000000000003</v>
      </c>
      <c r="E192" s="38">
        <v>355.30000000000007</v>
      </c>
      <c r="F192" s="38">
        <v>351.75000000000006</v>
      </c>
      <c r="G192" s="38">
        <v>346.90000000000009</v>
      </c>
      <c r="H192" s="38">
        <v>363.70000000000005</v>
      </c>
      <c r="I192" s="38">
        <v>368.55000000000007</v>
      </c>
      <c r="J192" s="38">
        <v>372.1</v>
      </c>
      <c r="K192" s="31">
        <v>365</v>
      </c>
      <c r="L192" s="31">
        <v>356.6</v>
      </c>
      <c r="M192" s="31">
        <v>2.34606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2115.6</v>
      </c>
      <c r="D193" s="38">
        <v>2126.2999999999997</v>
      </c>
      <c r="E193" s="38">
        <v>2095.6499999999996</v>
      </c>
      <c r="F193" s="38">
        <v>2075.6999999999998</v>
      </c>
      <c r="G193" s="38">
        <v>2045.0499999999997</v>
      </c>
      <c r="H193" s="38">
        <v>2146.2499999999995</v>
      </c>
      <c r="I193" s="38">
        <v>2176.9</v>
      </c>
      <c r="J193" s="38">
        <v>2196.8499999999995</v>
      </c>
      <c r="K193" s="31">
        <v>2156.9499999999998</v>
      </c>
      <c r="L193" s="31">
        <v>2106.35</v>
      </c>
      <c r="M193" s="31">
        <v>0.24285999999999999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650.9</v>
      </c>
      <c r="D194" s="38">
        <v>654.85</v>
      </c>
      <c r="E194" s="38">
        <v>646.05000000000007</v>
      </c>
      <c r="F194" s="38">
        <v>641.20000000000005</v>
      </c>
      <c r="G194" s="38">
        <v>632.40000000000009</v>
      </c>
      <c r="H194" s="38">
        <v>659.7</v>
      </c>
      <c r="I194" s="38">
        <v>668.5</v>
      </c>
      <c r="J194" s="38">
        <v>673.35</v>
      </c>
      <c r="K194" s="31">
        <v>663.65</v>
      </c>
      <c r="L194" s="31">
        <v>650</v>
      </c>
      <c r="M194" s="31">
        <v>0.94305000000000005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259.60000000000002</v>
      </c>
      <c r="D195" s="38">
        <v>259.41666666666669</v>
      </c>
      <c r="E195" s="38">
        <v>256.83333333333337</v>
      </c>
      <c r="F195" s="38">
        <v>254.06666666666666</v>
      </c>
      <c r="G195" s="38">
        <v>251.48333333333335</v>
      </c>
      <c r="H195" s="38">
        <v>262.18333333333339</v>
      </c>
      <c r="I195" s="38">
        <v>264.76666666666677</v>
      </c>
      <c r="J195" s="38">
        <v>267.53333333333342</v>
      </c>
      <c r="K195" s="31">
        <v>262</v>
      </c>
      <c r="L195" s="31">
        <v>256.64999999999998</v>
      </c>
      <c r="M195" s="31">
        <v>2.9470100000000001</v>
      </c>
      <c r="N195" s="1"/>
      <c r="O195" s="1"/>
    </row>
    <row r="196" spans="1:15" ht="12.75" customHeight="1">
      <c r="A196" s="33">
        <v>186</v>
      </c>
      <c r="B196" s="58" t="s">
        <v>403</v>
      </c>
      <c r="C196" s="31">
        <v>2740.15</v>
      </c>
      <c r="D196" s="38">
        <v>2734.0666666666671</v>
      </c>
      <c r="E196" s="38">
        <v>2708.1333333333341</v>
      </c>
      <c r="F196" s="38">
        <v>2676.1166666666672</v>
      </c>
      <c r="G196" s="38">
        <v>2650.1833333333343</v>
      </c>
      <c r="H196" s="38">
        <v>2766.0833333333339</v>
      </c>
      <c r="I196" s="38">
        <v>2792.0166666666673</v>
      </c>
      <c r="J196" s="38">
        <v>2824.0333333333338</v>
      </c>
      <c r="K196" s="31">
        <v>2760</v>
      </c>
      <c r="L196" s="31">
        <v>2702.05</v>
      </c>
      <c r="M196" s="31">
        <v>1.06812</v>
      </c>
      <c r="N196" s="1"/>
      <c r="O196" s="1"/>
    </row>
    <row r="197" spans="1:15" ht="12.75" customHeight="1">
      <c r="A197" s="33">
        <v>187</v>
      </c>
      <c r="B197" s="58" t="s">
        <v>124</v>
      </c>
      <c r="C197" s="31">
        <v>469.05</v>
      </c>
      <c r="D197" s="38">
        <v>468.4666666666667</v>
      </c>
      <c r="E197" s="38">
        <v>466.48333333333341</v>
      </c>
      <c r="F197" s="38">
        <v>463.91666666666669</v>
      </c>
      <c r="G197" s="38">
        <v>461.93333333333339</v>
      </c>
      <c r="H197" s="38">
        <v>471.03333333333342</v>
      </c>
      <c r="I197" s="38">
        <v>473.01666666666677</v>
      </c>
      <c r="J197" s="38">
        <v>475.58333333333343</v>
      </c>
      <c r="K197" s="31">
        <v>470.45</v>
      </c>
      <c r="L197" s="31">
        <v>465.9</v>
      </c>
      <c r="M197" s="31">
        <v>13.00009</v>
      </c>
      <c r="N197" s="1"/>
      <c r="O197" s="1"/>
    </row>
    <row r="198" spans="1:15" ht="12.75" customHeight="1">
      <c r="A198" s="33">
        <v>188</v>
      </c>
      <c r="B198" s="58" t="s">
        <v>119</v>
      </c>
      <c r="C198" s="31">
        <v>588.1</v>
      </c>
      <c r="D198" s="38">
        <v>589.4</v>
      </c>
      <c r="E198" s="38">
        <v>584.79999999999995</v>
      </c>
      <c r="F198" s="38">
        <v>581.5</v>
      </c>
      <c r="G198" s="38">
        <v>576.9</v>
      </c>
      <c r="H198" s="38">
        <v>592.69999999999993</v>
      </c>
      <c r="I198" s="38">
        <v>597.30000000000007</v>
      </c>
      <c r="J198" s="38">
        <v>600.59999999999991</v>
      </c>
      <c r="K198" s="31">
        <v>594</v>
      </c>
      <c r="L198" s="31">
        <v>586.1</v>
      </c>
      <c r="M198" s="31">
        <v>5.7279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123.75</v>
      </c>
      <c r="D199" s="38">
        <v>124.10000000000001</v>
      </c>
      <c r="E199" s="38">
        <v>121.95000000000002</v>
      </c>
      <c r="F199" s="38">
        <v>120.15</v>
      </c>
      <c r="G199" s="38">
        <v>118.00000000000001</v>
      </c>
      <c r="H199" s="38">
        <v>125.90000000000002</v>
      </c>
      <c r="I199" s="38">
        <v>128.05000000000001</v>
      </c>
      <c r="J199" s="38">
        <v>129.85000000000002</v>
      </c>
      <c r="K199" s="31">
        <v>126.25</v>
      </c>
      <c r="L199" s="31">
        <v>122.3</v>
      </c>
      <c r="M199" s="31">
        <v>21.594180000000001</v>
      </c>
      <c r="N199" s="1"/>
      <c r="O199" s="1"/>
    </row>
    <row r="200" spans="1:15" ht="12.75" customHeight="1">
      <c r="A200" s="33">
        <v>190</v>
      </c>
      <c r="B200" s="58" t="s">
        <v>405</v>
      </c>
      <c r="C200" s="31">
        <v>168.15</v>
      </c>
      <c r="D200" s="38">
        <v>167.98333333333332</v>
      </c>
      <c r="E200" s="38">
        <v>166.36666666666665</v>
      </c>
      <c r="F200" s="38">
        <v>164.58333333333331</v>
      </c>
      <c r="G200" s="38">
        <v>162.96666666666664</v>
      </c>
      <c r="H200" s="38">
        <v>169.76666666666665</v>
      </c>
      <c r="I200" s="38">
        <v>171.38333333333333</v>
      </c>
      <c r="J200" s="38">
        <v>173.16666666666666</v>
      </c>
      <c r="K200" s="31">
        <v>169.6</v>
      </c>
      <c r="L200" s="31">
        <v>166.2</v>
      </c>
      <c r="M200" s="31">
        <v>13.350250000000001</v>
      </c>
      <c r="N200" s="1"/>
      <c r="O200" s="1"/>
    </row>
    <row r="201" spans="1:15" ht="12.75" customHeight="1">
      <c r="A201" s="33">
        <v>191</v>
      </c>
      <c r="B201" s="58" t="s">
        <v>279</v>
      </c>
      <c r="C201" s="31">
        <v>291.60000000000002</v>
      </c>
      <c r="D201" s="38">
        <v>291</v>
      </c>
      <c r="E201" s="38">
        <v>288.8</v>
      </c>
      <c r="F201" s="38">
        <v>286</v>
      </c>
      <c r="G201" s="38">
        <v>283.8</v>
      </c>
      <c r="H201" s="38">
        <v>293.8</v>
      </c>
      <c r="I201" s="38">
        <v>296.00000000000006</v>
      </c>
      <c r="J201" s="38">
        <v>298.8</v>
      </c>
      <c r="K201" s="31">
        <v>293.2</v>
      </c>
      <c r="L201" s="31">
        <v>288.2</v>
      </c>
      <c r="M201" s="31">
        <v>2.1164399999999999</v>
      </c>
      <c r="N201" s="1"/>
      <c r="O201" s="1"/>
    </row>
    <row r="202" spans="1:15" ht="12.75" customHeight="1">
      <c r="A202" s="33">
        <v>192</v>
      </c>
      <c r="B202" s="58" t="s">
        <v>406</v>
      </c>
      <c r="C202" s="31">
        <v>1677.75</v>
      </c>
      <c r="D202" s="38">
        <v>1674.25</v>
      </c>
      <c r="E202" s="38">
        <v>1610.5</v>
      </c>
      <c r="F202" s="38">
        <v>1543.25</v>
      </c>
      <c r="G202" s="38">
        <v>1479.5</v>
      </c>
      <c r="H202" s="38">
        <v>1741.5</v>
      </c>
      <c r="I202" s="38">
        <v>1805.25</v>
      </c>
      <c r="J202" s="38">
        <v>1872.5</v>
      </c>
      <c r="K202" s="31">
        <v>1738</v>
      </c>
      <c r="L202" s="31">
        <v>1607</v>
      </c>
      <c r="M202" s="31">
        <v>16.843039999999998</v>
      </c>
      <c r="N202" s="1"/>
      <c r="O202" s="1"/>
    </row>
    <row r="203" spans="1:15" ht="12.75" customHeight="1">
      <c r="A203" s="33">
        <v>193</v>
      </c>
      <c r="B203" s="58" t="s">
        <v>409</v>
      </c>
      <c r="C203" s="31">
        <v>922.9</v>
      </c>
      <c r="D203" s="38">
        <v>927.43333333333339</v>
      </c>
      <c r="E203" s="38">
        <v>915.86666666666679</v>
      </c>
      <c r="F203" s="38">
        <v>908.83333333333337</v>
      </c>
      <c r="G203" s="38">
        <v>897.26666666666677</v>
      </c>
      <c r="H203" s="38">
        <v>934.46666666666681</v>
      </c>
      <c r="I203" s="38">
        <v>946.03333333333342</v>
      </c>
      <c r="J203" s="38">
        <v>953.06666666666683</v>
      </c>
      <c r="K203" s="31">
        <v>939</v>
      </c>
      <c r="L203" s="31">
        <v>920.4</v>
      </c>
      <c r="M203" s="31">
        <v>3.15937</v>
      </c>
      <c r="N203" s="1"/>
      <c r="O203" s="1"/>
    </row>
    <row r="204" spans="1:15" ht="12.75" customHeight="1">
      <c r="A204" s="33">
        <v>194</v>
      </c>
      <c r="B204" s="58" t="s">
        <v>126</v>
      </c>
      <c r="C204" s="31">
        <v>1304</v>
      </c>
      <c r="D204" s="38">
        <v>1301.1833333333334</v>
      </c>
      <c r="E204" s="38">
        <v>1293.4666666666667</v>
      </c>
      <c r="F204" s="38">
        <v>1282.9333333333334</v>
      </c>
      <c r="G204" s="38">
        <v>1275.2166666666667</v>
      </c>
      <c r="H204" s="38">
        <v>1311.7166666666667</v>
      </c>
      <c r="I204" s="38">
        <v>1319.4333333333334</v>
      </c>
      <c r="J204" s="38">
        <v>1329.9666666666667</v>
      </c>
      <c r="K204" s="31">
        <v>1308.9000000000001</v>
      </c>
      <c r="L204" s="31">
        <v>1290.6500000000001</v>
      </c>
      <c r="M204" s="31">
        <v>5.1880300000000004</v>
      </c>
      <c r="N204" s="1"/>
      <c r="O204" s="1"/>
    </row>
    <row r="205" spans="1:15" ht="12.75" customHeight="1">
      <c r="A205" s="33">
        <v>195</v>
      </c>
      <c r="B205" s="58" t="s">
        <v>127</v>
      </c>
      <c r="C205" s="31">
        <v>1111.55</v>
      </c>
      <c r="D205" s="38">
        <v>1111.8833333333334</v>
      </c>
      <c r="E205" s="38">
        <v>1104.7666666666669</v>
      </c>
      <c r="F205" s="38">
        <v>1097.9833333333333</v>
      </c>
      <c r="G205" s="38">
        <v>1090.8666666666668</v>
      </c>
      <c r="H205" s="38">
        <v>1118.666666666667</v>
      </c>
      <c r="I205" s="38">
        <v>1125.7833333333333</v>
      </c>
      <c r="J205" s="38">
        <v>1132.5666666666671</v>
      </c>
      <c r="K205" s="31">
        <v>1119</v>
      </c>
      <c r="L205" s="31">
        <v>1105.0999999999999</v>
      </c>
      <c r="M205" s="31">
        <v>25.067260000000001</v>
      </c>
      <c r="N205" s="1"/>
      <c r="O205" s="1"/>
    </row>
    <row r="206" spans="1:15" ht="12.75" customHeight="1">
      <c r="A206" s="33">
        <v>196</v>
      </c>
      <c r="B206" s="58" t="s">
        <v>128</v>
      </c>
      <c r="C206" s="31">
        <v>2527.0500000000002</v>
      </c>
      <c r="D206" s="38">
        <v>2509.7333333333336</v>
      </c>
      <c r="E206" s="38">
        <v>2481.0666666666671</v>
      </c>
      <c r="F206" s="38">
        <v>2435.0833333333335</v>
      </c>
      <c r="G206" s="38">
        <v>2406.416666666667</v>
      </c>
      <c r="H206" s="38">
        <v>2555.7166666666672</v>
      </c>
      <c r="I206" s="38">
        <v>2584.3833333333332</v>
      </c>
      <c r="J206" s="38">
        <v>2630.3666666666672</v>
      </c>
      <c r="K206" s="31">
        <v>2538.4</v>
      </c>
      <c r="L206" s="31">
        <v>2463.75</v>
      </c>
      <c r="M206" s="31">
        <v>7.4280499999999998</v>
      </c>
      <c r="N206" s="1"/>
      <c r="O206" s="1"/>
    </row>
    <row r="207" spans="1:15" ht="12.75" customHeight="1">
      <c r="A207" s="33">
        <v>197</v>
      </c>
      <c r="B207" s="58" t="s">
        <v>129</v>
      </c>
      <c r="C207" s="31">
        <v>1696.6</v>
      </c>
      <c r="D207" s="38">
        <v>1691.3333333333333</v>
      </c>
      <c r="E207" s="38">
        <v>1683.6666666666665</v>
      </c>
      <c r="F207" s="38">
        <v>1670.7333333333333</v>
      </c>
      <c r="G207" s="38">
        <v>1663.0666666666666</v>
      </c>
      <c r="H207" s="38">
        <v>1704.2666666666664</v>
      </c>
      <c r="I207" s="38">
        <v>1711.9333333333329</v>
      </c>
      <c r="J207" s="38">
        <v>1724.8666666666663</v>
      </c>
      <c r="K207" s="31">
        <v>1699</v>
      </c>
      <c r="L207" s="31">
        <v>1678.4</v>
      </c>
      <c r="M207" s="31">
        <v>279.96298000000002</v>
      </c>
      <c r="N207" s="1"/>
      <c r="O207" s="1"/>
    </row>
    <row r="208" spans="1:15" ht="12.75" customHeight="1">
      <c r="A208" s="33">
        <v>198</v>
      </c>
      <c r="B208" s="58" t="s">
        <v>130</v>
      </c>
      <c r="C208" s="31">
        <v>651.79999999999995</v>
      </c>
      <c r="D208" s="38">
        <v>653.93333333333328</v>
      </c>
      <c r="E208" s="38">
        <v>647.86666666666656</v>
      </c>
      <c r="F208" s="38">
        <v>643.93333333333328</v>
      </c>
      <c r="G208" s="38">
        <v>637.86666666666656</v>
      </c>
      <c r="H208" s="38">
        <v>657.86666666666656</v>
      </c>
      <c r="I208" s="38">
        <v>663.93333333333339</v>
      </c>
      <c r="J208" s="38">
        <v>667.86666666666656</v>
      </c>
      <c r="K208" s="31">
        <v>660</v>
      </c>
      <c r="L208" s="31">
        <v>650</v>
      </c>
      <c r="M208" s="31">
        <v>47.543509999999998</v>
      </c>
      <c r="N208" s="1"/>
      <c r="O208" s="1"/>
    </row>
    <row r="209" spans="1:15" ht="12.75" customHeight="1">
      <c r="A209" s="33">
        <v>199</v>
      </c>
      <c r="B209" s="58" t="s">
        <v>131</v>
      </c>
      <c r="C209" s="31">
        <v>3140.3</v>
      </c>
      <c r="D209" s="38">
        <v>3149.15</v>
      </c>
      <c r="E209" s="38">
        <v>3119.3</v>
      </c>
      <c r="F209" s="38">
        <v>3098.3</v>
      </c>
      <c r="G209" s="38">
        <v>3068.4500000000003</v>
      </c>
      <c r="H209" s="38">
        <v>3170.15</v>
      </c>
      <c r="I209" s="38">
        <v>3199.9999999999995</v>
      </c>
      <c r="J209" s="38">
        <v>3221</v>
      </c>
      <c r="K209" s="31">
        <v>3179</v>
      </c>
      <c r="L209" s="31">
        <v>3128.15</v>
      </c>
      <c r="M209" s="31">
        <v>7.48386</v>
      </c>
      <c r="N209" s="1"/>
      <c r="O209" s="1"/>
    </row>
    <row r="210" spans="1:15" ht="12.75" customHeight="1">
      <c r="A210" s="33">
        <v>200</v>
      </c>
      <c r="B210" s="58" t="s">
        <v>407</v>
      </c>
      <c r="C210" s="31">
        <v>64.95</v>
      </c>
      <c r="D210" s="38">
        <v>65.083333333333329</v>
      </c>
      <c r="E210" s="38">
        <v>64.566666666666663</v>
      </c>
      <c r="F210" s="38">
        <v>64.183333333333337</v>
      </c>
      <c r="G210" s="38">
        <v>63.666666666666671</v>
      </c>
      <c r="H210" s="38">
        <v>65.466666666666654</v>
      </c>
      <c r="I210" s="38">
        <v>65.983333333333334</v>
      </c>
      <c r="J210" s="38">
        <v>66.366666666666646</v>
      </c>
      <c r="K210" s="31">
        <v>65.599999999999994</v>
      </c>
      <c r="L210" s="31">
        <v>64.7</v>
      </c>
      <c r="M210" s="31">
        <v>34.466290000000001</v>
      </c>
      <c r="N210" s="1"/>
      <c r="O210" s="1"/>
    </row>
    <row r="211" spans="1:15" ht="12.75" customHeight="1">
      <c r="A211" s="33">
        <v>201</v>
      </c>
      <c r="B211" s="58" t="s">
        <v>411</v>
      </c>
      <c r="C211" s="31">
        <v>276.25</v>
      </c>
      <c r="D211" s="38">
        <v>278.33333333333331</v>
      </c>
      <c r="E211" s="38">
        <v>273.16666666666663</v>
      </c>
      <c r="F211" s="38">
        <v>270.08333333333331</v>
      </c>
      <c r="G211" s="38">
        <v>264.91666666666663</v>
      </c>
      <c r="H211" s="38">
        <v>281.41666666666663</v>
      </c>
      <c r="I211" s="38">
        <v>286.58333333333326</v>
      </c>
      <c r="J211" s="38">
        <v>289.66666666666663</v>
      </c>
      <c r="K211" s="31">
        <v>283.5</v>
      </c>
      <c r="L211" s="31">
        <v>275.25</v>
      </c>
      <c r="M211" s="31">
        <v>3.9661300000000002</v>
      </c>
      <c r="N211" s="1"/>
      <c r="O211" s="1"/>
    </row>
    <row r="212" spans="1:15" ht="12.75" customHeight="1">
      <c r="A212" s="33">
        <v>202</v>
      </c>
      <c r="B212" s="58" t="s">
        <v>133</v>
      </c>
      <c r="C212" s="31">
        <v>449.5</v>
      </c>
      <c r="D212" s="38">
        <v>445</v>
      </c>
      <c r="E212" s="38">
        <v>439.5</v>
      </c>
      <c r="F212" s="38">
        <v>429.5</v>
      </c>
      <c r="G212" s="38">
        <v>424</v>
      </c>
      <c r="H212" s="38">
        <v>455</v>
      </c>
      <c r="I212" s="38">
        <v>460.5</v>
      </c>
      <c r="J212" s="38">
        <v>470.5</v>
      </c>
      <c r="K212" s="31">
        <v>450.5</v>
      </c>
      <c r="L212" s="31">
        <v>435</v>
      </c>
      <c r="M212" s="31">
        <v>84.827560000000005</v>
      </c>
      <c r="N212" s="1"/>
      <c r="O212" s="1"/>
    </row>
    <row r="213" spans="1:15" ht="12.75" customHeight="1">
      <c r="A213" s="33">
        <v>203</v>
      </c>
      <c r="B213" s="58" t="s">
        <v>412</v>
      </c>
      <c r="C213" s="31">
        <v>1050.8</v>
      </c>
      <c r="D213" s="38">
        <v>1053.3833333333334</v>
      </c>
      <c r="E213" s="38">
        <v>1046.5166666666669</v>
      </c>
      <c r="F213" s="38">
        <v>1042.2333333333333</v>
      </c>
      <c r="G213" s="38">
        <v>1035.3666666666668</v>
      </c>
      <c r="H213" s="38">
        <v>1057.666666666667</v>
      </c>
      <c r="I213" s="38">
        <v>1064.5333333333333</v>
      </c>
      <c r="J213" s="38">
        <v>1068.8166666666671</v>
      </c>
      <c r="K213" s="31">
        <v>1060.25</v>
      </c>
      <c r="L213" s="31">
        <v>1049.0999999999999</v>
      </c>
      <c r="M213" s="31">
        <v>0.15132999999999999</v>
      </c>
      <c r="N213" s="1"/>
      <c r="O213" s="1"/>
    </row>
    <row r="214" spans="1:15" ht="12.75" customHeight="1">
      <c r="A214" s="33">
        <v>204</v>
      </c>
      <c r="B214" s="58" t="s">
        <v>125</v>
      </c>
      <c r="C214" s="31">
        <v>3836.35</v>
      </c>
      <c r="D214" s="38">
        <v>3856.4666666666672</v>
      </c>
      <c r="E214" s="38">
        <v>3807.9333333333343</v>
      </c>
      <c r="F214" s="38">
        <v>3779.5166666666673</v>
      </c>
      <c r="G214" s="38">
        <v>3730.9833333333345</v>
      </c>
      <c r="H214" s="38">
        <v>3884.8833333333341</v>
      </c>
      <c r="I214" s="38">
        <v>3933.416666666667</v>
      </c>
      <c r="J214" s="38">
        <v>3961.8333333333339</v>
      </c>
      <c r="K214" s="31">
        <v>3905</v>
      </c>
      <c r="L214" s="31">
        <v>3828.05</v>
      </c>
      <c r="M214" s="31">
        <v>5.4646499999999998</v>
      </c>
      <c r="N214" s="1"/>
      <c r="O214" s="1"/>
    </row>
    <row r="215" spans="1:15" ht="12.75" customHeight="1">
      <c r="A215" s="33">
        <v>205</v>
      </c>
      <c r="B215" s="58" t="s">
        <v>134</v>
      </c>
      <c r="C215" s="31">
        <v>124.55</v>
      </c>
      <c r="D215" s="38">
        <v>122.73333333333333</v>
      </c>
      <c r="E215" s="38">
        <v>120.31666666666666</v>
      </c>
      <c r="F215" s="38">
        <v>116.08333333333333</v>
      </c>
      <c r="G215" s="38">
        <v>113.66666666666666</v>
      </c>
      <c r="H215" s="38">
        <v>126.96666666666667</v>
      </c>
      <c r="I215" s="38">
        <v>129.38333333333333</v>
      </c>
      <c r="J215" s="38">
        <v>133.61666666666667</v>
      </c>
      <c r="K215" s="31">
        <v>125.15</v>
      </c>
      <c r="L215" s="31">
        <v>118.5</v>
      </c>
      <c r="M215" s="31">
        <v>167.14759000000001</v>
      </c>
      <c r="N215" s="1"/>
      <c r="O215" s="1"/>
    </row>
    <row r="216" spans="1:15" ht="12.75" customHeight="1">
      <c r="A216" s="33">
        <v>206</v>
      </c>
      <c r="B216" s="58" t="s">
        <v>135</v>
      </c>
      <c r="C216" s="31">
        <v>300.3</v>
      </c>
      <c r="D216" s="38">
        <v>300.63333333333338</v>
      </c>
      <c r="E216" s="38">
        <v>297.46666666666675</v>
      </c>
      <c r="F216" s="38">
        <v>294.63333333333338</v>
      </c>
      <c r="G216" s="38">
        <v>291.46666666666675</v>
      </c>
      <c r="H216" s="38">
        <v>303.46666666666675</v>
      </c>
      <c r="I216" s="38">
        <v>306.63333333333338</v>
      </c>
      <c r="J216" s="38">
        <v>309.46666666666675</v>
      </c>
      <c r="K216" s="31">
        <v>303.8</v>
      </c>
      <c r="L216" s="31">
        <v>297.8</v>
      </c>
      <c r="M216" s="31">
        <v>28.16638</v>
      </c>
      <c r="N216" s="1"/>
      <c r="O216" s="1"/>
    </row>
    <row r="217" spans="1:15" ht="12.75" customHeight="1">
      <c r="A217" s="33">
        <v>207</v>
      </c>
      <c r="B217" s="58" t="s">
        <v>136</v>
      </c>
      <c r="C217" s="31">
        <v>2568.15</v>
      </c>
      <c r="D217" s="38">
        <v>2572.35</v>
      </c>
      <c r="E217" s="38">
        <v>2558.1</v>
      </c>
      <c r="F217" s="38">
        <v>2548.0500000000002</v>
      </c>
      <c r="G217" s="38">
        <v>2533.8000000000002</v>
      </c>
      <c r="H217" s="38">
        <v>2582.3999999999996</v>
      </c>
      <c r="I217" s="38">
        <v>2596.6499999999996</v>
      </c>
      <c r="J217" s="38">
        <v>2606.6999999999994</v>
      </c>
      <c r="K217" s="31">
        <v>2586.6</v>
      </c>
      <c r="L217" s="31">
        <v>2562.3000000000002</v>
      </c>
      <c r="M217" s="31">
        <v>16.537749999999999</v>
      </c>
      <c r="N217" s="1"/>
      <c r="O217" s="1"/>
    </row>
    <row r="218" spans="1:15" ht="12.75" customHeight="1">
      <c r="A218" s="33">
        <v>208</v>
      </c>
      <c r="B218" s="58" t="s">
        <v>280</v>
      </c>
      <c r="C218" s="31">
        <v>318.05</v>
      </c>
      <c r="D218" s="38">
        <v>316.68333333333334</v>
      </c>
      <c r="E218" s="38">
        <v>313.36666666666667</v>
      </c>
      <c r="F218" s="38">
        <v>308.68333333333334</v>
      </c>
      <c r="G218" s="38">
        <v>305.36666666666667</v>
      </c>
      <c r="H218" s="38">
        <v>321.36666666666667</v>
      </c>
      <c r="I218" s="38">
        <v>324.68333333333339</v>
      </c>
      <c r="J218" s="38">
        <v>329.36666666666667</v>
      </c>
      <c r="K218" s="31">
        <v>320</v>
      </c>
      <c r="L218" s="31">
        <v>312</v>
      </c>
      <c r="M218" s="31">
        <v>5.7216199999999997</v>
      </c>
      <c r="N218" s="1"/>
      <c r="O218" s="1"/>
    </row>
    <row r="219" spans="1:15" ht="12.75" customHeight="1">
      <c r="A219" s="33">
        <v>209</v>
      </c>
      <c r="B219" s="58" t="s">
        <v>413</v>
      </c>
      <c r="C219" s="31">
        <v>4144.45</v>
      </c>
      <c r="D219" s="38">
        <v>4153.7666666666673</v>
      </c>
      <c r="E219" s="38">
        <v>4033.5333333333347</v>
      </c>
      <c r="F219" s="38">
        <v>3922.6166666666672</v>
      </c>
      <c r="G219" s="38">
        <v>3802.3833333333346</v>
      </c>
      <c r="H219" s="38">
        <v>4264.6833333333343</v>
      </c>
      <c r="I219" s="38">
        <v>4384.9166666666661</v>
      </c>
      <c r="J219" s="38">
        <v>4495.8333333333348</v>
      </c>
      <c r="K219" s="31">
        <v>4274</v>
      </c>
      <c r="L219" s="31">
        <v>4042.85</v>
      </c>
      <c r="M219" s="31">
        <v>0.32311000000000001</v>
      </c>
      <c r="N219" s="1"/>
      <c r="O219" s="1"/>
    </row>
    <row r="220" spans="1:15" ht="12.75" customHeight="1">
      <c r="A220" s="33">
        <v>210</v>
      </c>
      <c r="B220" s="58" t="s">
        <v>408</v>
      </c>
      <c r="C220" s="31">
        <v>652.45000000000005</v>
      </c>
      <c r="D220" s="38">
        <v>656.41666666666663</v>
      </c>
      <c r="E220" s="38">
        <v>646.0333333333333</v>
      </c>
      <c r="F220" s="38">
        <v>639.61666666666667</v>
      </c>
      <c r="G220" s="38">
        <v>629.23333333333335</v>
      </c>
      <c r="H220" s="38">
        <v>662.83333333333326</v>
      </c>
      <c r="I220" s="38">
        <v>673.2166666666667</v>
      </c>
      <c r="J220" s="38">
        <v>679.63333333333321</v>
      </c>
      <c r="K220" s="31">
        <v>666.8</v>
      </c>
      <c r="L220" s="31">
        <v>650</v>
      </c>
      <c r="M220" s="31">
        <v>0.25296999999999997</v>
      </c>
      <c r="N220" s="1"/>
      <c r="O220" s="1"/>
    </row>
    <row r="221" spans="1:15" ht="12.75" customHeight="1">
      <c r="A221" s="33">
        <v>211</v>
      </c>
      <c r="B221" s="58" t="s">
        <v>414</v>
      </c>
      <c r="C221" s="31">
        <v>823.05</v>
      </c>
      <c r="D221" s="38">
        <v>828.25</v>
      </c>
      <c r="E221" s="38">
        <v>816.55</v>
      </c>
      <c r="F221" s="38">
        <v>810.05</v>
      </c>
      <c r="G221" s="38">
        <v>798.34999999999991</v>
      </c>
      <c r="H221" s="38">
        <v>834.75</v>
      </c>
      <c r="I221" s="38">
        <v>846.45</v>
      </c>
      <c r="J221" s="38">
        <v>852.95</v>
      </c>
      <c r="K221" s="31">
        <v>839.95</v>
      </c>
      <c r="L221" s="31">
        <v>821.75</v>
      </c>
      <c r="M221" s="31">
        <v>0.69050999999999996</v>
      </c>
      <c r="N221" s="1"/>
      <c r="O221" s="1"/>
    </row>
    <row r="222" spans="1:15" ht="12.75" customHeight="1">
      <c r="A222" s="33">
        <v>212</v>
      </c>
      <c r="B222" s="58" t="s">
        <v>281</v>
      </c>
      <c r="C222" s="31">
        <v>42598.6</v>
      </c>
      <c r="D222" s="38">
        <v>42449.4</v>
      </c>
      <c r="E222" s="38">
        <v>42099.8</v>
      </c>
      <c r="F222" s="38">
        <v>41601</v>
      </c>
      <c r="G222" s="38">
        <v>41251.4</v>
      </c>
      <c r="H222" s="38">
        <v>42948.200000000004</v>
      </c>
      <c r="I222" s="38">
        <v>43297.799999999996</v>
      </c>
      <c r="J222" s="38">
        <v>43796.600000000006</v>
      </c>
      <c r="K222" s="31">
        <v>42799</v>
      </c>
      <c r="L222" s="31">
        <v>41950.6</v>
      </c>
      <c r="M222" s="31">
        <v>1.4149999999999999E-2</v>
      </c>
      <c r="N222" s="1"/>
      <c r="O222" s="1"/>
    </row>
    <row r="223" spans="1:15" ht="12.75" customHeight="1">
      <c r="A223" s="33">
        <v>213</v>
      </c>
      <c r="B223" s="58" t="s">
        <v>415</v>
      </c>
      <c r="C223" s="31">
        <v>64.75</v>
      </c>
      <c r="D223" s="38">
        <v>64</v>
      </c>
      <c r="E223" s="38">
        <v>62.599999999999994</v>
      </c>
      <c r="F223" s="38">
        <v>60.449999999999996</v>
      </c>
      <c r="G223" s="38">
        <v>59.04999999999999</v>
      </c>
      <c r="H223" s="38">
        <v>66.150000000000006</v>
      </c>
      <c r="I223" s="38">
        <v>67.550000000000011</v>
      </c>
      <c r="J223" s="38">
        <v>69.7</v>
      </c>
      <c r="K223" s="31">
        <v>65.400000000000006</v>
      </c>
      <c r="L223" s="31">
        <v>61.85</v>
      </c>
      <c r="M223" s="31">
        <v>200.67805999999999</v>
      </c>
      <c r="N223" s="1"/>
      <c r="O223" s="1"/>
    </row>
    <row r="224" spans="1:15" ht="12.75" customHeight="1">
      <c r="A224" s="33">
        <v>214</v>
      </c>
      <c r="B224" s="58" t="s">
        <v>138</v>
      </c>
      <c r="C224" s="31">
        <v>994.7</v>
      </c>
      <c r="D224" s="38">
        <v>993.98333333333323</v>
      </c>
      <c r="E224" s="38">
        <v>988.96666666666647</v>
      </c>
      <c r="F224" s="38">
        <v>983.23333333333323</v>
      </c>
      <c r="G224" s="38">
        <v>978.21666666666647</v>
      </c>
      <c r="H224" s="38">
        <v>999.71666666666647</v>
      </c>
      <c r="I224" s="38">
        <v>1004.7333333333331</v>
      </c>
      <c r="J224" s="38">
        <v>1010.4666666666665</v>
      </c>
      <c r="K224" s="31">
        <v>999</v>
      </c>
      <c r="L224" s="31">
        <v>988.25</v>
      </c>
      <c r="M224" s="31">
        <v>293.25326999999999</v>
      </c>
      <c r="N224" s="1"/>
      <c r="O224" s="1"/>
    </row>
    <row r="225" spans="1:15" ht="12.75" customHeight="1">
      <c r="A225" s="33">
        <v>215</v>
      </c>
      <c r="B225" s="58" t="s">
        <v>139</v>
      </c>
      <c r="C225" s="31">
        <v>1373.1</v>
      </c>
      <c r="D225" s="38">
        <v>1380.7</v>
      </c>
      <c r="E225" s="38">
        <v>1360.4</v>
      </c>
      <c r="F225" s="38">
        <v>1347.7</v>
      </c>
      <c r="G225" s="38">
        <v>1327.4</v>
      </c>
      <c r="H225" s="38">
        <v>1393.4</v>
      </c>
      <c r="I225" s="38">
        <v>1413.6999999999998</v>
      </c>
      <c r="J225" s="38">
        <v>1426.4</v>
      </c>
      <c r="K225" s="31">
        <v>1401</v>
      </c>
      <c r="L225" s="31">
        <v>1368</v>
      </c>
      <c r="M225" s="31">
        <v>6.9431399999999996</v>
      </c>
      <c r="N225" s="1"/>
      <c r="O225" s="1"/>
    </row>
    <row r="226" spans="1:15" ht="12.75" customHeight="1">
      <c r="A226" s="33">
        <v>216</v>
      </c>
      <c r="B226" s="58" t="s">
        <v>140</v>
      </c>
      <c r="C226" s="31">
        <v>577</v>
      </c>
      <c r="D226" s="38">
        <v>575</v>
      </c>
      <c r="E226" s="38">
        <v>569.04999999999995</v>
      </c>
      <c r="F226" s="38">
        <v>561.09999999999991</v>
      </c>
      <c r="G226" s="38">
        <v>555.14999999999986</v>
      </c>
      <c r="H226" s="38">
        <v>582.95000000000005</v>
      </c>
      <c r="I226" s="38">
        <v>588.90000000000009</v>
      </c>
      <c r="J226" s="38">
        <v>596.85000000000014</v>
      </c>
      <c r="K226" s="31">
        <v>580.95000000000005</v>
      </c>
      <c r="L226" s="31">
        <v>567.04999999999995</v>
      </c>
      <c r="M226" s="31">
        <v>23.437169999999998</v>
      </c>
      <c r="N226" s="1"/>
      <c r="O226" s="1"/>
    </row>
    <row r="227" spans="1:15" ht="12.75" customHeight="1">
      <c r="A227" s="33">
        <v>217</v>
      </c>
      <c r="B227" s="58" t="s">
        <v>282</v>
      </c>
      <c r="C227" s="31">
        <v>634.15</v>
      </c>
      <c r="D227" s="38">
        <v>633.83333333333337</v>
      </c>
      <c r="E227" s="38">
        <v>631.31666666666672</v>
      </c>
      <c r="F227" s="38">
        <v>628.48333333333335</v>
      </c>
      <c r="G227" s="38">
        <v>625.9666666666667</v>
      </c>
      <c r="H227" s="38">
        <v>636.66666666666674</v>
      </c>
      <c r="I227" s="38">
        <v>639.18333333333339</v>
      </c>
      <c r="J227" s="38">
        <v>642.01666666666677</v>
      </c>
      <c r="K227" s="31">
        <v>636.35</v>
      </c>
      <c r="L227" s="31">
        <v>631</v>
      </c>
      <c r="M227" s="31">
        <v>1.89097</v>
      </c>
      <c r="N227" s="1"/>
      <c r="O227" s="1"/>
    </row>
    <row r="228" spans="1:15" ht="12.75" customHeight="1">
      <c r="A228" s="33">
        <v>218</v>
      </c>
      <c r="B228" s="58" t="s">
        <v>416</v>
      </c>
      <c r="C228" s="31">
        <v>56.8</v>
      </c>
      <c r="D228" s="38">
        <v>57.283333333333331</v>
      </c>
      <c r="E228" s="38">
        <v>56.066666666666663</v>
      </c>
      <c r="F228" s="38">
        <v>55.333333333333329</v>
      </c>
      <c r="G228" s="38">
        <v>54.11666666666666</v>
      </c>
      <c r="H228" s="38">
        <v>58.016666666666666</v>
      </c>
      <c r="I228" s="38">
        <v>59.233333333333334</v>
      </c>
      <c r="J228" s="38">
        <v>59.966666666666669</v>
      </c>
      <c r="K228" s="31">
        <v>58.5</v>
      </c>
      <c r="L228" s="31">
        <v>56.55</v>
      </c>
      <c r="M228" s="31">
        <v>89.261769999999999</v>
      </c>
      <c r="N228" s="1"/>
      <c r="O228" s="1"/>
    </row>
    <row r="229" spans="1:15" ht="12.75" customHeight="1">
      <c r="A229" s="33">
        <v>219</v>
      </c>
      <c r="B229" s="58" t="s">
        <v>143</v>
      </c>
      <c r="C229" s="31">
        <v>83.05</v>
      </c>
      <c r="D229" s="38">
        <v>83.316666666666663</v>
      </c>
      <c r="E229" s="38">
        <v>82.333333333333329</v>
      </c>
      <c r="F229" s="38">
        <v>81.61666666666666</v>
      </c>
      <c r="G229" s="38">
        <v>80.633333333333326</v>
      </c>
      <c r="H229" s="38">
        <v>84.033333333333331</v>
      </c>
      <c r="I229" s="38">
        <v>85.01666666666668</v>
      </c>
      <c r="J229" s="38">
        <v>85.733333333333334</v>
      </c>
      <c r="K229" s="31">
        <v>84.3</v>
      </c>
      <c r="L229" s="31">
        <v>82.6</v>
      </c>
      <c r="M229" s="31">
        <v>276.48977000000002</v>
      </c>
      <c r="N229" s="1"/>
      <c r="O229" s="1"/>
    </row>
    <row r="230" spans="1:15" ht="12.75" customHeight="1">
      <c r="A230" s="33">
        <v>220</v>
      </c>
      <c r="B230" s="58" t="s">
        <v>142</v>
      </c>
      <c r="C230" s="31">
        <v>113.95</v>
      </c>
      <c r="D230" s="38">
        <v>113.68333333333332</v>
      </c>
      <c r="E230" s="38">
        <v>112.86666666666665</v>
      </c>
      <c r="F230" s="38">
        <v>111.78333333333332</v>
      </c>
      <c r="G230" s="38">
        <v>110.96666666666664</v>
      </c>
      <c r="H230" s="38">
        <v>114.76666666666665</v>
      </c>
      <c r="I230" s="38">
        <v>115.58333333333334</v>
      </c>
      <c r="J230" s="38">
        <v>116.66666666666666</v>
      </c>
      <c r="K230" s="31">
        <v>114.5</v>
      </c>
      <c r="L230" s="31">
        <v>112.6</v>
      </c>
      <c r="M230" s="31">
        <v>82.768600000000006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858.9</v>
      </c>
      <c r="D231" s="38">
        <v>857.03333333333342</v>
      </c>
      <c r="E231" s="38">
        <v>849.06666666666683</v>
      </c>
      <c r="F231" s="38">
        <v>839.23333333333346</v>
      </c>
      <c r="G231" s="38">
        <v>831.26666666666688</v>
      </c>
      <c r="H231" s="38">
        <v>866.86666666666679</v>
      </c>
      <c r="I231" s="38">
        <v>874.83333333333326</v>
      </c>
      <c r="J231" s="38">
        <v>884.66666666666674</v>
      </c>
      <c r="K231" s="31">
        <v>865</v>
      </c>
      <c r="L231" s="31">
        <v>847.2</v>
      </c>
      <c r="M231" s="31">
        <v>1.59389</v>
      </c>
      <c r="N231" s="1"/>
      <c r="O231" s="1"/>
    </row>
    <row r="232" spans="1:15" ht="12.75" customHeight="1">
      <c r="A232" s="33">
        <v>222</v>
      </c>
      <c r="B232" s="58" t="s">
        <v>418</v>
      </c>
      <c r="C232" s="31">
        <v>575</v>
      </c>
      <c r="D232" s="38">
        <v>573.68333333333328</v>
      </c>
      <c r="E232" s="38">
        <v>567.36666666666656</v>
      </c>
      <c r="F232" s="38">
        <v>559.73333333333323</v>
      </c>
      <c r="G232" s="38">
        <v>553.41666666666652</v>
      </c>
      <c r="H232" s="38">
        <v>581.31666666666661</v>
      </c>
      <c r="I232" s="38">
        <v>587.63333333333344</v>
      </c>
      <c r="J232" s="38">
        <v>595.26666666666665</v>
      </c>
      <c r="K232" s="31">
        <v>580</v>
      </c>
      <c r="L232" s="31">
        <v>566.04999999999995</v>
      </c>
      <c r="M232" s="31">
        <v>2.75285</v>
      </c>
      <c r="N232" s="1"/>
      <c r="O232" s="1"/>
    </row>
    <row r="233" spans="1:15" ht="12.75" customHeight="1">
      <c r="A233" s="33">
        <v>223</v>
      </c>
      <c r="B233" s="58" t="s">
        <v>147</v>
      </c>
      <c r="C233" s="31">
        <v>212.25</v>
      </c>
      <c r="D233" s="38">
        <v>212.11666666666667</v>
      </c>
      <c r="E233" s="38">
        <v>208.73333333333335</v>
      </c>
      <c r="F233" s="38">
        <v>205.21666666666667</v>
      </c>
      <c r="G233" s="38">
        <v>201.83333333333334</v>
      </c>
      <c r="H233" s="38">
        <v>215.63333333333335</v>
      </c>
      <c r="I233" s="38">
        <v>219.01666666666668</v>
      </c>
      <c r="J233" s="38">
        <v>222.53333333333336</v>
      </c>
      <c r="K233" s="31">
        <v>215.5</v>
      </c>
      <c r="L233" s="31">
        <v>208.6</v>
      </c>
      <c r="M233" s="31">
        <v>42.243369999999999</v>
      </c>
      <c r="N233" s="1"/>
      <c r="O233" s="1"/>
    </row>
    <row r="234" spans="1:15" ht="12.75" customHeight="1">
      <c r="A234" s="33">
        <v>224</v>
      </c>
      <c r="B234" s="58" t="s">
        <v>137</v>
      </c>
      <c r="C234" s="31">
        <v>120.3</v>
      </c>
      <c r="D234" s="38">
        <v>120.8</v>
      </c>
      <c r="E234" s="38">
        <v>119.39999999999999</v>
      </c>
      <c r="F234" s="38">
        <v>118.5</v>
      </c>
      <c r="G234" s="38">
        <v>117.1</v>
      </c>
      <c r="H234" s="38">
        <v>121.69999999999999</v>
      </c>
      <c r="I234" s="38">
        <v>123.1</v>
      </c>
      <c r="J234" s="38">
        <v>123.99999999999999</v>
      </c>
      <c r="K234" s="31">
        <v>122.2</v>
      </c>
      <c r="L234" s="31">
        <v>119.9</v>
      </c>
      <c r="M234" s="31">
        <v>46.798020000000001</v>
      </c>
      <c r="N234" s="1"/>
      <c r="O234" s="1"/>
    </row>
    <row r="235" spans="1:15" ht="12.75" customHeight="1">
      <c r="A235" s="33">
        <v>225</v>
      </c>
      <c r="B235" s="58" t="s">
        <v>421</v>
      </c>
      <c r="C235" s="31">
        <v>65.849999999999994</v>
      </c>
      <c r="D235" s="38">
        <v>66.283333333333331</v>
      </c>
      <c r="E235" s="38">
        <v>64.966666666666669</v>
      </c>
      <c r="F235" s="38">
        <v>64.083333333333343</v>
      </c>
      <c r="G235" s="38">
        <v>62.76666666666668</v>
      </c>
      <c r="H235" s="38">
        <v>67.166666666666657</v>
      </c>
      <c r="I235" s="38">
        <v>68.48333333333332</v>
      </c>
      <c r="J235" s="38">
        <v>69.366666666666646</v>
      </c>
      <c r="K235" s="31">
        <v>67.599999999999994</v>
      </c>
      <c r="L235" s="31">
        <v>65.400000000000006</v>
      </c>
      <c r="M235" s="31">
        <v>48.527709999999999</v>
      </c>
      <c r="N235" s="1"/>
      <c r="O235" s="1"/>
    </row>
    <row r="236" spans="1:15" ht="12.75" customHeight="1">
      <c r="A236" s="33">
        <v>226</v>
      </c>
      <c r="B236" s="58" t="s">
        <v>148</v>
      </c>
      <c r="C236" s="31">
        <v>2937.75</v>
      </c>
      <c r="D236" s="38">
        <v>2970.8166666666671</v>
      </c>
      <c r="E236" s="38">
        <v>2861.6333333333341</v>
      </c>
      <c r="F236" s="38">
        <v>2785.5166666666669</v>
      </c>
      <c r="G236" s="38">
        <v>2676.3333333333339</v>
      </c>
      <c r="H236" s="38">
        <v>3046.9333333333343</v>
      </c>
      <c r="I236" s="38">
        <v>3156.1166666666677</v>
      </c>
      <c r="J236" s="38">
        <v>3232.2333333333345</v>
      </c>
      <c r="K236" s="31">
        <v>3080</v>
      </c>
      <c r="L236" s="31">
        <v>2894.7</v>
      </c>
      <c r="M236" s="31">
        <v>5.3339400000000001</v>
      </c>
      <c r="N236" s="1"/>
      <c r="O236" s="1"/>
    </row>
    <row r="237" spans="1:15" ht="12.75" customHeight="1">
      <c r="A237" s="33">
        <v>227</v>
      </c>
      <c r="B237" s="58" t="s">
        <v>283</v>
      </c>
      <c r="C237" s="31">
        <v>329.15</v>
      </c>
      <c r="D237" s="38">
        <v>331.56666666666666</v>
      </c>
      <c r="E237" s="38">
        <v>325.18333333333334</v>
      </c>
      <c r="F237" s="38">
        <v>321.2166666666667</v>
      </c>
      <c r="G237" s="38">
        <v>314.83333333333337</v>
      </c>
      <c r="H237" s="38">
        <v>335.5333333333333</v>
      </c>
      <c r="I237" s="38">
        <v>341.91666666666663</v>
      </c>
      <c r="J237" s="38">
        <v>345.88333333333327</v>
      </c>
      <c r="K237" s="31">
        <v>337.95</v>
      </c>
      <c r="L237" s="31">
        <v>327.60000000000002</v>
      </c>
      <c r="M237" s="31">
        <v>18.669260000000001</v>
      </c>
      <c r="N237" s="1"/>
      <c r="O237" s="1"/>
    </row>
    <row r="238" spans="1:15" ht="12.75" customHeight="1">
      <c r="A238" s="33">
        <v>228</v>
      </c>
      <c r="B238" s="58" t="s">
        <v>144</v>
      </c>
      <c r="C238" s="31">
        <v>123.4</v>
      </c>
      <c r="D238" s="38">
        <v>123.39999999999999</v>
      </c>
      <c r="E238" s="38">
        <v>122.79999999999998</v>
      </c>
      <c r="F238" s="38">
        <v>122.19999999999999</v>
      </c>
      <c r="G238" s="38">
        <v>121.59999999999998</v>
      </c>
      <c r="H238" s="38">
        <v>123.99999999999999</v>
      </c>
      <c r="I238" s="38">
        <v>124.59999999999998</v>
      </c>
      <c r="J238" s="38">
        <v>125.19999999999999</v>
      </c>
      <c r="K238" s="31">
        <v>124</v>
      </c>
      <c r="L238" s="31">
        <v>122.8</v>
      </c>
      <c r="M238" s="31">
        <v>45.308280000000003</v>
      </c>
      <c r="N238" s="1"/>
      <c r="O238" s="1"/>
    </row>
    <row r="239" spans="1:15" ht="12.75" customHeight="1">
      <c r="A239" s="33">
        <v>229</v>
      </c>
      <c r="B239" s="58" t="s">
        <v>146</v>
      </c>
      <c r="C239" s="31">
        <v>392.15</v>
      </c>
      <c r="D239" s="38">
        <v>392.16666666666669</v>
      </c>
      <c r="E239" s="38">
        <v>387.98333333333335</v>
      </c>
      <c r="F239" s="38">
        <v>383.81666666666666</v>
      </c>
      <c r="G239" s="38">
        <v>379.63333333333333</v>
      </c>
      <c r="H239" s="38">
        <v>396.33333333333337</v>
      </c>
      <c r="I239" s="38">
        <v>400.51666666666665</v>
      </c>
      <c r="J239" s="38">
        <v>404.68333333333339</v>
      </c>
      <c r="K239" s="31">
        <v>396.35</v>
      </c>
      <c r="L239" s="31">
        <v>388</v>
      </c>
      <c r="M239" s="31">
        <v>24.504709999999999</v>
      </c>
      <c r="N239" s="1"/>
      <c r="O239" s="1"/>
    </row>
    <row r="240" spans="1:15" ht="12.75" customHeight="1">
      <c r="A240" s="33">
        <v>230</v>
      </c>
      <c r="B240" s="58" t="s">
        <v>154</v>
      </c>
      <c r="C240" s="31">
        <v>99</v>
      </c>
      <c r="D240" s="38">
        <v>99.316666666666663</v>
      </c>
      <c r="E240" s="38">
        <v>98.383333333333326</v>
      </c>
      <c r="F240" s="38">
        <v>97.766666666666666</v>
      </c>
      <c r="G240" s="38">
        <v>96.833333333333329</v>
      </c>
      <c r="H240" s="38">
        <v>99.933333333333323</v>
      </c>
      <c r="I240" s="38">
        <v>100.86666666666666</v>
      </c>
      <c r="J240" s="38">
        <v>101.48333333333332</v>
      </c>
      <c r="K240" s="31">
        <v>100.25</v>
      </c>
      <c r="L240" s="31">
        <v>98.7</v>
      </c>
      <c r="M240" s="31">
        <v>119.83866999999999</v>
      </c>
      <c r="N240" s="1"/>
      <c r="O240" s="1"/>
    </row>
    <row r="241" spans="1:15" ht="12.75" customHeight="1">
      <c r="A241" s="33">
        <v>231</v>
      </c>
      <c r="B241" s="58" t="s">
        <v>422</v>
      </c>
      <c r="C241" s="31">
        <v>26.1</v>
      </c>
      <c r="D241" s="38">
        <v>26.25</v>
      </c>
      <c r="E241" s="38">
        <v>25.8</v>
      </c>
      <c r="F241" s="38">
        <v>25.5</v>
      </c>
      <c r="G241" s="38">
        <v>25.05</v>
      </c>
      <c r="H241" s="38">
        <v>26.55</v>
      </c>
      <c r="I241" s="38">
        <v>27.000000000000004</v>
      </c>
      <c r="J241" s="38">
        <v>27.3</v>
      </c>
      <c r="K241" s="31">
        <v>26.7</v>
      </c>
      <c r="L241" s="31">
        <v>25.95</v>
      </c>
      <c r="M241" s="31">
        <v>69.788079999999994</v>
      </c>
      <c r="N241" s="1"/>
      <c r="O241" s="1"/>
    </row>
    <row r="242" spans="1:15" ht="12.75" customHeight="1">
      <c r="A242" s="33">
        <v>232</v>
      </c>
      <c r="B242" s="58" t="s">
        <v>156</v>
      </c>
      <c r="C242" s="31">
        <v>619.45000000000005</v>
      </c>
      <c r="D242" s="38">
        <v>620.01666666666677</v>
      </c>
      <c r="E242" s="38">
        <v>615.03333333333353</v>
      </c>
      <c r="F242" s="38">
        <v>610.61666666666679</v>
      </c>
      <c r="G242" s="38">
        <v>605.63333333333355</v>
      </c>
      <c r="H242" s="38">
        <v>624.43333333333351</v>
      </c>
      <c r="I242" s="38">
        <v>629.41666666666686</v>
      </c>
      <c r="J242" s="38">
        <v>633.83333333333348</v>
      </c>
      <c r="K242" s="31">
        <v>625</v>
      </c>
      <c r="L242" s="31">
        <v>615.6</v>
      </c>
      <c r="M242" s="31">
        <v>8.4270399999999999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34.450000000000003</v>
      </c>
      <c r="D243" s="38">
        <v>34.65</v>
      </c>
      <c r="E243" s="38">
        <v>34.099999999999994</v>
      </c>
      <c r="F243" s="38">
        <v>33.749999999999993</v>
      </c>
      <c r="G243" s="38">
        <v>33.199999999999989</v>
      </c>
      <c r="H243" s="38">
        <v>35</v>
      </c>
      <c r="I243" s="38">
        <v>35.549999999999997</v>
      </c>
      <c r="J243" s="38">
        <v>35.900000000000006</v>
      </c>
      <c r="K243" s="31">
        <v>35.200000000000003</v>
      </c>
      <c r="L243" s="31">
        <v>34.299999999999997</v>
      </c>
      <c r="M243" s="31">
        <v>334.46143999999998</v>
      </c>
      <c r="N243" s="1"/>
      <c r="O243" s="1"/>
    </row>
    <row r="244" spans="1:15" ht="12.75" customHeight="1">
      <c r="A244" s="33">
        <v>234</v>
      </c>
      <c r="B244" s="58" t="s">
        <v>424</v>
      </c>
      <c r="C244" s="31">
        <v>1501.65</v>
      </c>
      <c r="D244" s="38">
        <v>1499.9833333333333</v>
      </c>
      <c r="E244" s="38">
        <v>1488.7166666666667</v>
      </c>
      <c r="F244" s="38">
        <v>1475.7833333333333</v>
      </c>
      <c r="G244" s="38">
        <v>1464.5166666666667</v>
      </c>
      <c r="H244" s="38">
        <v>1512.9166666666667</v>
      </c>
      <c r="I244" s="38">
        <v>1524.1833333333336</v>
      </c>
      <c r="J244" s="38">
        <v>1537.1166666666668</v>
      </c>
      <c r="K244" s="31">
        <v>1511.25</v>
      </c>
      <c r="L244" s="31">
        <v>1487.05</v>
      </c>
      <c r="M244" s="31">
        <v>0.50795999999999997</v>
      </c>
      <c r="N244" s="1"/>
      <c r="O244" s="1"/>
    </row>
    <row r="245" spans="1:15" ht="12.75" customHeight="1">
      <c r="A245" s="33">
        <v>235</v>
      </c>
      <c r="B245" s="58" t="s">
        <v>145</v>
      </c>
      <c r="C245" s="31">
        <v>473.65</v>
      </c>
      <c r="D245" s="38">
        <v>475.16666666666669</v>
      </c>
      <c r="E245" s="38">
        <v>469.83333333333337</v>
      </c>
      <c r="F245" s="38">
        <v>466.01666666666671</v>
      </c>
      <c r="G245" s="38">
        <v>460.68333333333339</v>
      </c>
      <c r="H245" s="38">
        <v>478.98333333333335</v>
      </c>
      <c r="I245" s="38">
        <v>484.31666666666672</v>
      </c>
      <c r="J245" s="38">
        <v>488.13333333333333</v>
      </c>
      <c r="K245" s="31">
        <v>480.5</v>
      </c>
      <c r="L245" s="31">
        <v>471.35</v>
      </c>
      <c r="M245" s="31">
        <v>15.76548</v>
      </c>
      <c r="N245" s="1"/>
      <c r="O245" s="1"/>
    </row>
    <row r="246" spans="1:15" ht="12.75" customHeight="1">
      <c r="A246" s="33">
        <v>236</v>
      </c>
      <c r="B246" s="58" t="s">
        <v>151</v>
      </c>
      <c r="C246" s="31">
        <v>171.8</v>
      </c>
      <c r="D246" s="38">
        <v>172</v>
      </c>
      <c r="E246" s="38">
        <v>169.75</v>
      </c>
      <c r="F246" s="38">
        <v>167.7</v>
      </c>
      <c r="G246" s="38">
        <v>165.45</v>
      </c>
      <c r="H246" s="38">
        <v>174.05</v>
      </c>
      <c r="I246" s="38">
        <v>176.3</v>
      </c>
      <c r="J246" s="38">
        <v>178.35000000000002</v>
      </c>
      <c r="K246" s="31">
        <v>174.25</v>
      </c>
      <c r="L246" s="31">
        <v>169.95</v>
      </c>
      <c r="M246" s="31">
        <v>61.62426</v>
      </c>
      <c r="N246" s="1"/>
      <c r="O246" s="1"/>
    </row>
    <row r="247" spans="1:15" ht="12.75" customHeight="1">
      <c r="A247" s="33">
        <v>237</v>
      </c>
      <c r="B247" s="58" t="s">
        <v>150</v>
      </c>
      <c r="C247" s="31">
        <v>1415.45</v>
      </c>
      <c r="D247" s="38">
        <v>1424.2833333333335</v>
      </c>
      <c r="E247" s="38">
        <v>1402.5666666666671</v>
      </c>
      <c r="F247" s="38">
        <v>1389.6833333333336</v>
      </c>
      <c r="G247" s="38">
        <v>1367.9666666666672</v>
      </c>
      <c r="H247" s="38">
        <v>1437.166666666667</v>
      </c>
      <c r="I247" s="38">
        <v>1458.8833333333337</v>
      </c>
      <c r="J247" s="38">
        <v>1471.7666666666669</v>
      </c>
      <c r="K247" s="31">
        <v>1446</v>
      </c>
      <c r="L247" s="31">
        <v>1411.4</v>
      </c>
      <c r="M247" s="31">
        <v>29.829000000000001</v>
      </c>
      <c r="N247" s="1"/>
      <c r="O247" s="1"/>
    </row>
    <row r="248" spans="1:15" ht="12.75" customHeight="1">
      <c r="A248" s="33">
        <v>238</v>
      </c>
      <c r="B248" s="58" t="s">
        <v>425</v>
      </c>
      <c r="C248" s="31">
        <v>14.9</v>
      </c>
      <c r="D248" s="38">
        <v>14.950000000000001</v>
      </c>
      <c r="E248" s="38">
        <v>14.800000000000002</v>
      </c>
      <c r="F248" s="38">
        <v>14.700000000000001</v>
      </c>
      <c r="G248" s="38">
        <v>14.550000000000002</v>
      </c>
      <c r="H248" s="38">
        <v>15.050000000000002</v>
      </c>
      <c r="I248" s="38">
        <v>15.200000000000001</v>
      </c>
      <c r="J248" s="38">
        <v>15.300000000000002</v>
      </c>
      <c r="K248" s="31">
        <v>15.1</v>
      </c>
      <c r="L248" s="31">
        <v>14.85</v>
      </c>
      <c r="M248" s="31">
        <v>45.788580000000003</v>
      </c>
      <c r="N248" s="1"/>
      <c r="O248" s="1"/>
    </row>
    <row r="249" spans="1:15" ht="12.75" customHeight="1">
      <c r="A249" s="33">
        <v>239</v>
      </c>
      <c r="B249" s="58" t="s">
        <v>186</v>
      </c>
      <c r="C249" s="31">
        <v>4613.3999999999996</v>
      </c>
      <c r="D249" s="38">
        <v>4601.583333333333</v>
      </c>
      <c r="E249" s="38">
        <v>4579.1666666666661</v>
      </c>
      <c r="F249" s="38">
        <v>4544.9333333333334</v>
      </c>
      <c r="G249" s="38">
        <v>4522.5166666666664</v>
      </c>
      <c r="H249" s="38">
        <v>4635.8166666666657</v>
      </c>
      <c r="I249" s="38">
        <v>4658.2333333333318</v>
      </c>
      <c r="J249" s="38">
        <v>4692.4666666666653</v>
      </c>
      <c r="K249" s="31">
        <v>4624</v>
      </c>
      <c r="L249" s="31">
        <v>4567.3500000000004</v>
      </c>
      <c r="M249" s="31">
        <v>3.6411500000000001</v>
      </c>
      <c r="N249" s="1"/>
      <c r="O249" s="1"/>
    </row>
    <row r="250" spans="1:15" ht="12.75" customHeight="1">
      <c r="A250" s="33">
        <v>240</v>
      </c>
      <c r="B250" s="58" t="s">
        <v>152</v>
      </c>
      <c r="C250" s="31">
        <v>1334.6</v>
      </c>
      <c r="D250" s="38">
        <v>1333.8999999999999</v>
      </c>
      <c r="E250" s="38">
        <v>1324.9499999999998</v>
      </c>
      <c r="F250" s="38">
        <v>1315.3</v>
      </c>
      <c r="G250" s="38">
        <v>1306.3499999999999</v>
      </c>
      <c r="H250" s="38">
        <v>1343.5499999999997</v>
      </c>
      <c r="I250" s="38">
        <v>1352.5</v>
      </c>
      <c r="J250" s="38">
        <v>1362.1499999999996</v>
      </c>
      <c r="K250" s="31">
        <v>1342.85</v>
      </c>
      <c r="L250" s="31">
        <v>1324.25</v>
      </c>
      <c r="M250" s="31">
        <v>68.019819999999996</v>
      </c>
      <c r="N250" s="1"/>
      <c r="O250" s="1"/>
    </row>
    <row r="251" spans="1:15" ht="12.75" customHeight="1">
      <c r="A251" s="33">
        <v>241</v>
      </c>
      <c r="B251" s="58" t="s">
        <v>882</v>
      </c>
      <c r="C251" s="31">
        <v>2866.65</v>
      </c>
      <c r="D251" s="38">
        <v>2866.4</v>
      </c>
      <c r="E251" s="38">
        <v>2833.8</v>
      </c>
      <c r="F251" s="38">
        <v>2800.9500000000003</v>
      </c>
      <c r="G251" s="38">
        <v>2768.3500000000004</v>
      </c>
      <c r="H251" s="38">
        <v>2899.25</v>
      </c>
      <c r="I251" s="38">
        <v>2931.8499999999995</v>
      </c>
      <c r="J251" s="38">
        <v>2964.7</v>
      </c>
      <c r="K251" s="31">
        <v>2899</v>
      </c>
      <c r="L251" s="31">
        <v>2833.55</v>
      </c>
      <c r="M251" s="31">
        <v>0.12121999999999999</v>
      </c>
      <c r="N251" s="1"/>
      <c r="O251" s="1"/>
    </row>
    <row r="252" spans="1:15" ht="12.75" customHeight="1">
      <c r="A252" s="33">
        <v>242</v>
      </c>
      <c r="B252" s="58" t="s">
        <v>153</v>
      </c>
      <c r="C252" s="31">
        <v>618.85</v>
      </c>
      <c r="D252" s="38">
        <v>622.85</v>
      </c>
      <c r="E252" s="38">
        <v>611</v>
      </c>
      <c r="F252" s="38">
        <v>603.15</v>
      </c>
      <c r="G252" s="38">
        <v>591.29999999999995</v>
      </c>
      <c r="H252" s="38">
        <v>630.70000000000005</v>
      </c>
      <c r="I252" s="38">
        <v>642.55000000000018</v>
      </c>
      <c r="J252" s="38">
        <v>650.40000000000009</v>
      </c>
      <c r="K252" s="31">
        <v>634.70000000000005</v>
      </c>
      <c r="L252" s="31">
        <v>615</v>
      </c>
      <c r="M252" s="31">
        <v>7.7162100000000002</v>
      </c>
      <c r="N252" s="1"/>
      <c r="O252" s="1"/>
    </row>
    <row r="253" spans="1:15" ht="12.75" customHeight="1">
      <c r="A253" s="33">
        <v>243</v>
      </c>
      <c r="B253" s="58" t="s">
        <v>149</v>
      </c>
      <c r="C253" s="31">
        <v>2584.4</v>
      </c>
      <c r="D253" s="38">
        <v>2606.0000000000005</v>
      </c>
      <c r="E253" s="38">
        <v>2535.9500000000007</v>
      </c>
      <c r="F253" s="38">
        <v>2487.5000000000005</v>
      </c>
      <c r="G253" s="38">
        <v>2417.4500000000007</v>
      </c>
      <c r="H253" s="38">
        <v>2654.4500000000007</v>
      </c>
      <c r="I253" s="38">
        <v>2724.5000000000009</v>
      </c>
      <c r="J253" s="38">
        <v>2772.9500000000007</v>
      </c>
      <c r="K253" s="31">
        <v>2676.05</v>
      </c>
      <c r="L253" s="31">
        <v>2557.5500000000002</v>
      </c>
      <c r="M253" s="31">
        <v>10.44638</v>
      </c>
      <c r="N253" s="1"/>
      <c r="O253" s="1"/>
    </row>
    <row r="254" spans="1:15" ht="12.75" customHeight="1">
      <c r="A254" s="33">
        <v>244</v>
      </c>
      <c r="B254" s="58" t="s">
        <v>155</v>
      </c>
      <c r="C254" s="31">
        <v>798.9</v>
      </c>
      <c r="D254" s="38">
        <v>798.88333333333321</v>
      </c>
      <c r="E254" s="38">
        <v>789.81666666666638</v>
      </c>
      <c r="F254" s="38">
        <v>780.73333333333312</v>
      </c>
      <c r="G254" s="38">
        <v>771.66666666666629</v>
      </c>
      <c r="H254" s="38">
        <v>807.96666666666647</v>
      </c>
      <c r="I254" s="38">
        <v>817.0333333333333</v>
      </c>
      <c r="J254" s="38">
        <v>826.11666666666656</v>
      </c>
      <c r="K254" s="31">
        <v>807.95</v>
      </c>
      <c r="L254" s="31">
        <v>789.8</v>
      </c>
      <c r="M254" s="31">
        <v>2.9374199999999999</v>
      </c>
      <c r="N254" s="1"/>
      <c r="O254" s="1"/>
    </row>
    <row r="255" spans="1:15" ht="12.75" customHeight="1">
      <c r="A255" s="33">
        <v>245</v>
      </c>
      <c r="B255" s="58" t="s">
        <v>419</v>
      </c>
      <c r="C255" s="31">
        <v>25.4</v>
      </c>
      <c r="D255" s="38">
        <v>25.483333333333334</v>
      </c>
      <c r="E255" s="38">
        <v>25.216666666666669</v>
      </c>
      <c r="F255" s="38">
        <v>25.033333333333335</v>
      </c>
      <c r="G255" s="38">
        <v>24.766666666666669</v>
      </c>
      <c r="H255" s="38">
        <v>25.666666666666668</v>
      </c>
      <c r="I255" s="38">
        <v>25.933333333333334</v>
      </c>
      <c r="J255" s="38">
        <v>26.116666666666667</v>
      </c>
      <c r="K255" s="31">
        <v>25.75</v>
      </c>
      <c r="L255" s="31">
        <v>25.3</v>
      </c>
      <c r="M255" s="31">
        <v>51.55021</v>
      </c>
      <c r="N255" s="1"/>
      <c r="O255" s="1"/>
    </row>
    <row r="256" spans="1:15" ht="12.75" customHeight="1">
      <c r="A256" s="33">
        <v>246</v>
      </c>
      <c r="B256" s="58" t="s">
        <v>157</v>
      </c>
      <c r="C256" s="31">
        <v>462.3</v>
      </c>
      <c r="D256" s="38">
        <v>462.06666666666661</v>
      </c>
      <c r="E256" s="38">
        <v>455.63333333333321</v>
      </c>
      <c r="F256" s="38">
        <v>448.96666666666658</v>
      </c>
      <c r="G256" s="38">
        <v>442.53333333333319</v>
      </c>
      <c r="H256" s="38">
        <v>468.73333333333323</v>
      </c>
      <c r="I256" s="38">
        <v>475.16666666666663</v>
      </c>
      <c r="J256" s="38">
        <v>481.83333333333326</v>
      </c>
      <c r="K256" s="31">
        <v>468.5</v>
      </c>
      <c r="L256" s="31">
        <v>455.4</v>
      </c>
      <c r="M256" s="31">
        <v>435.34717999999998</v>
      </c>
      <c r="N256" s="1"/>
      <c r="O256" s="1"/>
    </row>
    <row r="257" spans="1:15" ht="12.75" customHeight="1">
      <c r="A257" s="33">
        <v>247</v>
      </c>
      <c r="B257" s="58" t="s">
        <v>420</v>
      </c>
      <c r="C257" s="31">
        <v>108.7</v>
      </c>
      <c r="D257" s="38">
        <v>109.01666666666667</v>
      </c>
      <c r="E257" s="38">
        <v>108.08333333333333</v>
      </c>
      <c r="F257" s="38">
        <v>107.46666666666667</v>
      </c>
      <c r="G257" s="38">
        <v>106.53333333333333</v>
      </c>
      <c r="H257" s="38">
        <v>109.63333333333333</v>
      </c>
      <c r="I257" s="38">
        <v>110.56666666666666</v>
      </c>
      <c r="J257" s="38">
        <v>111.18333333333332</v>
      </c>
      <c r="K257" s="31">
        <v>109.95</v>
      </c>
      <c r="L257" s="31">
        <v>108.4</v>
      </c>
      <c r="M257" s="31">
        <v>1.90022</v>
      </c>
      <c r="N257" s="1"/>
      <c r="O257" s="1"/>
    </row>
    <row r="258" spans="1:15" ht="12.75" customHeight="1">
      <c r="A258" s="33">
        <v>248</v>
      </c>
      <c r="B258" s="58" t="s">
        <v>426</v>
      </c>
      <c r="C258" s="31">
        <v>2489.0500000000002</v>
      </c>
      <c r="D258" s="38">
        <v>2471.5666666666671</v>
      </c>
      <c r="E258" s="38">
        <v>2448.733333333334</v>
      </c>
      <c r="F258" s="38">
        <v>2408.416666666667</v>
      </c>
      <c r="G258" s="38">
        <v>2385.5833333333339</v>
      </c>
      <c r="H258" s="38">
        <v>2511.8833333333341</v>
      </c>
      <c r="I258" s="38">
        <v>2534.7166666666672</v>
      </c>
      <c r="J258" s="38">
        <v>2575.0333333333342</v>
      </c>
      <c r="K258" s="31">
        <v>2494.4</v>
      </c>
      <c r="L258" s="31">
        <v>2431.25</v>
      </c>
      <c r="M258" s="31">
        <v>0.74816000000000005</v>
      </c>
      <c r="N258" s="1"/>
      <c r="O258" s="1"/>
    </row>
    <row r="259" spans="1:15" ht="12.75" customHeight="1">
      <c r="A259" s="33">
        <v>249</v>
      </c>
      <c r="B259" s="58" t="s">
        <v>159</v>
      </c>
      <c r="C259" s="31">
        <v>3249.1</v>
      </c>
      <c r="D259" s="38">
        <v>3222.5166666666664</v>
      </c>
      <c r="E259" s="38">
        <v>3166.5333333333328</v>
      </c>
      <c r="F259" s="38">
        <v>3083.9666666666662</v>
      </c>
      <c r="G259" s="38">
        <v>3027.9833333333327</v>
      </c>
      <c r="H259" s="38">
        <v>3305.083333333333</v>
      </c>
      <c r="I259" s="38">
        <v>3361.0666666666666</v>
      </c>
      <c r="J259" s="38">
        <v>3443.6333333333332</v>
      </c>
      <c r="K259" s="31">
        <v>3278.5</v>
      </c>
      <c r="L259" s="31">
        <v>3139.95</v>
      </c>
      <c r="M259" s="31">
        <v>1.65269</v>
      </c>
      <c r="N259" s="1"/>
      <c r="O259" s="1"/>
    </row>
    <row r="260" spans="1:15" ht="12.75" customHeight="1">
      <c r="A260" s="33">
        <v>250</v>
      </c>
      <c r="B260" s="58" t="s">
        <v>431</v>
      </c>
      <c r="C260" s="31">
        <v>107</v>
      </c>
      <c r="D260" s="38">
        <v>107.26666666666665</v>
      </c>
      <c r="E260" s="38">
        <v>105.0833333333333</v>
      </c>
      <c r="F260" s="38">
        <v>103.16666666666664</v>
      </c>
      <c r="G260" s="38">
        <v>100.98333333333329</v>
      </c>
      <c r="H260" s="38">
        <v>109.18333333333331</v>
      </c>
      <c r="I260" s="38">
        <v>111.36666666666665</v>
      </c>
      <c r="J260" s="38">
        <v>113.28333333333332</v>
      </c>
      <c r="K260" s="31">
        <v>109.45</v>
      </c>
      <c r="L260" s="31">
        <v>105.35</v>
      </c>
      <c r="M260" s="31">
        <v>17.854330000000001</v>
      </c>
      <c r="N260" s="1"/>
      <c r="O260" s="1"/>
    </row>
    <row r="261" spans="1:15" ht="12.75" customHeight="1">
      <c r="A261" s="33">
        <v>251</v>
      </c>
      <c r="B261" s="58" t="s">
        <v>427</v>
      </c>
      <c r="C261" s="31">
        <v>1414.5</v>
      </c>
      <c r="D261" s="38">
        <v>1406.1333333333332</v>
      </c>
      <c r="E261" s="38">
        <v>1363.2666666666664</v>
      </c>
      <c r="F261" s="38">
        <v>1312.0333333333333</v>
      </c>
      <c r="G261" s="38">
        <v>1269.1666666666665</v>
      </c>
      <c r="H261" s="38">
        <v>1457.3666666666663</v>
      </c>
      <c r="I261" s="38">
        <v>1500.2333333333331</v>
      </c>
      <c r="J261" s="38">
        <v>1551.4666666666662</v>
      </c>
      <c r="K261" s="31">
        <v>1449</v>
      </c>
      <c r="L261" s="31">
        <v>1354.9</v>
      </c>
      <c r="M261" s="31">
        <v>4.8390599999999999</v>
      </c>
      <c r="N261" s="1"/>
      <c r="O261" s="1"/>
    </row>
    <row r="262" spans="1:15" ht="12.75" customHeight="1">
      <c r="A262" s="33">
        <v>252</v>
      </c>
      <c r="B262" s="58" t="s">
        <v>432</v>
      </c>
      <c r="C262" s="31">
        <v>372.15</v>
      </c>
      <c r="D262" s="38">
        <v>370.05</v>
      </c>
      <c r="E262" s="38">
        <v>364.6</v>
      </c>
      <c r="F262" s="38">
        <v>357.05</v>
      </c>
      <c r="G262" s="38">
        <v>351.6</v>
      </c>
      <c r="H262" s="38">
        <v>377.6</v>
      </c>
      <c r="I262" s="38">
        <v>383.04999999999995</v>
      </c>
      <c r="J262" s="38">
        <v>390.6</v>
      </c>
      <c r="K262" s="31">
        <v>375.5</v>
      </c>
      <c r="L262" s="31">
        <v>362.5</v>
      </c>
      <c r="M262" s="31">
        <v>5.4423300000000001</v>
      </c>
      <c r="N262" s="1"/>
      <c r="O262" s="1"/>
    </row>
    <row r="263" spans="1:15" ht="12.75" customHeight="1">
      <c r="A263" s="33">
        <v>253</v>
      </c>
      <c r="B263" s="58" t="s">
        <v>158</v>
      </c>
      <c r="C263" s="31">
        <v>664.7</v>
      </c>
      <c r="D263" s="38">
        <v>655.43333333333339</v>
      </c>
      <c r="E263" s="38">
        <v>642.91666666666674</v>
      </c>
      <c r="F263" s="38">
        <v>621.13333333333333</v>
      </c>
      <c r="G263" s="38">
        <v>608.61666666666667</v>
      </c>
      <c r="H263" s="38">
        <v>677.21666666666681</v>
      </c>
      <c r="I263" s="38">
        <v>689.73333333333346</v>
      </c>
      <c r="J263" s="38">
        <v>711.51666666666688</v>
      </c>
      <c r="K263" s="31">
        <v>667.95</v>
      </c>
      <c r="L263" s="31">
        <v>633.65</v>
      </c>
      <c r="M263" s="31">
        <v>46.242890000000003</v>
      </c>
      <c r="N263" s="1"/>
      <c r="O263" s="1"/>
    </row>
    <row r="264" spans="1:15" ht="12.75" customHeight="1">
      <c r="A264" s="33">
        <v>254</v>
      </c>
      <c r="B264" s="58" t="s">
        <v>883</v>
      </c>
      <c r="C264" s="31">
        <v>315.60000000000002</v>
      </c>
      <c r="D264" s="38">
        <v>315.43333333333334</v>
      </c>
      <c r="E264" s="38">
        <v>311.16666666666669</v>
      </c>
      <c r="F264" s="38">
        <v>306.73333333333335</v>
      </c>
      <c r="G264" s="38">
        <v>302.4666666666667</v>
      </c>
      <c r="H264" s="38">
        <v>319.86666666666667</v>
      </c>
      <c r="I264" s="38">
        <v>324.13333333333333</v>
      </c>
      <c r="J264" s="38">
        <v>328.56666666666666</v>
      </c>
      <c r="K264" s="31">
        <v>319.7</v>
      </c>
      <c r="L264" s="31">
        <v>311</v>
      </c>
      <c r="M264" s="31">
        <v>1.20973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686.05</v>
      </c>
      <c r="D265" s="38">
        <v>683.13333333333333</v>
      </c>
      <c r="E265" s="38">
        <v>673.16666666666663</v>
      </c>
      <c r="F265" s="38">
        <v>660.2833333333333</v>
      </c>
      <c r="G265" s="38">
        <v>650.31666666666661</v>
      </c>
      <c r="H265" s="38">
        <v>696.01666666666665</v>
      </c>
      <c r="I265" s="38">
        <v>705.98333333333335</v>
      </c>
      <c r="J265" s="38">
        <v>718.86666666666667</v>
      </c>
      <c r="K265" s="31">
        <v>693.1</v>
      </c>
      <c r="L265" s="31">
        <v>670.25</v>
      </c>
      <c r="M265" s="31">
        <v>4.9931099999999997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326</v>
      </c>
      <c r="D266" s="38">
        <v>328.23333333333335</v>
      </c>
      <c r="E266" s="38">
        <v>320.4666666666667</v>
      </c>
      <c r="F266" s="38">
        <v>314.93333333333334</v>
      </c>
      <c r="G266" s="38">
        <v>307.16666666666669</v>
      </c>
      <c r="H266" s="38">
        <v>333.76666666666671</v>
      </c>
      <c r="I266" s="38">
        <v>341.53333333333336</v>
      </c>
      <c r="J266" s="38">
        <v>347.06666666666672</v>
      </c>
      <c r="K266" s="31">
        <v>336</v>
      </c>
      <c r="L266" s="31">
        <v>322.7</v>
      </c>
      <c r="M266" s="31">
        <v>74.980419999999995</v>
      </c>
      <c r="N266" s="1"/>
      <c r="O266" s="1"/>
    </row>
    <row r="267" spans="1:15" ht="12.75" customHeight="1">
      <c r="A267" s="33">
        <v>257</v>
      </c>
      <c r="B267" s="58" t="s">
        <v>430</v>
      </c>
      <c r="C267" s="31">
        <v>72.150000000000006</v>
      </c>
      <c r="D267" s="38">
        <v>72.366666666666674</v>
      </c>
      <c r="E267" s="38">
        <v>71.283333333333346</v>
      </c>
      <c r="F267" s="38">
        <v>70.416666666666671</v>
      </c>
      <c r="G267" s="38">
        <v>69.333333333333343</v>
      </c>
      <c r="H267" s="38">
        <v>73.233333333333348</v>
      </c>
      <c r="I267" s="38">
        <v>74.316666666666663</v>
      </c>
      <c r="J267" s="38">
        <v>75.183333333333351</v>
      </c>
      <c r="K267" s="31">
        <v>73.45</v>
      </c>
      <c r="L267" s="31">
        <v>71.5</v>
      </c>
      <c r="M267" s="31">
        <v>11.50761</v>
      </c>
      <c r="N267" s="1"/>
      <c r="O267" s="1"/>
    </row>
    <row r="268" spans="1:15" ht="12.75" customHeight="1">
      <c r="A268" s="33">
        <v>258</v>
      </c>
      <c r="B268" s="58" t="s">
        <v>284</v>
      </c>
      <c r="C268" s="31">
        <v>294.05</v>
      </c>
      <c r="D268" s="38">
        <v>291.66666666666669</v>
      </c>
      <c r="E268" s="38">
        <v>288.33333333333337</v>
      </c>
      <c r="F268" s="38">
        <v>282.61666666666667</v>
      </c>
      <c r="G268" s="38">
        <v>279.28333333333336</v>
      </c>
      <c r="H268" s="38">
        <v>297.38333333333338</v>
      </c>
      <c r="I268" s="38">
        <v>300.71666666666675</v>
      </c>
      <c r="J268" s="38">
        <v>306.43333333333339</v>
      </c>
      <c r="K268" s="31">
        <v>295</v>
      </c>
      <c r="L268" s="31">
        <v>285.95</v>
      </c>
      <c r="M268" s="31">
        <v>35.78436</v>
      </c>
      <c r="N268" s="1"/>
      <c r="O268" s="1"/>
    </row>
    <row r="269" spans="1:15" ht="12.75" customHeight="1">
      <c r="A269" s="33">
        <v>259</v>
      </c>
      <c r="B269" s="58" t="s">
        <v>160</v>
      </c>
      <c r="C269" s="31">
        <v>800.55</v>
      </c>
      <c r="D269" s="38">
        <v>794.35</v>
      </c>
      <c r="E269" s="38">
        <v>783.2</v>
      </c>
      <c r="F269" s="38">
        <v>765.85</v>
      </c>
      <c r="G269" s="38">
        <v>754.7</v>
      </c>
      <c r="H269" s="38">
        <v>811.7</v>
      </c>
      <c r="I269" s="38">
        <v>822.84999999999991</v>
      </c>
      <c r="J269" s="38">
        <v>840.2</v>
      </c>
      <c r="K269" s="31">
        <v>805.5</v>
      </c>
      <c r="L269" s="31">
        <v>777</v>
      </c>
      <c r="M269" s="31">
        <v>48.500689999999999</v>
      </c>
      <c r="N269" s="1"/>
      <c r="O269" s="1"/>
    </row>
    <row r="270" spans="1:15" ht="12.75" customHeight="1">
      <c r="A270" s="33">
        <v>260</v>
      </c>
      <c r="B270" s="58" t="s">
        <v>161</v>
      </c>
      <c r="C270" s="31">
        <v>476.65</v>
      </c>
      <c r="D270" s="38">
        <v>476.86666666666662</v>
      </c>
      <c r="E270" s="38">
        <v>464.83333333333326</v>
      </c>
      <c r="F270" s="38">
        <v>453.01666666666665</v>
      </c>
      <c r="G270" s="38">
        <v>440.98333333333329</v>
      </c>
      <c r="H270" s="38">
        <v>488.68333333333322</v>
      </c>
      <c r="I270" s="38">
        <v>500.71666666666664</v>
      </c>
      <c r="J270" s="38">
        <v>512.53333333333319</v>
      </c>
      <c r="K270" s="31">
        <v>488.9</v>
      </c>
      <c r="L270" s="31">
        <v>465.05</v>
      </c>
      <c r="M270" s="31">
        <v>65.800640000000001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412.95</v>
      </c>
      <c r="D271" s="38">
        <v>409.65000000000003</v>
      </c>
      <c r="E271" s="38">
        <v>402.30000000000007</v>
      </c>
      <c r="F271" s="38">
        <v>391.65000000000003</v>
      </c>
      <c r="G271" s="38">
        <v>384.30000000000007</v>
      </c>
      <c r="H271" s="38">
        <v>420.30000000000007</v>
      </c>
      <c r="I271" s="38">
        <v>427.65000000000009</v>
      </c>
      <c r="J271" s="38">
        <v>438.30000000000007</v>
      </c>
      <c r="K271" s="31">
        <v>417</v>
      </c>
      <c r="L271" s="31">
        <v>399</v>
      </c>
      <c r="M271" s="31">
        <v>5.2247300000000001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369.3</v>
      </c>
      <c r="D272" s="38">
        <v>370.33333333333331</v>
      </c>
      <c r="E272" s="38">
        <v>364.21666666666664</v>
      </c>
      <c r="F272" s="38">
        <v>359.13333333333333</v>
      </c>
      <c r="G272" s="38">
        <v>353.01666666666665</v>
      </c>
      <c r="H272" s="38">
        <v>375.41666666666663</v>
      </c>
      <c r="I272" s="38">
        <v>381.5333333333333</v>
      </c>
      <c r="J272" s="38">
        <v>386.61666666666662</v>
      </c>
      <c r="K272" s="31">
        <v>376.45</v>
      </c>
      <c r="L272" s="31">
        <v>365.25</v>
      </c>
      <c r="M272" s="31">
        <v>0.84379000000000004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792.55</v>
      </c>
      <c r="D273" s="38">
        <v>796.38333333333333</v>
      </c>
      <c r="E273" s="38">
        <v>786.16666666666663</v>
      </c>
      <c r="F273" s="38">
        <v>779.7833333333333</v>
      </c>
      <c r="G273" s="38">
        <v>769.56666666666661</v>
      </c>
      <c r="H273" s="38">
        <v>802.76666666666665</v>
      </c>
      <c r="I273" s="38">
        <v>812.98333333333335</v>
      </c>
      <c r="J273" s="38">
        <v>819.36666666666667</v>
      </c>
      <c r="K273" s="31">
        <v>806.6</v>
      </c>
      <c r="L273" s="31">
        <v>790</v>
      </c>
      <c r="M273" s="31">
        <v>1.31094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290.89999999999998</v>
      </c>
      <c r="D274" s="38">
        <v>275.11666666666662</v>
      </c>
      <c r="E274" s="38">
        <v>259.33333333333326</v>
      </c>
      <c r="F274" s="38">
        <v>227.76666666666665</v>
      </c>
      <c r="G274" s="38">
        <v>211.98333333333329</v>
      </c>
      <c r="H274" s="38">
        <v>306.68333333333322</v>
      </c>
      <c r="I274" s="38">
        <v>322.46666666666664</v>
      </c>
      <c r="J274" s="38">
        <v>354.03333333333319</v>
      </c>
      <c r="K274" s="31">
        <v>290.89999999999998</v>
      </c>
      <c r="L274" s="31">
        <v>243.55</v>
      </c>
      <c r="M274" s="31">
        <v>216.27396999999999</v>
      </c>
      <c r="N274" s="1"/>
      <c r="O274" s="1"/>
    </row>
    <row r="275" spans="1:15" ht="12.75" customHeight="1">
      <c r="A275" s="33">
        <v>265</v>
      </c>
      <c r="B275" s="58" t="s">
        <v>437</v>
      </c>
      <c r="C275" s="31">
        <v>638.54999999999995</v>
      </c>
      <c r="D275" s="38">
        <v>635.66666666666663</v>
      </c>
      <c r="E275" s="38">
        <v>628.33333333333326</v>
      </c>
      <c r="F275" s="38">
        <v>618.11666666666667</v>
      </c>
      <c r="G275" s="38">
        <v>610.7833333333333</v>
      </c>
      <c r="H275" s="38">
        <v>645.88333333333321</v>
      </c>
      <c r="I275" s="38">
        <v>653.21666666666647</v>
      </c>
      <c r="J275" s="38">
        <v>663.43333333333317</v>
      </c>
      <c r="K275" s="31">
        <v>643</v>
      </c>
      <c r="L275" s="31">
        <v>625.45000000000005</v>
      </c>
      <c r="M275" s="31">
        <v>1.5133399999999999</v>
      </c>
      <c r="N275" s="1"/>
      <c r="O275" s="1"/>
    </row>
    <row r="276" spans="1:15" ht="12.75" customHeight="1">
      <c r="A276" s="33">
        <v>266</v>
      </c>
      <c r="B276" s="58" t="s">
        <v>442</v>
      </c>
      <c r="C276" s="31">
        <v>1454.45</v>
      </c>
      <c r="D276" s="38">
        <v>1448.4333333333334</v>
      </c>
      <c r="E276" s="38">
        <v>1431.0666666666668</v>
      </c>
      <c r="F276" s="38">
        <v>1407.6833333333334</v>
      </c>
      <c r="G276" s="38">
        <v>1390.3166666666668</v>
      </c>
      <c r="H276" s="38">
        <v>1471.8166666666668</v>
      </c>
      <c r="I276" s="38">
        <v>1489.1833333333336</v>
      </c>
      <c r="J276" s="38">
        <v>1512.5666666666668</v>
      </c>
      <c r="K276" s="31">
        <v>1465.8</v>
      </c>
      <c r="L276" s="31">
        <v>1425.05</v>
      </c>
      <c r="M276" s="31">
        <v>1.42025</v>
      </c>
      <c r="N276" s="1"/>
      <c r="O276" s="1"/>
    </row>
    <row r="277" spans="1:15" ht="12.75" customHeight="1">
      <c r="A277" s="33">
        <v>267</v>
      </c>
      <c r="B277" s="58" t="s">
        <v>870</v>
      </c>
      <c r="C277" s="31">
        <v>594.70000000000005</v>
      </c>
      <c r="D277" s="38">
        <v>591.00000000000011</v>
      </c>
      <c r="E277" s="38">
        <v>578.6500000000002</v>
      </c>
      <c r="F277" s="38">
        <v>562.60000000000014</v>
      </c>
      <c r="G277" s="38">
        <v>550.25000000000023</v>
      </c>
      <c r="H277" s="38">
        <v>607.05000000000018</v>
      </c>
      <c r="I277" s="38">
        <v>619.40000000000009</v>
      </c>
      <c r="J277" s="38">
        <v>635.45000000000016</v>
      </c>
      <c r="K277" s="31">
        <v>603.35</v>
      </c>
      <c r="L277" s="31">
        <v>574.95000000000005</v>
      </c>
      <c r="M277" s="31">
        <v>6.4551499999999997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174.25</v>
      </c>
      <c r="D278" s="38">
        <v>174.25</v>
      </c>
      <c r="E278" s="38">
        <v>172</v>
      </c>
      <c r="F278" s="38">
        <v>169.75</v>
      </c>
      <c r="G278" s="38">
        <v>167.5</v>
      </c>
      <c r="H278" s="38">
        <v>176.5</v>
      </c>
      <c r="I278" s="38">
        <v>178.75</v>
      </c>
      <c r="J278" s="38">
        <v>181</v>
      </c>
      <c r="K278" s="31">
        <v>176.5</v>
      </c>
      <c r="L278" s="31">
        <v>172</v>
      </c>
      <c r="M278" s="31">
        <v>22.953479999999999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321.60000000000002</v>
      </c>
      <c r="D279" s="38">
        <v>321.76666666666665</v>
      </c>
      <c r="E279" s="38">
        <v>319.63333333333333</v>
      </c>
      <c r="F279" s="38">
        <v>317.66666666666669</v>
      </c>
      <c r="G279" s="38">
        <v>315.53333333333336</v>
      </c>
      <c r="H279" s="38">
        <v>323.73333333333329</v>
      </c>
      <c r="I279" s="38">
        <v>325.86666666666662</v>
      </c>
      <c r="J279" s="38">
        <v>327.83333333333326</v>
      </c>
      <c r="K279" s="31">
        <v>323.89999999999998</v>
      </c>
      <c r="L279" s="31">
        <v>319.8</v>
      </c>
      <c r="M279" s="31">
        <v>1.7902499999999999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129.25</v>
      </c>
      <c r="D280" s="38">
        <v>129.56666666666669</v>
      </c>
      <c r="E280" s="38">
        <v>127.83333333333337</v>
      </c>
      <c r="F280" s="38">
        <v>126.41666666666669</v>
      </c>
      <c r="G280" s="38">
        <v>124.68333333333337</v>
      </c>
      <c r="H280" s="38">
        <v>130.98333333333338</v>
      </c>
      <c r="I280" s="38">
        <v>132.71666666666667</v>
      </c>
      <c r="J280" s="38">
        <v>134.13333333333338</v>
      </c>
      <c r="K280" s="31">
        <v>131.30000000000001</v>
      </c>
      <c r="L280" s="31">
        <v>128.15</v>
      </c>
      <c r="M280" s="31">
        <v>19.05415</v>
      </c>
      <c r="N280" s="1"/>
      <c r="O280" s="1"/>
    </row>
    <row r="281" spans="1:15" ht="12.75" customHeight="1">
      <c r="A281" s="33">
        <v>271</v>
      </c>
      <c r="B281" s="58" t="s">
        <v>446</v>
      </c>
      <c r="C281" s="31">
        <v>648.1</v>
      </c>
      <c r="D281" s="38">
        <v>646.23333333333335</v>
      </c>
      <c r="E281" s="38">
        <v>635.36666666666667</v>
      </c>
      <c r="F281" s="38">
        <v>622.63333333333333</v>
      </c>
      <c r="G281" s="38">
        <v>611.76666666666665</v>
      </c>
      <c r="H281" s="38">
        <v>658.9666666666667</v>
      </c>
      <c r="I281" s="38">
        <v>669.83333333333348</v>
      </c>
      <c r="J281" s="38">
        <v>682.56666666666672</v>
      </c>
      <c r="K281" s="31">
        <v>657.1</v>
      </c>
      <c r="L281" s="31">
        <v>633.5</v>
      </c>
      <c r="M281" s="31">
        <v>6.3265700000000002</v>
      </c>
      <c r="N281" s="1"/>
      <c r="O281" s="1"/>
    </row>
    <row r="282" spans="1:15" ht="12.75" customHeight="1">
      <c r="A282" s="33">
        <v>272</v>
      </c>
      <c r="B282" s="58" t="s">
        <v>438</v>
      </c>
      <c r="C282" s="31">
        <v>2587.8000000000002</v>
      </c>
      <c r="D282" s="38">
        <v>2599.3333333333335</v>
      </c>
      <c r="E282" s="38">
        <v>2554.666666666667</v>
      </c>
      <c r="F282" s="38">
        <v>2521.5333333333333</v>
      </c>
      <c r="G282" s="38">
        <v>2476.8666666666668</v>
      </c>
      <c r="H282" s="38">
        <v>2632.4666666666672</v>
      </c>
      <c r="I282" s="38">
        <v>2677.1333333333341</v>
      </c>
      <c r="J282" s="38">
        <v>2710.2666666666673</v>
      </c>
      <c r="K282" s="31">
        <v>2644</v>
      </c>
      <c r="L282" s="31">
        <v>2566.1999999999998</v>
      </c>
      <c r="M282" s="31">
        <v>1.3606799999999999</v>
      </c>
      <c r="N282" s="1"/>
      <c r="O282" s="1"/>
    </row>
    <row r="283" spans="1:15" ht="12.75" customHeight="1">
      <c r="A283" s="33">
        <v>273</v>
      </c>
      <c r="B283" s="58" t="s">
        <v>884</v>
      </c>
      <c r="C283" s="31">
        <v>2677.6</v>
      </c>
      <c r="D283" s="38">
        <v>2650.7666666666669</v>
      </c>
      <c r="E283" s="38">
        <v>2599.5333333333338</v>
      </c>
      <c r="F283" s="38">
        <v>2521.4666666666667</v>
      </c>
      <c r="G283" s="38">
        <v>2470.2333333333336</v>
      </c>
      <c r="H283" s="38">
        <v>2728.8333333333339</v>
      </c>
      <c r="I283" s="38">
        <v>2780.0666666666666</v>
      </c>
      <c r="J283" s="38">
        <v>2858.1333333333341</v>
      </c>
      <c r="K283" s="31">
        <v>2702</v>
      </c>
      <c r="L283" s="31">
        <v>2572.6999999999998</v>
      </c>
      <c r="M283" s="31">
        <v>7.1629999999999999E-2</v>
      </c>
      <c r="N283" s="1"/>
      <c r="O283" s="1"/>
    </row>
    <row r="284" spans="1:15" ht="12.75" customHeight="1">
      <c r="A284" s="33">
        <v>274</v>
      </c>
      <c r="B284" s="58" t="s">
        <v>890</v>
      </c>
      <c r="C284" s="31">
        <v>602.25</v>
      </c>
      <c r="D284" s="38">
        <v>605.56666666666672</v>
      </c>
      <c r="E284" s="38">
        <v>596.68333333333339</v>
      </c>
      <c r="F284" s="38">
        <v>591.11666666666667</v>
      </c>
      <c r="G284" s="38">
        <v>582.23333333333335</v>
      </c>
      <c r="H284" s="38">
        <v>611.13333333333344</v>
      </c>
      <c r="I284" s="38">
        <v>620.01666666666688</v>
      </c>
      <c r="J284" s="38">
        <v>625.58333333333348</v>
      </c>
      <c r="K284" s="31">
        <v>614.45000000000005</v>
      </c>
      <c r="L284" s="31">
        <v>600</v>
      </c>
      <c r="M284" s="31">
        <v>0.12590999999999999</v>
      </c>
      <c r="N284" s="1"/>
      <c r="O284" s="1"/>
    </row>
    <row r="285" spans="1:15" ht="12.75" customHeight="1">
      <c r="A285" s="33">
        <v>275</v>
      </c>
      <c r="B285" s="58" t="s">
        <v>885</v>
      </c>
      <c r="C285" s="31">
        <v>377.35</v>
      </c>
      <c r="D285" s="38">
        <v>376.51666666666665</v>
      </c>
      <c r="E285" s="38">
        <v>374.13333333333333</v>
      </c>
      <c r="F285" s="38">
        <v>370.91666666666669</v>
      </c>
      <c r="G285" s="38">
        <v>368.53333333333336</v>
      </c>
      <c r="H285" s="38">
        <v>379.73333333333329</v>
      </c>
      <c r="I285" s="38">
        <v>382.11666666666662</v>
      </c>
      <c r="J285" s="38">
        <v>385.33333333333326</v>
      </c>
      <c r="K285" s="31">
        <v>378.9</v>
      </c>
      <c r="L285" s="31">
        <v>373.3</v>
      </c>
      <c r="M285" s="31">
        <v>1.3220799999999999</v>
      </c>
      <c r="N285" s="1"/>
      <c r="O285" s="1"/>
    </row>
    <row r="286" spans="1:15" ht="12.75" customHeight="1">
      <c r="A286" s="33">
        <v>276</v>
      </c>
      <c r="B286" s="58" t="s">
        <v>439</v>
      </c>
      <c r="C286" s="31">
        <v>245.05</v>
      </c>
      <c r="D286" s="38">
        <v>243.93333333333337</v>
      </c>
      <c r="E286" s="38">
        <v>241.46666666666673</v>
      </c>
      <c r="F286" s="38">
        <v>237.88333333333335</v>
      </c>
      <c r="G286" s="38">
        <v>235.41666666666671</v>
      </c>
      <c r="H286" s="38">
        <v>247.51666666666674</v>
      </c>
      <c r="I286" s="38">
        <v>249.98333333333338</v>
      </c>
      <c r="J286" s="38">
        <v>253.56666666666675</v>
      </c>
      <c r="K286" s="31">
        <v>246.4</v>
      </c>
      <c r="L286" s="31">
        <v>240.35</v>
      </c>
      <c r="M286" s="31">
        <v>4.3048599999999997</v>
      </c>
      <c r="N286" s="1"/>
      <c r="O286" s="1"/>
    </row>
    <row r="287" spans="1:15" ht="12.75" customHeight="1">
      <c r="A287" s="33">
        <v>277</v>
      </c>
      <c r="B287" s="58" t="s">
        <v>162</v>
      </c>
      <c r="C287" s="31">
        <v>1875.5</v>
      </c>
      <c r="D287" s="38">
        <v>1877.9833333333333</v>
      </c>
      <c r="E287" s="38">
        <v>1853.9666666666667</v>
      </c>
      <c r="F287" s="38">
        <v>1832.4333333333334</v>
      </c>
      <c r="G287" s="38">
        <v>1808.4166666666667</v>
      </c>
      <c r="H287" s="38">
        <v>1899.5166666666667</v>
      </c>
      <c r="I287" s="38">
        <v>1923.5333333333335</v>
      </c>
      <c r="J287" s="38">
        <v>1945.0666666666666</v>
      </c>
      <c r="K287" s="31">
        <v>1902</v>
      </c>
      <c r="L287" s="31">
        <v>1856.45</v>
      </c>
      <c r="M287" s="31">
        <v>79.449160000000006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1056.5999999999999</v>
      </c>
      <c r="D288" s="38">
        <v>1067.4833333333333</v>
      </c>
      <c r="E288" s="38">
        <v>1027.9666666666667</v>
      </c>
      <c r="F288" s="38">
        <v>999.33333333333326</v>
      </c>
      <c r="G288" s="38">
        <v>959.81666666666661</v>
      </c>
      <c r="H288" s="38">
        <v>1096.1166666666668</v>
      </c>
      <c r="I288" s="38">
        <v>1135.6333333333337</v>
      </c>
      <c r="J288" s="38">
        <v>1164.2666666666669</v>
      </c>
      <c r="K288" s="31">
        <v>1107</v>
      </c>
      <c r="L288" s="31">
        <v>1038.8499999999999</v>
      </c>
      <c r="M288" s="31">
        <v>55.82911</v>
      </c>
      <c r="N288" s="1"/>
      <c r="O288" s="1"/>
    </row>
    <row r="289" spans="1:15" ht="12.75" customHeight="1">
      <c r="A289" s="33">
        <v>279</v>
      </c>
      <c r="B289" s="58" t="s">
        <v>441</v>
      </c>
      <c r="C289" s="31">
        <v>380.2</v>
      </c>
      <c r="D289" s="38">
        <v>381.2</v>
      </c>
      <c r="E289" s="38">
        <v>375.5</v>
      </c>
      <c r="F289" s="38">
        <v>370.8</v>
      </c>
      <c r="G289" s="38">
        <v>365.1</v>
      </c>
      <c r="H289" s="38">
        <v>385.9</v>
      </c>
      <c r="I289" s="38">
        <v>391.59999999999991</v>
      </c>
      <c r="J289" s="38">
        <v>396.29999999999995</v>
      </c>
      <c r="K289" s="31">
        <v>386.9</v>
      </c>
      <c r="L289" s="31">
        <v>376.5</v>
      </c>
      <c r="M289" s="31">
        <v>6.2031200000000002</v>
      </c>
      <c r="N289" s="1"/>
      <c r="O289" s="1"/>
    </row>
    <row r="290" spans="1:15" ht="12.75" customHeight="1">
      <c r="A290" s="33">
        <v>280</v>
      </c>
      <c r="B290" s="58" t="s">
        <v>447</v>
      </c>
      <c r="C290" s="31">
        <v>1973.65</v>
      </c>
      <c r="D290" s="38">
        <v>1988.8333333333333</v>
      </c>
      <c r="E290" s="38">
        <v>1902.6666666666665</v>
      </c>
      <c r="F290" s="38">
        <v>1831.6833333333332</v>
      </c>
      <c r="G290" s="38">
        <v>1745.5166666666664</v>
      </c>
      <c r="H290" s="38">
        <v>2059.8166666666666</v>
      </c>
      <c r="I290" s="38">
        <v>2145.9833333333331</v>
      </c>
      <c r="J290" s="38">
        <v>2216.9666666666667</v>
      </c>
      <c r="K290" s="31">
        <v>2075</v>
      </c>
      <c r="L290" s="31">
        <v>1917.85</v>
      </c>
      <c r="M290" s="31">
        <v>3.0777399999999999</v>
      </c>
      <c r="N290" s="1"/>
      <c r="O290" s="1"/>
    </row>
    <row r="291" spans="1:15" ht="12.75" customHeight="1">
      <c r="A291" s="33">
        <v>281</v>
      </c>
      <c r="B291" s="58" t="s">
        <v>886</v>
      </c>
      <c r="C291" s="31">
        <v>2200.9499999999998</v>
      </c>
      <c r="D291" s="38">
        <v>2211.0500000000002</v>
      </c>
      <c r="E291" s="38">
        <v>2162.2000000000003</v>
      </c>
      <c r="F291" s="38">
        <v>2123.4500000000003</v>
      </c>
      <c r="G291" s="38">
        <v>2074.6000000000004</v>
      </c>
      <c r="H291" s="38">
        <v>2249.8000000000002</v>
      </c>
      <c r="I291" s="38">
        <v>2298.6500000000005</v>
      </c>
      <c r="J291" s="38">
        <v>2337.4</v>
      </c>
      <c r="K291" s="31">
        <v>2259.9</v>
      </c>
      <c r="L291" s="31">
        <v>2172.3000000000002</v>
      </c>
      <c r="M291" s="31">
        <v>0.75387999999999999</v>
      </c>
      <c r="N291" s="1"/>
      <c r="O291" s="1"/>
    </row>
    <row r="292" spans="1:15" ht="12.75" customHeight="1">
      <c r="A292" s="33">
        <v>282</v>
      </c>
      <c r="B292" s="58" t="s">
        <v>163</v>
      </c>
      <c r="C292" s="31">
        <v>127</v>
      </c>
      <c r="D292" s="38">
        <v>128.70000000000002</v>
      </c>
      <c r="E292" s="38">
        <v>124.35000000000002</v>
      </c>
      <c r="F292" s="38">
        <v>121.7</v>
      </c>
      <c r="G292" s="38">
        <v>117.35000000000001</v>
      </c>
      <c r="H292" s="38">
        <v>131.35000000000002</v>
      </c>
      <c r="I292" s="38">
        <v>135.69999999999999</v>
      </c>
      <c r="J292" s="38">
        <v>138.35000000000005</v>
      </c>
      <c r="K292" s="31">
        <v>133.05000000000001</v>
      </c>
      <c r="L292" s="31">
        <v>126.05</v>
      </c>
      <c r="M292" s="31">
        <v>163.94364999999999</v>
      </c>
      <c r="N292" s="1"/>
      <c r="O292" s="1"/>
    </row>
    <row r="293" spans="1:15" ht="12.75" customHeight="1">
      <c r="A293" s="33">
        <v>283</v>
      </c>
      <c r="B293" s="58" t="s">
        <v>169</v>
      </c>
      <c r="C293" s="31">
        <v>3974.15</v>
      </c>
      <c r="D293" s="38">
        <v>3978.7166666666667</v>
      </c>
      <c r="E293" s="38">
        <v>3932.4333333333334</v>
      </c>
      <c r="F293" s="38">
        <v>3890.7166666666667</v>
      </c>
      <c r="G293" s="38">
        <v>3844.4333333333334</v>
      </c>
      <c r="H293" s="38">
        <v>4020.4333333333334</v>
      </c>
      <c r="I293" s="38">
        <v>4066.7166666666672</v>
      </c>
      <c r="J293" s="38">
        <v>4108.4333333333334</v>
      </c>
      <c r="K293" s="31">
        <v>4025</v>
      </c>
      <c r="L293" s="31">
        <v>3937</v>
      </c>
      <c r="M293" s="31">
        <v>1.95949</v>
      </c>
      <c r="N293" s="1"/>
      <c r="O293" s="1"/>
    </row>
    <row r="294" spans="1:15" ht="12.75" customHeight="1">
      <c r="A294" s="33">
        <v>284</v>
      </c>
      <c r="B294" s="58" t="s">
        <v>448</v>
      </c>
      <c r="C294" s="31">
        <v>13890.2</v>
      </c>
      <c r="D294" s="38">
        <v>13811.799999999997</v>
      </c>
      <c r="E294" s="38">
        <v>13698.699999999995</v>
      </c>
      <c r="F294" s="38">
        <v>13507.199999999997</v>
      </c>
      <c r="G294" s="38">
        <v>13394.099999999995</v>
      </c>
      <c r="H294" s="38">
        <v>14003.299999999996</v>
      </c>
      <c r="I294" s="38">
        <v>14116.399999999998</v>
      </c>
      <c r="J294" s="38">
        <v>14307.899999999996</v>
      </c>
      <c r="K294" s="31">
        <v>13924.9</v>
      </c>
      <c r="L294" s="31">
        <v>13620.3</v>
      </c>
      <c r="M294" s="31">
        <v>4.7359999999999999E-2</v>
      </c>
      <c r="N294" s="1"/>
      <c r="O294" s="1"/>
    </row>
    <row r="295" spans="1:15" ht="12.75" customHeight="1">
      <c r="A295" s="33">
        <v>285</v>
      </c>
      <c r="B295" s="58" t="s">
        <v>167</v>
      </c>
      <c r="C295" s="31">
        <v>2560.9</v>
      </c>
      <c r="D295" s="38">
        <v>2577.2166666666667</v>
      </c>
      <c r="E295" s="38">
        <v>2536.6833333333334</v>
      </c>
      <c r="F295" s="38">
        <v>2512.4666666666667</v>
      </c>
      <c r="G295" s="38">
        <v>2471.9333333333334</v>
      </c>
      <c r="H295" s="38">
        <v>2601.4333333333334</v>
      </c>
      <c r="I295" s="38">
        <v>2641.9666666666672</v>
      </c>
      <c r="J295" s="38">
        <v>2666.1833333333334</v>
      </c>
      <c r="K295" s="31">
        <v>2617.75</v>
      </c>
      <c r="L295" s="31">
        <v>2553</v>
      </c>
      <c r="M295" s="31">
        <v>20.688759999999998</v>
      </c>
      <c r="N295" s="1"/>
      <c r="O295" s="1"/>
    </row>
    <row r="296" spans="1:15" ht="12.75" customHeight="1">
      <c r="A296" s="33">
        <v>286</v>
      </c>
      <c r="B296" s="58" t="s">
        <v>449</v>
      </c>
      <c r="C296" s="31">
        <v>375</v>
      </c>
      <c r="D296" s="38">
        <v>376.13333333333338</v>
      </c>
      <c r="E296" s="38">
        <v>370.26666666666677</v>
      </c>
      <c r="F296" s="38">
        <v>365.53333333333336</v>
      </c>
      <c r="G296" s="38">
        <v>359.66666666666674</v>
      </c>
      <c r="H296" s="38">
        <v>380.86666666666679</v>
      </c>
      <c r="I296" s="38">
        <v>386.73333333333346</v>
      </c>
      <c r="J296" s="38">
        <v>391.46666666666681</v>
      </c>
      <c r="K296" s="31">
        <v>382</v>
      </c>
      <c r="L296" s="31">
        <v>371.4</v>
      </c>
      <c r="M296" s="31">
        <v>3.4763999999999999</v>
      </c>
      <c r="N296" s="1"/>
      <c r="O296" s="1"/>
    </row>
    <row r="297" spans="1:15" ht="12.75" customHeight="1">
      <c r="A297" s="33">
        <v>287</v>
      </c>
      <c r="B297" s="58" t="s">
        <v>165</v>
      </c>
      <c r="C297" s="31">
        <v>346.9</v>
      </c>
      <c r="D297" s="38">
        <v>347.58333333333331</v>
      </c>
      <c r="E297" s="38">
        <v>344.31666666666661</v>
      </c>
      <c r="F297" s="38">
        <v>341.73333333333329</v>
      </c>
      <c r="G297" s="38">
        <v>338.46666666666658</v>
      </c>
      <c r="H297" s="38">
        <v>350.16666666666663</v>
      </c>
      <c r="I297" s="38">
        <v>353.43333333333339</v>
      </c>
      <c r="J297" s="38">
        <v>356.01666666666665</v>
      </c>
      <c r="K297" s="31">
        <v>350.85</v>
      </c>
      <c r="L297" s="31">
        <v>345</v>
      </c>
      <c r="M297" s="31">
        <v>9.4667999999999992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254.9</v>
      </c>
      <c r="D298" s="38">
        <v>255.1</v>
      </c>
      <c r="E298" s="38">
        <v>253.2</v>
      </c>
      <c r="F298" s="38">
        <v>251.5</v>
      </c>
      <c r="G298" s="38">
        <v>249.6</v>
      </c>
      <c r="H298" s="38">
        <v>256.79999999999995</v>
      </c>
      <c r="I298" s="38">
        <v>258.70000000000005</v>
      </c>
      <c r="J298" s="38">
        <v>260.39999999999998</v>
      </c>
      <c r="K298" s="31">
        <v>257</v>
      </c>
      <c r="L298" s="31">
        <v>253.4</v>
      </c>
      <c r="M298" s="31">
        <v>3.6415099999999998</v>
      </c>
      <c r="N298" s="1"/>
      <c r="O298" s="1"/>
    </row>
    <row r="299" spans="1:15" ht="12.75" customHeight="1">
      <c r="A299" s="33">
        <v>289</v>
      </c>
      <c r="B299" s="58" t="s">
        <v>451</v>
      </c>
      <c r="C299" s="31">
        <v>90.45</v>
      </c>
      <c r="D299" s="38">
        <v>90.833333333333329</v>
      </c>
      <c r="E299" s="38">
        <v>89.816666666666663</v>
      </c>
      <c r="F299" s="38">
        <v>89.183333333333337</v>
      </c>
      <c r="G299" s="38">
        <v>88.166666666666671</v>
      </c>
      <c r="H299" s="38">
        <v>91.466666666666654</v>
      </c>
      <c r="I299" s="38">
        <v>92.483333333333334</v>
      </c>
      <c r="J299" s="38">
        <v>93.116666666666646</v>
      </c>
      <c r="K299" s="31">
        <v>91.85</v>
      </c>
      <c r="L299" s="31">
        <v>90.2</v>
      </c>
      <c r="M299" s="31">
        <v>17.543810000000001</v>
      </c>
      <c r="N299" s="1"/>
      <c r="O299" s="1"/>
    </row>
    <row r="300" spans="1:15" ht="12.75" customHeight="1">
      <c r="A300" s="33">
        <v>290</v>
      </c>
      <c r="B300" s="58" t="s">
        <v>166</v>
      </c>
      <c r="C300" s="31">
        <v>392.5</v>
      </c>
      <c r="D300" s="38">
        <v>392.15000000000003</v>
      </c>
      <c r="E300" s="38">
        <v>389.95000000000005</v>
      </c>
      <c r="F300" s="38">
        <v>387.40000000000003</v>
      </c>
      <c r="G300" s="38">
        <v>385.20000000000005</v>
      </c>
      <c r="H300" s="38">
        <v>394.70000000000005</v>
      </c>
      <c r="I300" s="38">
        <v>396.9</v>
      </c>
      <c r="J300" s="38">
        <v>399.45000000000005</v>
      </c>
      <c r="K300" s="31">
        <v>394.35</v>
      </c>
      <c r="L300" s="31">
        <v>389.6</v>
      </c>
      <c r="M300" s="31">
        <v>19.495830000000002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623.04999999999995</v>
      </c>
      <c r="D301" s="38">
        <v>624.96666666666658</v>
      </c>
      <c r="E301" s="38">
        <v>619.13333333333321</v>
      </c>
      <c r="F301" s="38">
        <v>615.21666666666658</v>
      </c>
      <c r="G301" s="38">
        <v>609.38333333333321</v>
      </c>
      <c r="H301" s="38">
        <v>628.88333333333321</v>
      </c>
      <c r="I301" s="38">
        <v>634.71666666666647</v>
      </c>
      <c r="J301" s="38">
        <v>638.63333333333321</v>
      </c>
      <c r="K301" s="31">
        <v>630.79999999999995</v>
      </c>
      <c r="L301" s="31">
        <v>621.04999999999995</v>
      </c>
      <c r="M301" s="31">
        <v>6.7184499999999998</v>
      </c>
      <c r="N301" s="1"/>
      <c r="O301" s="1"/>
    </row>
    <row r="302" spans="1:15" ht="12.75" customHeight="1">
      <c r="A302" s="33">
        <v>292</v>
      </c>
      <c r="B302" s="58" t="s">
        <v>286</v>
      </c>
      <c r="C302" s="31">
        <v>4647.2</v>
      </c>
      <c r="D302" s="38">
        <v>4704.0666666666666</v>
      </c>
      <c r="E302" s="38">
        <v>4545.1333333333332</v>
      </c>
      <c r="F302" s="38">
        <v>4443.0666666666666</v>
      </c>
      <c r="G302" s="38">
        <v>4284.1333333333332</v>
      </c>
      <c r="H302" s="38">
        <v>4806.1333333333332</v>
      </c>
      <c r="I302" s="38">
        <v>4965.0666666666657</v>
      </c>
      <c r="J302" s="38">
        <v>5067.1333333333332</v>
      </c>
      <c r="K302" s="31">
        <v>4863</v>
      </c>
      <c r="L302" s="31">
        <v>4602</v>
      </c>
      <c r="M302" s="31">
        <v>1.95221</v>
      </c>
      <c r="N302" s="1"/>
      <c r="O302" s="1"/>
    </row>
    <row r="303" spans="1:15" ht="12.75" customHeight="1">
      <c r="A303" s="33">
        <v>293</v>
      </c>
      <c r="B303" s="58" t="s">
        <v>168</v>
      </c>
      <c r="C303" s="31">
        <v>4868.6499999999996</v>
      </c>
      <c r="D303" s="38">
        <v>4873.3833333333332</v>
      </c>
      <c r="E303" s="38">
        <v>4847.7666666666664</v>
      </c>
      <c r="F303" s="38">
        <v>4826.8833333333332</v>
      </c>
      <c r="G303" s="38">
        <v>4801.2666666666664</v>
      </c>
      <c r="H303" s="38">
        <v>4894.2666666666664</v>
      </c>
      <c r="I303" s="38">
        <v>4919.8833333333332</v>
      </c>
      <c r="J303" s="38">
        <v>4940.7666666666664</v>
      </c>
      <c r="K303" s="31">
        <v>4899</v>
      </c>
      <c r="L303" s="31">
        <v>4852.5</v>
      </c>
      <c r="M303" s="31">
        <v>2.8380800000000002</v>
      </c>
      <c r="N303" s="1"/>
      <c r="O303" s="1"/>
    </row>
    <row r="304" spans="1:15" ht="12.75" customHeight="1">
      <c r="A304" s="33">
        <v>294</v>
      </c>
      <c r="B304" s="58" t="s">
        <v>170</v>
      </c>
      <c r="C304" s="31">
        <v>937.6</v>
      </c>
      <c r="D304" s="38">
        <v>937.75</v>
      </c>
      <c r="E304" s="38">
        <v>931.35</v>
      </c>
      <c r="F304" s="38">
        <v>925.1</v>
      </c>
      <c r="G304" s="38">
        <v>918.7</v>
      </c>
      <c r="H304" s="38">
        <v>944</v>
      </c>
      <c r="I304" s="38">
        <v>950.40000000000009</v>
      </c>
      <c r="J304" s="38">
        <v>956.65</v>
      </c>
      <c r="K304" s="31">
        <v>944.15</v>
      </c>
      <c r="L304" s="31">
        <v>931.5</v>
      </c>
      <c r="M304" s="31">
        <v>2.5417299999999998</v>
      </c>
      <c r="N304" s="1"/>
      <c r="O304" s="1"/>
    </row>
    <row r="305" spans="1:15" ht="12.75" customHeight="1">
      <c r="A305" s="33">
        <v>295</v>
      </c>
      <c r="B305" s="58" t="s">
        <v>452</v>
      </c>
      <c r="C305" s="31">
        <v>1491.5</v>
      </c>
      <c r="D305" s="38">
        <v>1489.8833333333332</v>
      </c>
      <c r="E305" s="38">
        <v>1471.7166666666665</v>
      </c>
      <c r="F305" s="38">
        <v>1451.9333333333332</v>
      </c>
      <c r="G305" s="38">
        <v>1433.7666666666664</v>
      </c>
      <c r="H305" s="38">
        <v>1509.6666666666665</v>
      </c>
      <c r="I305" s="38">
        <v>1527.8333333333335</v>
      </c>
      <c r="J305" s="38">
        <v>1547.6166666666666</v>
      </c>
      <c r="K305" s="31">
        <v>1508.05</v>
      </c>
      <c r="L305" s="31">
        <v>1470.1</v>
      </c>
      <c r="M305" s="31">
        <v>0.40891</v>
      </c>
      <c r="N305" s="1"/>
      <c r="O305" s="1"/>
    </row>
    <row r="306" spans="1:15" ht="12.75" customHeight="1">
      <c r="A306" s="33">
        <v>296</v>
      </c>
      <c r="B306" s="58" t="s">
        <v>455</v>
      </c>
      <c r="C306" s="31">
        <v>727.65</v>
      </c>
      <c r="D306" s="38">
        <v>729.56666666666661</v>
      </c>
      <c r="E306" s="38">
        <v>720.13333333333321</v>
      </c>
      <c r="F306" s="38">
        <v>712.61666666666656</v>
      </c>
      <c r="G306" s="38">
        <v>703.18333333333317</v>
      </c>
      <c r="H306" s="38">
        <v>737.08333333333326</v>
      </c>
      <c r="I306" s="38">
        <v>746.51666666666665</v>
      </c>
      <c r="J306" s="38">
        <v>754.0333333333333</v>
      </c>
      <c r="K306" s="31">
        <v>739</v>
      </c>
      <c r="L306" s="31">
        <v>722.05</v>
      </c>
      <c r="M306" s="31">
        <v>7.9256200000000003</v>
      </c>
      <c r="N306" s="1"/>
      <c r="O306" s="1"/>
    </row>
    <row r="307" spans="1:15" ht="12.75" customHeight="1">
      <c r="A307" s="33">
        <v>297</v>
      </c>
      <c r="B307" s="58" t="s">
        <v>180</v>
      </c>
      <c r="C307" s="31">
        <v>1089.3</v>
      </c>
      <c r="D307" s="38">
        <v>1074.8500000000001</v>
      </c>
      <c r="E307" s="38">
        <v>1057.7000000000003</v>
      </c>
      <c r="F307" s="38">
        <v>1026.1000000000001</v>
      </c>
      <c r="G307" s="38">
        <v>1008.9500000000003</v>
      </c>
      <c r="H307" s="38">
        <v>1106.4500000000003</v>
      </c>
      <c r="I307" s="38">
        <v>1123.6000000000004</v>
      </c>
      <c r="J307" s="38">
        <v>1155.2000000000003</v>
      </c>
      <c r="K307" s="31">
        <v>1092</v>
      </c>
      <c r="L307" s="31">
        <v>1043.25</v>
      </c>
      <c r="M307" s="31">
        <v>5.41892</v>
      </c>
      <c r="N307" s="1"/>
      <c r="O307" s="1"/>
    </row>
    <row r="308" spans="1:15" ht="12.75" customHeight="1">
      <c r="A308" s="33">
        <v>298</v>
      </c>
      <c r="B308" s="58" t="s">
        <v>172</v>
      </c>
      <c r="C308" s="31">
        <v>315.75</v>
      </c>
      <c r="D308" s="38">
        <v>318.28333333333336</v>
      </c>
      <c r="E308" s="38">
        <v>311.2166666666667</v>
      </c>
      <c r="F308" s="38">
        <v>306.68333333333334</v>
      </c>
      <c r="G308" s="38">
        <v>299.61666666666667</v>
      </c>
      <c r="H308" s="38">
        <v>322.81666666666672</v>
      </c>
      <c r="I308" s="38">
        <v>329.88333333333344</v>
      </c>
      <c r="J308" s="38">
        <v>334.41666666666674</v>
      </c>
      <c r="K308" s="31">
        <v>325.35000000000002</v>
      </c>
      <c r="L308" s="31">
        <v>313.75</v>
      </c>
      <c r="M308" s="31">
        <v>36.925229999999999</v>
      </c>
      <c r="N308" s="1"/>
      <c r="O308" s="1"/>
    </row>
    <row r="309" spans="1:15" ht="12.75" customHeight="1">
      <c r="A309" s="33">
        <v>299</v>
      </c>
      <c r="B309" s="58" t="s">
        <v>171</v>
      </c>
      <c r="C309" s="31">
        <v>1565.75</v>
      </c>
      <c r="D309" s="38">
        <v>1561.1000000000001</v>
      </c>
      <c r="E309" s="38">
        <v>1552.7000000000003</v>
      </c>
      <c r="F309" s="38">
        <v>1539.65</v>
      </c>
      <c r="G309" s="38">
        <v>1531.2500000000002</v>
      </c>
      <c r="H309" s="38">
        <v>1574.1500000000003</v>
      </c>
      <c r="I309" s="38">
        <v>1582.5500000000004</v>
      </c>
      <c r="J309" s="38">
        <v>1595.6000000000004</v>
      </c>
      <c r="K309" s="31">
        <v>1569.5</v>
      </c>
      <c r="L309" s="31">
        <v>1548.05</v>
      </c>
      <c r="M309" s="31">
        <v>19.96604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348.7</v>
      </c>
      <c r="D310" s="38">
        <v>352.11666666666662</v>
      </c>
      <c r="E310" s="38">
        <v>338.23333333333323</v>
      </c>
      <c r="F310" s="38">
        <v>327.76666666666659</v>
      </c>
      <c r="G310" s="38">
        <v>313.88333333333321</v>
      </c>
      <c r="H310" s="38">
        <v>362.58333333333326</v>
      </c>
      <c r="I310" s="38">
        <v>376.46666666666658</v>
      </c>
      <c r="J310" s="38">
        <v>386.93333333333328</v>
      </c>
      <c r="K310" s="31">
        <v>366</v>
      </c>
      <c r="L310" s="31">
        <v>341.65</v>
      </c>
      <c r="M310" s="31">
        <v>16.662710000000001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478.3</v>
      </c>
      <c r="D311" s="38">
        <v>479.83333333333331</v>
      </c>
      <c r="E311" s="38">
        <v>474.16666666666663</v>
      </c>
      <c r="F311" s="38">
        <v>470.0333333333333</v>
      </c>
      <c r="G311" s="38">
        <v>464.36666666666662</v>
      </c>
      <c r="H311" s="38">
        <v>483.96666666666664</v>
      </c>
      <c r="I311" s="38">
        <v>489.63333333333327</v>
      </c>
      <c r="J311" s="38">
        <v>493.76666666666665</v>
      </c>
      <c r="K311" s="31">
        <v>485.5</v>
      </c>
      <c r="L311" s="31">
        <v>475.7</v>
      </c>
      <c r="M311" s="31">
        <v>0.54110999999999998</v>
      </c>
      <c r="N311" s="1"/>
      <c r="O311" s="1"/>
    </row>
    <row r="312" spans="1:15" ht="12.75" customHeight="1">
      <c r="A312" s="33">
        <v>302</v>
      </c>
      <c r="B312" s="58" t="s">
        <v>458</v>
      </c>
      <c r="C312" s="31">
        <v>376.45</v>
      </c>
      <c r="D312" s="38">
        <v>379.81666666666666</v>
      </c>
      <c r="E312" s="38">
        <v>371.63333333333333</v>
      </c>
      <c r="F312" s="38">
        <v>366.81666666666666</v>
      </c>
      <c r="G312" s="38">
        <v>358.63333333333333</v>
      </c>
      <c r="H312" s="38">
        <v>384.63333333333333</v>
      </c>
      <c r="I312" s="38">
        <v>392.81666666666661</v>
      </c>
      <c r="J312" s="38">
        <v>397.63333333333333</v>
      </c>
      <c r="K312" s="31">
        <v>388</v>
      </c>
      <c r="L312" s="31">
        <v>375</v>
      </c>
      <c r="M312" s="31">
        <v>5.0358999999999998</v>
      </c>
      <c r="N312" s="1"/>
      <c r="O312" s="1"/>
    </row>
    <row r="313" spans="1:15" ht="12.75" customHeight="1">
      <c r="A313" s="33">
        <v>303</v>
      </c>
      <c r="B313" s="58" t="s">
        <v>173</v>
      </c>
      <c r="C313" s="31">
        <v>130.1</v>
      </c>
      <c r="D313" s="38">
        <v>128.96666666666667</v>
      </c>
      <c r="E313" s="38">
        <v>127.33333333333334</v>
      </c>
      <c r="F313" s="38">
        <v>124.56666666666668</v>
      </c>
      <c r="G313" s="38">
        <v>122.93333333333335</v>
      </c>
      <c r="H313" s="38">
        <v>131.73333333333335</v>
      </c>
      <c r="I313" s="38">
        <v>133.36666666666667</v>
      </c>
      <c r="J313" s="38">
        <v>136.13333333333333</v>
      </c>
      <c r="K313" s="31">
        <v>130.6</v>
      </c>
      <c r="L313" s="31">
        <v>126.2</v>
      </c>
      <c r="M313" s="31">
        <v>138.86639</v>
      </c>
      <c r="N313" s="1"/>
      <c r="O313" s="1"/>
    </row>
    <row r="314" spans="1:15" ht="12.75" customHeight="1">
      <c r="A314" s="33">
        <v>304</v>
      </c>
      <c r="B314" s="58" t="s">
        <v>459</v>
      </c>
      <c r="C314" s="31">
        <v>82.05</v>
      </c>
      <c r="D314" s="38">
        <v>82.966666666666654</v>
      </c>
      <c r="E314" s="38">
        <v>80.583333333333314</v>
      </c>
      <c r="F314" s="38">
        <v>79.11666666666666</v>
      </c>
      <c r="G314" s="38">
        <v>76.73333333333332</v>
      </c>
      <c r="H314" s="38">
        <v>84.433333333333309</v>
      </c>
      <c r="I314" s="38">
        <v>86.816666666666663</v>
      </c>
      <c r="J314" s="38">
        <v>88.283333333333303</v>
      </c>
      <c r="K314" s="31">
        <v>85.35</v>
      </c>
      <c r="L314" s="31">
        <v>81.5</v>
      </c>
      <c r="M314" s="31">
        <v>91.703789999999998</v>
      </c>
      <c r="N314" s="1"/>
      <c r="O314" s="1"/>
    </row>
    <row r="315" spans="1:15" ht="12.75" customHeight="1">
      <c r="A315" s="33">
        <v>305</v>
      </c>
      <c r="B315" s="58" t="s">
        <v>1079</v>
      </c>
      <c r="C315" s="31">
        <v>1918.55</v>
      </c>
      <c r="D315" s="38">
        <v>1921.3166666666666</v>
      </c>
      <c r="E315" s="38">
        <v>1905.2333333333331</v>
      </c>
      <c r="F315" s="38">
        <v>1891.9166666666665</v>
      </c>
      <c r="G315" s="38">
        <v>1875.833333333333</v>
      </c>
      <c r="H315" s="38">
        <v>1934.6333333333332</v>
      </c>
      <c r="I315" s="38">
        <v>1950.7166666666667</v>
      </c>
      <c r="J315" s="38">
        <v>1964.0333333333333</v>
      </c>
      <c r="K315" s="31">
        <v>1937.4</v>
      </c>
      <c r="L315" s="31">
        <v>1908</v>
      </c>
      <c r="M315" s="31">
        <v>5.3125299999999998</v>
      </c>
      <c r="N315" s="1"/>
      <c r="O315" s="1"/>
    </row>
    <row r="316" spans="1:15" ht="12.75" customHeight="1">
      <c r="A316" s="33">
        <v>306</v>
      </c>
      <c r="B316" s="58" t="s">
        <v>174</v>
      </c>
      <c r="C316" s="31">
        <v>540.6</v>
      </c>
      <c r="D316" s="38">
        <v>538.2833333333333</v>
      </c>
      <c r="E316" s="38">
        <v>534.66666666666663</v>
      </c>
      <c r="F316" s="38">
        <v>528.73333333333335</v>
      </c>
      <c r="G316" s="38">
        <v>525.11666666666667</v>
      </c>
      <c r="H316" s="38">
        <v>544.21666666666658</v>
      </c>
      <c r="I316" s="38">
        <v>547.83333333333337</v>
      </c>
      <c r="J316" s="38">
        <v>553.76666666666654</v>
      </c>
      <c r="K316" s="31">
        <v>541.9</v>
      </c>
      <c r="L316" s="31">
        <v>532.35</v>
      </c>
      <c r="M316" s="31">
        <v>8.4340399999999995</v>
      </c>
      <c r="N316" s="1"/>
      <c r="O316" s="1"/>
    </row>
    <row r="317" spans="1:15" ht="12.75" customHeight="1">
      <c r="A317" s="33">
        <v>307</v>
      </c>
      <c r="B317" s="58" t="s">
        <v>175</v>
      </c>
      <c r="C317" s="31">
        <v>9758.6</v>
      </c>
      <c r="D317" s="38">
        <v>9716.7833333333347</v>
      </c>
      <c r="E317" s="38">
        <v>9658.6166666666686</v>
      </c>
      <c r="F317" s="38">
        <v>9558.6333333333332</v>
      </c>
      <c r="G317" s="38">
        <v>9500.4666666666672</v>
      </c>
      <c r="H317" s="38">
        <v>9816.7666666666701</v>
      </c>
      <c r="I317" s="38">
        <v>9874.9333333333379</v>
      </c>
      <c r="J317" s="38">
        <v>9974.9166666666715</v>
      </c>
      <c r="K317" s="31">
        <v>9774.9500000000007</v>
      </c>
      <c r="L317" s="31">
        <v>9616.7999999999993</v>
      </c>
      <c r="M317" s="31">
        <v>2.40998</v>
      </c>
      <c r="N317" s="1"/>
      <c r="O317" s="1"/>
    </row>
    <row r="318" spans="1:15" ht="12.75" customHeight="1">
      <c r="A318" s="33">
        <v>308</v>
      </c>
      <c r="B318" s="58" t="s">
        <v>460</v>
      </c>
      <c r="C318" s="31">
        <v>2103.5500000000002</v>
      </c>
      <c r="D318" s="38">
        <v>2108.6666666666665</v>
      </c>
      <c r="E318" s="38">
        <v>2063.3833333333332</v>
      </c>
      <c r="F318" s="38">
        <v>2023.2166666666667</v>
      </c>
      <c r="G318" s="38">
        <v>1977.9333333333334</v>
      </c>
      <c r="H318" s="38">
        <v>2148.833333333333</v>
      </c>
      <c r="I318" s="38">
        <v>2194.1166666666668</v>
      </c>
      <c r="J318" s="38">
        <v>2234.2833333333328</v>
      </c>
      <c r="K318" s="31">
        <v>2153.9499999999998</v>
      </c>
      <c r="L318" s="31">
        <v>2068.5</v>
      </c>
      <c r="M318" s="31">
        <v>1.04806</v>
      </c>
      <c r="N318" s="1"/>
      <c r="O318" s="1"/>
    </row>
    <row r="319" spans="1:15" ht="12.75" customHeight="1">
      <c r="A319" s="33">
        <v>309</v>
      </c>
      <c r="B319" s="58" t="s">
        <v>179</v>
      </c>
      <c r="C319" s="31">
        <v>811.8</v>
      </c>
      <c r="D319" s="38">
        <v>810.08333333333337</v>
      </c>
      <c r="E319" s="38">
        <v>799.91666666666674</v>
      </c>
      <c r="F319" s="38">
        <v>788.03333333333342</v>
      </c>
      <c r="G319" s="38">
        <v>777.86666666666679</v>
      </c>
      <c r="H319" s="38">
        <v>821.9666666666667</v>
      </c>
      <c r="I319" s="38">
        <v>832.13333333333344</v>
      </c>
      <c r="J319" s="38">
        <v>844.01666666666665</v>
      </c>
      <c r="K319" s="31">
        <v>820.25</v>
      </c>
      <c r="L319" s="31">
        <v>798.2</v>
      </c>
      <c r="M319" s="31">
        <v>6.8344899999999997</v>
      </c>
      <c r="N319" s="1"/>
      <c r="O319" s="1"/>
    </row>
    <row r="320" spans="1:15" ht="12.75" customHeight="1">
      <c r="A320" s="33">
        <v>310</v>
      </c>
      <c r="B320" s="58" t="s">
        <v>287</v>
      </c>
      <c r="C320" s="31">
        <v>610.9</v>
      </c>
      <c r="D320" s="38">
        <v>611.43333333333339</v>
      </c>
      <c r="E320" s="38">
        <v>604.86666666666679</v>
      </c>
      <c r="F320" s="38">
        <v>598.83333333333337</v>
      </c>
      <c r="G320" s="38">
        <v>592.26666666666677</v>
      </c>
      <c r="H320" s="38">
        <v>617.46666666666681</v>
      </c>
      <c r="I320" s="38">
        <v>624.03333333333342</v>
      </c>
      <c r="J320" s="38">
        <v>630.06666666666683</v>
      </c>
      <c r="K320" s="31">
        <v>618</v>
      </c>
      <c r="L320" s="31">
        <v>605.4</v>
      </c>
      <c r="M320" s="31">
        <v>12.65799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1860</v>
      </c>
      <c r="D321" s="38">
        <v>1919.75</v>
      </c>
      <c r="E321" s="38">
        <v>1797.5</v>
      </c>
      <c r="F321" s="38">
        <v>1735</v>
      </c>
      <c r="G321" s="38">
        <v>1612.75</v>
      </c>
      <c r="H321" s="38">
        <v>1982.25</v>
      </c>
      <c r="I321" s="38">
        <v>2104.5</v>
      </c>
      <c r="J321" s="38">
        <v>2167</v>
      </c>
      <c r="K321" s="31">
        <v>2042</v>
      </c>
      <c r="L321" s="31">
        <v>1857.25</v>
      </c>
      <c r="M321" s="31">
        <v>39.38335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948.6</v>
      </c>
      <c r="D322" s="38">
        <v>940.43333333333339</v>
      </c>
      <c r="E322" s="38">
        <v>919.86666666666679</v>
      </c>
      <c r="F322" s="38">
        <v>891.13333333333344</v>
      </c>
      <c r="G322" s="38">
        <v>870.56666666666683</v>
      </c>
      <c r="H322" s="38">
        <v>969.16666666666674</v>
      </c>
      <c r="I322" s="38">
        <v>989.73333333333335</v>
      </c>
      <c r="J322" s="38">
        <v>1018.4666666666667</v>
      </c>
      <c r="K322" s="31">
        <v>961</v>
      </c>
      <c r="L322" s="31">
        <v>911.7</v>
      </c>
      <c r="M322" s="31">
        <v>2.7989600000000001</v>
      </c>
      <c r="N322" s="1"/>
      <c r="O322" s="1"/>
    </row>
    <row r="323" spans="1:15" ht="12.75" customHeight="1">
      <c r="A323" s="33">
        <v>313</v>
      </c>
      <c r="B323" s="58" t="s">
        <v>888</v>
      </c>
      <c r="C323" s="31">
        <v>933.85</v>
      </c>
      <c r="D323" s="38">
        <v>944.13333333333333</v>
      </c>
      <c r="E323" s="38">
        <v>920.41666666666663</v>
      </c>
      <c r="F323" s="38">
        <v>906.98333333333335</v>
      </c>
      <c r="G323" s="38">
        <v>883.26666666666665</v>
      </c>
      <c r="H323" s="38">
        <v>957.56666666666661</v>
      </c>
      <c r="I323" s="38">
        <v>981.2833333333333</v>
      </c>
      <c r="J323" s="38">
        <v>994.71666666666658</v>
      </c>
      <c r="K323" s="31">
        <v>967.85</v>
      </c>
      <c r="L323" s="31">
        <v>930.7</v>
      </c>
      <c r="M323" s="31">
        <v>0.64102999999999999</v>
      </c>
      <c r="N323" s="1"/>
      <c r="O323" s="1"/>
    </row>
    <row r="324" spans="1:15" ht="12.75" customHeight="1">
      <c r="A324" s="33">
        <v>314</v>
      </c>
      <c r="B324" s="58" t="s">
        <v>463</v>
      </c>
      <c r="C324" s="31">
        <v>1074.4000000000001</v>
      </c>
      <c r="D324" s="38">
        <v>1075.4333333333334</v>
      </c>
      <c r="E324" s="38">
        <v>1065.4666666666667</v>
      </c>
      <c r="F324" s="38">
        <v>1056.5333333333333</v>
      </c>
      <c r="G324" s="38">
        <v>1046.5666666666666</v>
      </c>
      <c r="H324" s="38">
        <v>1084.3666666666668</v>
      </c>
      <c r="I324" s="38">
        <v>1094.3333333333335</v>
      </c>
      <c r="J324" s="38">
        <v>1103.2666666666669</v>
      </c>
      <c r="K324" s="31">
        <v>1085.4000000000001</v>
      </c>
      <c r="L324" s="31">
        <v>1066.5</v>
      </c>
      <c r="M324" s="31">
        <v>0.65195000000000003</v>
      </c>
      <c r="N324" s="1"/>
      <c r="O324" s="1"/>
    </row>
    <row r="325" spans="1:15" ht="12.75" customHeight="1">
      <c r="A325" s="33">
        <v>315</v>
      </c>
      <c r="B325" s="58" t="s">
        <v>178</v>
      </c>
      <c r="C325" s="31">
        <v>1403.3</v>
      </c>
      <c r="D325" s="38">
        <v>1408.4166666666667</v>
      </c>
      <c r="E325" s="38">
        <v>1389.9333333333334</v>
      </c>
      <c r="F325" s="38">
        <v>1376.5666666666666</v>
      </c>
      <c r="G325" s="38">
        <v>1358.0833333333333</v>
      </c>
      <c r="H325" s="38">
        <v>1421.7833333333335</v>
      </c>
      <c r="I325" s="38">
        <v>1440.2666666666667</v>
      </c>
      <c r="J325" s="38">
        <v>1453.6333333333337</v>
      </c>
      <c r="K325" s="31">
        <v>1426.9</v>
      </c>
      <c r="L325" s="31">
        <v>1395.05</v>
      </c>
      <c r="M325" s="31">
        <v>2.34965</v>
      </c>
      <c r="N325" s="1"/>
      <c r="O325" s="1"/>
    </row>
    <row r="326" spans="1:15" ht="12.75" customHeight="1">
      <c r="A326" s="33">
        <v>316</v>
      </c>
      <c r="B326" s="58" t="s">
        <v>453</v>
      </c>
      <c r="C326" s="31">
        <v>33.35</v>
      </c>
      <c r="D326" s="38">
        <v>33.5</v>
      </c>
      <c r="E326" s="38">
        <v>32.9</v>
      </c>
      <c r="F326" s="38">
        <v>32.449999999999996</v>
      </c>
      <c r="G326" s="38">
        <v>31.849999999999994</v>
      </c>
      <c r="H326" s="38">
        <v>33.950000000000003</v>
      </c>
      <c r="I326" s="38">
        <v>34.549999999999997</v>
      </c>
      <c r="J326" s="38">
        <v>35.000000000000007</v>
      </c>
      <c r="K326" s="31">
        <v>34.1</v>
      </c>
      <c r="L326" s="31">
        <v>33.049999999999997</v>
      </c>
      <c r="M326" s="31">
        <v>16.407920000000001</v>
      </c>
      <c r="N326" s="1"/>
      <c r="O326" s="1"/>
    </row>
    <row r="327" spans="1:15" ht="12.75" customHeight="1">
      <c r="A327" s="33">
        <v>317</v>
      </c>
      <c r="B327" s="58" t="s">
        <v>288</v>
      </c>
      <c r="C327" s="31">
        <v>61.9</v>
      </c>
      <c r="D327" s="38">
        <v>60.9</v>
      </c>
      <c r="E327" s="38">
        <v>59.15</v>
      </c>
      <c r="F327" s="38">
        <v>56.4</v>
      </c>
      <c r="G327" s="38">
        <v>54.65</v>
      </c>
      <c r="H327" s="38">
        <v>63.65</v>
      </c>
      <c r="I327" s="38">
        <v>65.400000000000006</v>
      </c>
      <c r="J327" s="38">
        <v>68.150000000000006</v>
      </c>
      <c r="K327" s="31">
        <v>62.65</v>
      </c>
      <c r="L327" s="31">
        <v>58.15</v>
      </c>
      <c r="M327" s="31">
        <v>410.88342999999998</v>
      </c>
      <c r="N327" s="1"/>
      <c r="O327" s="1"/>
    </row>
    <row r="328" spans="1:15" ht="12.75" customHeight="1">
      <c r="A328" s="33">
        <v>318</v>
      </c>
      <c r="B328" s="58" t="s">
        <v>464</v>
      </c>
      <c r="C328" s="31">
        <v>782.4</v>
      </c>
      <c r="D328" s="38">
        <v>767.83333333333337</v>
      </c>
      <c r="E328" s="38">
        <v>750.66666666666674</v>
      </c>
      <c r="F328" s="38">
        <v>718.93333333333339</v>
      </c>
      <c r="G328" s="38">
        <v>701.76666666666677</v>
      </c>
      <c r="H328" s="38">
        <v>799.56666666666672</v>
      </c>
      <c r="I328" s="38">
        <v>816.73333333333346</v>
      </c>
      <c r="J328" s="38">
        <v>848.4666666666667</v>
      </c>
      <c r="K328" s="31">
        <v>785</v>
      </c>
      <c r="L328" s="31">
        <v>736.1</v>
      </c>
      <c r="M328" s="31">
        <v>4.3237699999999997</v>
      </c>
      <c r="N328" s="1"/>
      <c r="O328" s="1"/>
    </row>
    <row r="329" spans="1:15" ht="12.75" customHeight="1">
      <c r="A329" s="33">
        <v>319</v>
      </c>
      <c r="B329" s="58" t="s">
        <v>182</v>
      </c>
      <c r="C329" s="31">
        <v>2268.1</v>
      </c>
      <c r="D329" s="38">
        <v>2273.5833333333335</v>
      </c>
      <c r="E329" s="38">
        <v>2247.166666666667</v>
      </c>
      <c r="F329" s="38">
        <v>2226.2333333333336</v>
      </c>
      <c r="G329" s="38">
        <v>2199.8166666666671</v>
      </c>
      <c r="H329" s="38">
        <v>2294.5166666666669</v>
      </c>
      <c r="I329" s="38">
        <v>2320.9333333333338</v>
      </c>
      <c r="J329" s="38">
        <v>2341.8666666666668</v>
      </c>
      <c r="K329" s="31">
        <v>2300</v>
      </c>
      <c r="L329" s="31">
        <v>2252.65</v>
      </c>
      <c r="M329" s="31">
        <v>4.6501999999999999</v>
      </c>
      <c r="N329" s="1"/>
      <c r="O329" s="1"/>
    </row>
    <row r="330" spans="1:15" ht="12.75" customHeight="1">
      <c r="A330" s="33">
        <v>320</v>
      </c>
      <c r="B330" s="58" t="s">
        <v>183</v>
      </c>
      <c r="C330" s="31">
        <v>102525.8</v>
      </c>
      <c r="D330" s="38">
        <v>102408.26666666666</v>
      </c>
      <c r="E330" s="38">
        <v>102117.53333333333</v>
      </c>
      <c r="F330" s="38">
        <v>101709.26666666666</v>
      </c>
      <c r="G330" s="38">
        <v>101418.53333333333</v>
      </c>
      <c r="H330" s="38">
        <v>102816.53333333333</v>
      </c>
      <c r="I330" s="38">
        <v>103107.26666666666</v>
      </c>
      <c r="J330" s="38">
        <v>103515.53333333333</v>
      </c>
      <c r="K330" s="31">
        <v>102699</v>
      </c>
      <c r="L330" s="31">
        <v>102000</v>
      </c>
      <c r="M330" s="31">
        <v>2.053E-2</v>
      </c>
      <c r="N330" s="1"/>
      <c r="O330" s="1"/>
    </row>
    <row r="331" spans="1:15" ht="12.75" customHeight="1">
      <c r="A331" s="33">
        <v>321</v>
      </c>
      <c r="B331" s="58" t="s">
        <v>454</v>
      </c>
      <c r="C331" s="31">
        <v>2111.1999999999998</v>
      </c>
      <c r="D331" s="38">
        <v>2120.8333333333335</v>
      </c>
      <c r="E331" s="38">
        <v>2088.3666666666668</v>
      </c>
      <c r="F331" s="38">
        <v>2065.5333333333333</v>
      </c>
      <c r="G331" s="38">
        <v>2033.0666666666666</v>
      </c>
      <c r="H331" s="38">
        <v>2143.666666666667</v>
      </c>
      <c r="I331" s="38">
        <v>2176.1333333333332</v>
      </c>
      <c r="J331" s="38">
        <v>2198.9666666666672</v>
      </c>
      <c r="K331" s="31">
        <v>2153.3000000000002</v>
      </c>
      <c r="L331" s="31">
        <v>2098</v>
      </c>
      <c r="M331" s="31">
        <v>2.04088</v>
      </c>
      <c r="N331" s="1"/>
      <c r="O331" s="1"/>
    </row>
    <row r="332" spans="1:15" ht="12.75" customHeight="1">
      <c r="A332" s="33">
        <v>322</v>
      </c>
      <c r="B332" s="58" t="s">
        <v>177</v>
      </c>
      <c r="C332" s="31">
        <v>1665.3</v>
      </c>
      <c r="D332" s="38">
        <v>1658.25</v>
      </c>
      <c r="E332" s="38">
        <v>1642.6</v>
      </c>
      <c r="F332" s="38">
        <v>1619.8999999999999</v>
      </c>
      <c r="G332" s="38">
        <v>1604.2499999999998</v>
      </c>
      <c r="H332" s="38">
        <v>1680.95</v>
      </c>
      <c r="I332" s="38">
        <v>1696.6000000000001</v>
      </c>
      <c r="J332" s="38">
        <v>1719.3000000000002</v>
      </c>
      <c r="K332" s="31">
        <v>1673.9</v>
      </c>
      <c r="L332" s="31">
        <v>1635.55</v>
      </c>
      <c r="M332" s="31">
        <v>3.6528200000000002</v>
      </c>
      <c r="N332" s="1"/>
      <c r="O332" s="1"/>
    </row>
    <row r="333" spans="1:15" ht="12.75" customHeight="1">
      <c r="A333" s="33">
        <v>323</v>
      </c>
      <c r="B333" s="58" t="s">
        <v>184</v>
      </c>
      <c r="C333" s="31">
        <v>1312.3</v>
      </c>
      <c r="D333" s="38">
        <v>1305.9166666666665</v>
      </c>
      <c r="E333" s="38">
        <v>1292.9833333333331</v>
      </c>
      <c r="F333" s="38">
        <v>1273.6666666666665</v>
      </c>
      <c r="G333" s="38">
        <v>1260.7333333333331</v>
      </c>
      <c r="H333" s="38">
        <v>1325.2333333333331</v>
      </c>
      <c r="I333" s="38">
        <v>1338.1666666666665</v>
      </c>
      <c r="J333" s="38">
        <v>1357.4833333333331</v>
      </c>
      <c r="K333" s="31">
        <v>1318.85</v>
      </c>
      <c r="L333" s="31">
        <v>1286.5999999999999</v>
      </c>
      <c r="M333" s="31">
        <v>4.0463899999999997</v>
      </c>
      <c r="N333" s="1"/>
      <c r="O333" s="1"/>
    </row>
    <row r="334" spans="1:15" ht="12.75" customHeight="1">
      <c r="A334" s="33">
        <v>324</v>
      </c>
      <c r="B334" s="58" t="s">
        <v>471</v>
      </c>
      <c r="C334" s="31">
        <v>1050.25</v>
      </c>
      <c r="D334" s="38">
        <v>1053.05</v>
      </c>
      <c r="E334" s="38">
        <v>1037.5999999999999</v>
      </c>
      <c r="F334" s="38">
        <v>1024.95</v>
      </c>
      <c r="G334" s="38">
        <v>1009.5</v>
      </c>
      <c r="H334" s="38">
        <v>1065.6999999999998</v>
      </c>
      <c r="I334" s="38">
        <v>1081.1500000000001</v>
      </c>
      <c r="J334" s="38">
        <v>1093.7999999999997</v>
      </c>
      <c r="K334" s="31">
        <v>1068.5</v>
      </c>
      <c r="L334" s="31">
        <v>1040.4000000000001</v>
      </c>
      <c r="M334" s="31">
        <v>3.8374199999999998</v>
      </c>
      <c r="N334" s="1"/>
      <c r="O334" s="1"/>
    </row>
    <row r="335" spans="1:15" ht="12.75" customHeight="1">
      <c r="A335" s="33">
        <v>325</v>
      </c>
      <c r="B335" s="58" t="s">
        <v>465</v>
      </c>
      <c r="C335" s="31">
        <v>779.6</v>
      </c>
      <c r="D335" s="38">
        <v>772.96666666666658</v>
      </c>
      <c r="E335" s="38">
        <v>761.93333333333317</v>
      </c>
      <c r="F335" s="38">
        <v>744.26666666666654</v>
      </c>
      <c r="G335" s="38">
        <v>733.23333333333312</v>
      </c>
      <c r="H335" s="38">
        <v>790.63333333333321</v>
      </c>
      <c r="I335" s="38">
        <v>801.66666666666674</v>
      </c>
      <c r="J335" s="38">
        <v>819.33333333333326</v>
      </c>
      <c r="K335" s="31">
        <v>784</v>
      </c>
      <c r="L335" s="31">
        <v>755.3</v>
      </c>
      <c r="M335" s="31">
        <v>5.0381200000000002</v>
      </c>
      <c r="N335" s="1"/>
      <c r="O335" s="1"/>
    </row>
    <row r="336" spans="1:15" ht="12.75" customHeight="1">
      <c r="A336" s="33">
        <v>326</v>
      </c>
      <c r="B336" s="58" t="s">
        <v>185</v>
      </c>
      <c r="C336" s="31">
        <v>94.85</v>
      </c>
      <c r="D336" s="38">
        <v>93.916666666666671</v>
      </c>
      <c r="E336" s="38">
        <v>92.833333333333343</v>
      </c>
      <c r="F336" s="38">
        <v>90.816666666666677</v>
      </c>
      <c r="G336" s="38">
        <v>89.733333333333348</v>
      </c>
      <c r="H336" s="38">
        <v>95.933333333333337</v>
      </c>
      <c r="I336" s="38">
        <v>97.01666666666668</v>
      </c>
      <c r="J336" s="38">
        <v>99.033333333333331</v>
      </c>
      <c r="K336" s="31">
        <v>95</v>
      </c>
      <c r="L336" s="31">
        <v>91.9</v>
      </c>
      <c r="M336" s="31">
        <v>170.44913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4308.3999999999996</v>
      </c>
      <c r="D337" s="38">
        <v>4331.45</v>
      </c>
      <c r="E337" s="38">
        <v>4243.95</v>
      </c>
      <c r="F337" s="38">
        <v>4179.5</v>
      </c>
      <c r="G337" s="38">
        <v>4092</v>
      </c>
      <c r="H337" s="38">
        <v>4395.8999999999996</v>
      </c>
      <c r="I337" s="38">
        <v>4483.3999999999996</v>
      </c>
      <c r="J337" s="38">
        <v>4547.8499999999995</v>
      </c>
      <c r="K337" s="31">
        <v>4418.95</v>
      </c>
      <c r="L337" s="31">
        <v>4267</v>
      </c>
      <c r="M337" s="31">
        <v>5.6651100000000003</v>
      </c>
      <c r="N337" s="1"/>
      <c r="O337" s="1"/>
    </row>
    <row r="338" spans="1:15" ht="12.75" customHeight="1">
      <c r="A338" s="33">
        <v>328</v>
      </c>
      <c r="B338" s="58" t="s">
        <v>472</v>
      </c>
      <c r="C338" s="31">
        <v>639.45000000000005</v>
      </c>
      <c r="D338" s="38">
        <v>644.85</v>
      </c>
      <c r="E338" s="38">
        <v>632.5</v>
      </c>
      <c r="F338" s="38">
        <v>625.54999999999995</v>
      </c>
      <c r="G338" s="38">
        <v>613.19999999999993</v>
      </c>
      <c r="H338" s="38">
        <v>651.80000000000007</v>
      </c>
      <c r="I338" s="38">
        <v>664.1500000000002</v>
      </c>
      <c r="J338" s="38">
        <v>671.10000000000014</v>
      </c>
      <c r="K338" s="31">
        <v>657.2</v>
      </c>
      <c r="L338" s="31">
        <v>637.9</v>
      </c>
      <c r="M338" s="31">
        <v>1.21017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42.75</v>
      </c>
      <c r="D339" s="38">
        <v>42.800000000000004</v>
      </c>
      <c r="E339" s="38">
        <v>41.850000000000009</v>
      </c>
      <c r="F339" s="38">
        <v>40.950000000000003</v>
      </c>
      <c r="G339" s="38">
        <v>40.000000000000007</v>
      </c>
      <c r="H339" s="38">
        <v>43.70000000000001</v>
      </c>
      <c r="I339" s="38">
        <v>44.650000000000013</v>
      </c>
      <c r="J339" s="38">
        <v>45.550000000000011</v>
      </c>
      <c r="K339" s="31">
        <v>43.75</v>
      </c>
      <c r="L339" s="31">
        <v>41.9</v>
      </c>
      <c r="M339" s="31">
        <v>203.45456999999999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137.55000000000001</v>
      </c>
      <c r="D340" s="38">
        <v>137.36666666666665</v>
      </c>
      <c r="E340" s="38">
        <v>135.8833333333333</v>
      </c>
      <c r="F340" s="38">
        <v>134.21666666666664</v>
      </c>
      <c r="G340" s="38">
        <v>132.73333333333329</v>
      </c>
      <c r="H340" s="38">
        <v>139.0333333333333</v>
      </c>
      <c r="I340" s="38">
        <v>140.51666666666665</v>
      </c>
      <c r="J340" s="38">
        <v>142.18333333333331</v>
      </c>
      <c r="K340" s="31">
        <v>138.85</v>
      </c>
      <c r="L340" s="31">
        <v>135.69999999999999</v>
      </c>
      <c r="M340" s="31">
        <v>21.095829999999999</v>
      </c>
      <c r="N340" s="1"/>
      <c r="O340" s="1"/>
    </row>
    <row r="341" spans="1:15" ht="12.75" customHeight="1">
      <c r="A341" s="33">
        <v>331</v>
      </c>
      <c r="B341" s="58" t="s">
        <v>188</v>
      </c>
      <c r="C341" s="31">
        <v>22772.9</v>
      </c>
      <c r="D341" s="38">
        <v>22862.716666666664</v>
      </c>
      <c r="E341" s="38">
        <v>22585.433333333327</v>
      </c>
      <c r="F341" s="38">
        <v>22397.966666666664</v>
      </c>
      <c r="G341" s="38">
        <v>22120.683333333327</v>
      </c>
      <c r="H341" s="38">
        <v>23050.183333333327</v>
      </c>
      <c r="I341" s="38">
        <v>23327.46666666666</v>
      </c>
      <c r="J341" s="38">
        <v>23514.933333333327</v>
      </c>
      <c r="K341" s="31">
        <v>23140</v>
      </c>
      <c r="L341" s="31">
        <v>22675.25</v>
      </c>
      <c r="M341" s="31">
        <v>0.62575999999999998</v>
      </c>
      <c r="N341" s="1"/>
      <c r="O341" s="1"/>
    </row>
    <row r="342" spans="1:15" ht="12.75" customHeight="1">
      <c r="A342" s="33">
        <v>332</v>
      </c>
      <c r="B342" s="58" t="s">
        <v>473</v>
      </c>
      <c r="C342" s="31">
        <v>57.4</v>
      </c>
      <c r="D342" s="38">
        <v>57.833333333333336</v>
      </c>
      <c r="E342" s="38">
        <v>56.716666666666669</v>
      </c>
      <c r="F342" s="38">
        <v>56.033333333333331</v>
      </c>
      <c r="G342" s="38">
        <v>54.916666666666664</v>
      </c>
      <c r="H342" s="38">
        <v>58.516666666666673</v>
      </c>
      <c r="I342" s="38">
        <v>59.633333333333333</v>
      </c>
      <c r="J342" s="38">
        <v>60.316666666666677</v>
      </c>
      <c r="K342" s="31">
        <v>58.95</v>
      </c>
      <c r="L342" s="31">
        <v>57.15</v>
      </c>
      <c r="M342" s="31">
        <v>12.346629999999999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50</v>
      </c>
      <c r="D343" s="38">
        <v>50.266666666666673</v>
      </c>
      <c r="E343" s="38">
        <v>48.733333333333348</v>
      </c>
      <c r="F343" s="38">
        <v>47.466666666666676</v>
      </c>
      <c r="G343" s="38">
        <v>45.933333333333351</v>
      </c>
      <c r="H343" s="38">
        <v>51.533333333333346</v>
      </c>
      <c r="I343" s="38">
        <v>53.066666666666663</v>
      </c>
      <c r="J343" s="38">
        <v>54.333333333333343</v>
      </c>
      <c r="K343" s="31">
        <v>51.8</v>
      </c>
      <c r="L343" s="31">
        <v>49</v>
      </c>
      <c r="M343" s="31">
        <v>325.73698000000002</v>
      </c>
      <c r="N343" s="1"/>
      <c r="O343" s="1"/>
    </row>
    <row r="344" spans="1:15" ht="12.75" customHeight="1">
      <c r="A344" s="33">
        <v>334</v>
      </c>
      <c r="B344" s="58" t="s">
        <v>289</v>
      </c>
      <c r="C344" s="31">
        <v>315.7</v>
      </c>
      <c r="D344" s="38">
        <v>315.5</v>
      </c>
      <c r="E344" s="38">
        <v>313.05</v>
      </c>
      <c r="F344" s="38">
        <v>310.40000000000003</v>
      </c>
      <c r="G344" s="38">
        <v>307.95000000000005</v>
      </c>
      <c r="H344" s="38">
        <v>318.14999999999998</v>
      </c>
      <c r="I344" s="38">
        <v>320.60000000000002</v>
      </c>
      <c r="J344" s="38">
        <v>323.24999999999994</v>
      </c>
      <c r="K344" s="31">
        <v>317.95</v>
      </c>
      <c r="L344" s="31">
        <v>312.85000000000002</v>
      </c>
      <c r="M344" s="31">
        <v>3.78173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118.55</v>
      </c>
      <c r="D345" s="38">
        <v>119.3</v>
      </c>
      <c r="E345" s="38">
        <v>117.1</v>
      </c>
      <c r="F345" s="38">
        <v>115.64999999999999</v>
      </c>
      <c r="G345" s="38">
        <v>113.44999999999999</v>
      </c>
      <c r="H345" s="38">
        <v>120.75</v>
      </c>
      <c r="I345" s="38">
        <v>122.95000000000002</v>
      </c>
      <c r="J345" s="38">
        <v>124.4</v>
      </c>
      <c r="K345" s="31">
        <v>121.5</v>
      </c>
      <c r="L345" s="31">
        <v>117.85</v>
      </c>
      <c r="M345" s="31">
        <v>16.42164</v>
      </c>
      <c r="N345" s="1"/>
      <c r="O345" s="1"/>
    </row>
    <row r="346" spans="1:15" ht="12.75" customHeight="1">
      <c r="A346" s="33">
        <v>336</v>
      </c>
      <c r="B346" s="58" t="s">
        <v>189</v>
      </c>
      <c r="C346" s="31">
        <v>112.2</v>
      </c>
      <c r="D346" s="38">
        <v>112</v>
      </c>
      <c r="E346" s="38">
        <v>111.25</v>
      </c>
      <c r="F346" s="38">
        <v>110.3</v>
      </c>
      <c r="G346" s="38">
        <v>109.55</v>
      </c>
      <c r="H346" s="38">
        <v>112.95</v>
      </c>
      <c r="I346" s="38">
        <v>113.7</v>
      </c>
      <c r="J346" s="38">
        <v>114.65</v>
      </c>
      <c r="K346" s="31">
        <v>112.75</v>
      </c>
      <c r="L346" s="31">
        <v>111.05</v>
      </c>
      <c r="M346" s="31">
        <v>83.778959999999998</v>
      </c>
      <c r="N346" s="1"/>
      <c r="O346" s="1"/>
    </row>
    <row r="347" spans="1:15" ht="12.75" customHeight="1">
      <c r="A347" s="33">
        <v>337</v>
      </c>
      <c r="B347" s="58" t="s">
        <v>889</v>
      </c>
      <c r="C347" s="31">
        <v>45.6</v>
      </c>
      <c r="D347" s="38">
        <v>45.716666666666669</v>
      </c>
      <c r="E347" s="38">
        <v>44.88333333333334</v>
      </c>
      <c r="F347" s="38">
        <v>44.166666666666671</v>
      </c>
      <c r="G347" s="38">
        <v>43.333333333333343</v>
      </c>
      <c r="H347" s="38">
        <v>46.433333333333337</v>
      </c>
      <c r="I347" s="38">
        <v>47.266666666666666</v>
      </c>
      <c r="J347" s="38">
        <v>47.983333333333334</v>
      </c>
      <c r="K347" s="31">
        <v>46.55</v>
      </c>
      <c r="L347" s="31">
        <v>45</v>
      </c>
      <c r="M347" s="31">
        <v>39.27402</v>
      </c>
      <c r="N347" s="1"/>
      <c r="O347" s="1"/>
    </row>
    <row r="348" spans="1:15" ht="12.75" customHeight="1">
      <c r="A348" s="33">
        <v>338</v>
      </c>
      <c r="B348" s="58" t="s">
        <v>470</v>
      </c>
      <c r="C348" s="31">
        <v>209.25</v>
      </c>
      <c r="D348" s="38">
        <v>209.44999999999996</v>
      </c>
      <c r="E348" s="38">
        <v>207.74999999999991</v>
      </c>
      <c r="F348" s="38">
        <v>206.24999999999994</v>
      </c>
      <c r="G348" s="38">
        <v>204.5499999999999</v>
      </c>
      <c r="H348" s="38">
        <v>210.94999999999993</v>
      </c>
      <c r="I348" s="38">
        <v>212.64999999999998</v>
      </c>
      <c r="J348" s="38">
        <v>214.14999999999995</v>
      </c>
      <c r="K348" s="31">
        <v>211.15</v>
      </c>
      <c r="L348" s="31">
        <v>207.95</v>
      </c>
      <c r="M348" s="31">
        <v>3.2822399999999998</v>
      </c>
      <c r="N348" s="1"/>
      <c r="O348" s="1"/>
    </row>
    <row r="349" spans="1:15" ht="12.75" customHeight="1">
      <c r="A349" s="33">
        <v>339</v>
      </c>
      <c r="B349" s="58" t="s">
        <v>191</v>
      </c>
      <c r="C349" s="31">
        <v>200.65</v>
      </c>
      <c r="D349" s="38">
        <v>199.29999999999998</v>
      </c>
      <c r="E349" s="38">
        <v>197.24999999999997</v>
      </c>
      <c r="F349" s="38">
        <v>193.85</v>
      </c>
      <c r="G349" s="38">
        <v>191.79999999999998</v>
      </c>
      <c r="H349" s="38">
        <v>202.69999999999996</v>
      </c>
      <c r="I349" s="38">
        <v>204.74999999999997</v>
      </c>
      <c r="J349" s="38">
        <v>208.14999999999995</v>
      </c>
      <c r="K349" s="31">
        <v>201.35</v>
      </c>
      <c r="L349" s="31">
        <v>195.9</v>
      </c>
      <c r="M349" s="31">
        <v>180.28061</v>
      </c>
      <c r="N349" s="1"/>
      <c r="O349" s="1"/>
    </row>
    <row r="350" spans="1:15" ht="12.75" customHeight="1">
      <c r="A350" s="33">
        <v>340</v>
      </c>
      <c r="B350" s="58" t="s">
        <v>474</v>
      </c>
      <c r="C350" s="31">
        <v>354.55</v>
      </c>
      <c r="D350" s="38">
        <v>354.38333333333338</v>
      </c>
      <c r="E350" s="38">
        <v>351.16666666666674</v>
      </c>
      <c r="F350" s="38">
        <v>347.78333333333336</v>
      </c>
      <c r="G350" s="38">
        <v>344.56666666666672</v>
      </c>
      <c r="H350" s="38">
        <v>357.76666666666677</v>
      </c>
      <c r="I350" s="38">
        <v>360.98333333333335</v>
      </c>
      <c r="J350" s="38">
        <v>364.36666666666679</v>
      </c>
      <c r="K350" s="31">
        <v>357.6</v>
      </c>
      <c r="L350" s="31">
        <v>351</v>
      </c>
      <c r="M350" s="31">
        <v>0.73568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1064.5999999999999</v>
      </c>
      <c r="D351" s="38">
        <v>1073.1333333333332</v>
      </c>
      <c r="E351" s="38">
        <v>1047.2666666666664</v>
      </c>
      <c r="F351" s="38">
        <v>1029.9333333333332</v>
      </c>
      <c r="G351" s="38">
        <v>1004.0666666666664</v>
      </c>
      <c r="H351" s="38">
        <v>1090.4666666666665</v>
      </c>
      <c r="I351" s="38">
        <v>1116.3333333333333</v>
      </c>
      <c r="J351" s="38">
        <v>1133.6666666666665</v>
      </c>
      <c r="K351" s="31">
        <v>1099</v>
      </c>
      <c r="L351" s="31">
        <v>1055.8</v>
      </c>
      <c r="M351" s="31">
        <v>8.7479200000000006</v>
      </c>
      <c r="N351" s="1"/>
      <c r="O351" s="1"/>
    </row>
    <row r="352" spans="1:15" ht="12.75" customHeight="1">
      <c r="A352" s="33">
        <v>342</v>
      </c>
      <c r="B352" s="58" t="s">
        <v>194</v>
      </c>
      <c r="C352" s="31">
        <v>173</v>
      </c>
      <c r="D352" s="38">
        <v>172.55000000000004</v>
      </c>
      <c r="E352" s="38">
        <v>171.75000000000009</v>
      </c>
      <c r="F352" s="38">
        <v>170.50000000000006</v>
      </c>
      <c r="G352" s="38">
        <v>169.7000000000001</v>
      </c>
      <c r="H352" s="38">
        <v>173.80000000000007</v>
      </c>
      <c r="I352" s="38">
        <v>174.60000000000002</v>
      </c>
      <c r="J352" s="38">
        <v>175.85000000000005</v>
      </c>
      <c r="K352" s="31">
        <v>173.35</v>
      </c>
      <c r="L352" s="31">
        <v>171.3</v>
      </c>
      <c r="M352" s="31">
        <v>104.80578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262.45</v>
      </c>
      <c r="D353" s="38">
        <v>262.35000000000002</v>
      </c>
      <c r="E353" s="38">
        <v>260.20000000000005</v>
      </c>
      <c r="F353" s="38">
        <v>257.95000000000005</v>
      </c>
      <c r="G353" s="38">
        <v>255.80000000000007</v>
      </c>
      <c r="H353" s="38">
        <v>264.60000000000002</v>
      </c>
      <c r="I353" s="38">
        <v>266.75</v>
      </c>
      <c r="J353" s="38">
        <v>269</v>
      </c>
      <c r="K353" s="31">
        <v>264.5</v>
      </c>
      <c r="L353" s="31">
        <v>260.10000000000002</v>
      </c>
      <c r="M353" s="31">
        <v>14.41409</v>
      </c>
      <c r="N353" s="1"/>
      <c r="O353" s="1"/>
    </row>
    <row r="354" spans="1:15" ht="12.75" customHeight="1">
      <c r="A354" s="33">
        <v>344</v>
      </c>
      <c r="B354" s="58" t="s">
        <v>475</v>
      </c>
      <c r="C354" s="31">
        <v>1081.95</v>
      </c>
      <c r="D354" s="38">
        <v>1118.3166666666666</v>
      </c>
      <c r="E354" s="38">
        <v>1036.6333333333332</v>
      </c>
      <c r="F354" s="38">
        <v>991.31666666666661</v>
      </c>
      <c r="G354" s="38">
        <v>909.63333333333321</v>
      </c>
      <c r="H354" s="38">
        <v>1163.6333333333332</v>
      </c>
      <c r="I354" s="38">
        <v>1245.3166666666666</v>
      </c>
      <c r="J354" s="38">
        <v>1290.6333333333332</v>
      </c>
      <c r="K354" s="31">
        <v>1200</v>
      </c>
      <c r="L354" s="31">
        <v>1073</v>
      </c>
      <c r="M354" s="31">
        <v>34.317300000000003</v>
      </c>
      <c r="N354" s="1"/>
      <c r="O354" s="1"/>
    </row>
    <row r="355" spans="1:15" ht="12.75" customHeight="1">
      <c r="A355" s="33">
        <v>345</v>
      </c>
      <c r="B355" s="58" t="s">
        <v>291</v>
      </c>
      <c r="C355" s="31">
        <v>789.6</v>
      </c>
      <c r="D355" s="38">
        <v>787.5</v>
      </c>
      <c r="E355" s="38">
        <v>754.1</v>
      </c>
      <c r="F355" s="38">
        <v>718.6</v>
      </c>
      <c r="G355" s="38">
        <v>685.2</v>
      </c>
      <c r="H355" s="38">
        <v>823</v>
      </c>
      <c r="I355" s="38">
        <v>856.40000000000009</v>
      </c>
      <c r="J355" s="38">
        <v>891.9</v>
      </c>
      <c r="K355" s="31">
        <v>820.9</v>
      </c>
      <c r="L355" s="31">
        <v>752</v>
      </c>
      <c r="M355" s="31">
        <v>118.79807</v>
      </c>
      <c r="N355" s="1"/>
      <c r="O355" s="1"/>
    </row>
    <row r="356" spans="1:15" ht="12.75" customHeight="1">
      <c r="A356" s="33">
        <v>346</v>
      </c>
      <c r="B356" s="58" t="s">
        <v>193</v>
      </c>
      <c r="C356" s="31">
        <v>3844.2</v>
      </c>
      <c r="D356" s="38">
        <v>3849.1833333333329</v>
      </c>
      <c r="E356" s="38">
        <v>3816.1666666666661</v>
      </c>
      <c r="F356" s="38">
        <v>3788.1333333333332</v>
      </c>
      <c r="G356" s="38">
        <v>3755.1166666666663</v>
      </c>
      <c r="H356" s="38">
        <v>3877.2166666666658</v>
      </c>
      <c r="I356" s="38">
        <v>3910.2333333333331</v>
      </c>
      <c r="J356" s="38">
        <v>3938.2666666666655</v>
      </c>
      <c r="K356" s="31">
        <v>3882.2</v>
      </c>
      <c r="L356" s="31">
        <v>3821.15</v>
      </c>
      <c r="M356" s="31">
        <v>0.40059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230.95</v>
      </c>
      <c r="D357" s="38">
        <v>232.03333333333333</v>
      </c>
      <c r="E357" s="38">
        <v>229.06666666666666</v>
      </c>
      <c r="F357" s="38">
        <v>227.18333333333334</v>
      </c>
      <c r="G357" s="38">
        <v>224.21666666666667</v>
      </c>
      <c r="H357" s="38">
        <v>233.91666666666666</v>
      </c>
      <c r="I357" s="38">
        <v>236.8833333333333</v>
      </c>
      <c r="J357" s="38">
        <v>238.76666666666665</v>
      </c>
      <c r="K357" s="31">
        <v>235</v>
      </c>
      <c r="L357" s="31">
        <v>230.15</v>
      </c>
      <c r="M357" s="31">
        <v>2.15882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37196.199999999997</v>
      </c>
      <c r="D358" s="38">
        <v>37350.400000000001</v>
      </c>
      <c r="E358" s="38">
        <v>36745.800000000003</v>
      </c>
      <c r="F358" s="38">
        <v>36295.4</v>
      </c>
      <c r="G358" s="38">
        <v>35690.800000000003</v>
      </c>
      <c r="H358" s="38">
        <v>37800.800000000003</v>
      </c>
      <c r="I358" s="38">
        <v>38405.399999999994</v>
      </c>
      <c r="J358" s="38">
        <v>38855.800000000003</v>
      </c>
      <c r="K358" s="31">
        <v>37955</v>
      </c>
      <c r="L358" s="31">
        <v>36900</v>
      </c>
      <c r="M358" s="31">
        <v>9.221E-2</v>
      </c>
      <c r="N358" s="1"/>
      <c r="O358" s="1"/>
    </row>
    <row r="359" spans="1:15" ht="12.75" customHeight="1">
      <c r="A359" s="33">
        <v>349</v>
      </c>
      <c r="B359" s="58" t="s">
        <v>293</v>
      </c>
      <c r="C359" s="31">
        <v>1305.05</v>
      </c>
      <c r="D359" s="38">
        <v>1301.6499999999999</v>
      </c>
      <c r="E359" s="38">
        <v>1288.3999999999996</v>
      </c>
      <c r="F359" s="38">
        <v>1271.7499999999998</v>
      </c>
      <c r="G359" s="38">
        <v>1258.4999999999995</v>
      </c>
      <c r="H359" s="38">
        <v>1318.2999999999997</v>
      </c>
      <c r="I359" s="38">
        <v>1331.5500000000002</v>
      </c>
      <c r="J359" s="38">
        <v>1348.1999999999998</v>
      </c>
      <c r="K359" s="31">
        <v>1314.9</v>
      </c>
      <c r="L359" s="31">
        <v>1285</v>
      </c>
      <c r="M359" s="31">
        <v>2.7128899999999998</v>
      </c>
      <c r="N359" s="1"/>
      <c r="O359" s="1"/>
    </row>
    <row r="360" spans="1:15" ht="12.75" customHeight="1">
      <c r="A360" s="33">
        <v>350</v>
      </c>
      <c r="B360" s="58" t="s">
        <v>292</v>
      </c>
      <c r="C360" s="31">
        <v>718.5</v>
      </c>
      <c r="D360" s="38">
        <v>728.61666666666667</v>
      </c>
      <c r="E360" s="38">
        <v>701.2833333333333</v>
      </c>
      <c r="F360" s="38">
        <v>684.06666666666661</v>
      </c>
      <c r="G360" s="38">
        <v>656.73333333333323</v>
      </c>
      <c r="H360" s="38">
        <v>745.83333333333337</v>
      </c>
      <c r="I360" s="38">
        <v>773.16666666666663</v>
      </c>
      <c r="J360" s="38">
        <v>790.38333333333344</v>
      </c>
      <c r="K360" s="31">
        <v>755.95</v>
      </c>
      <c r="L360" s="31">
        <v>711.4</v>
      </c>
      <c r="M360" s="31">
        <v>7.9710799999999997</v>
      </c>
      <c r="N360" s="1"/>
      <c r="O360" s="1"/>
    </row>
    <row r="361" spans="1:15" ht="12.75" customHeight="1">
      <c r="A361" s="33">
        <v>351</v>
      </c>
      <c r="B361" s="58" t="s">
        <v>477</v>
      </c>
      <c r="C361" s="31">
        <v>157.69999999999999</v>
      </c>
      <c r="D361" s="38">
        <v>156.93333333333331</v>
      </c>
      <c r="E361" s="38">
        <v>155.36666666666662</v>
      </c>
      <c r="F361" s="38">
        <v>153.0333333333333</v>
      </c>
      <c r="G361" s="38">
        <v>151.46666666666661</v>
      </c>
      <c r="H361" s="38">
        <v>159.26666666666662</v>
      </c>
      <c r="I361" s="38">
        <v>160.83333333333329</v>
      </c>
      <c r="J361" s="38">
        <v>163.16666666666663</v>
      </c>
      <c r="K361" s="31">
        <v>158.5</v>
      </c>
      <c r="L361" s="31">
        <v>154.6</v>
      </c>
      <c r="M361" s="31">
        <v>12.286989999999999</v>
      </c>
      <c r="N361" s="1"/>
      <c r="O361" s="1"/>
    </row>
    <row r="362" spans="1:15" ht="12.75" customHeight="1">
      <c r="A362" s="33">
        <v>352</v>
      </c>
      <c r="B362" s="58" t="s">
        <v>197</v>
      </c>
      <c r="C362" s="31">
        <v>4682.95</v>
      </c>
      <c r="D362" s="38">
        <v>4716.8500000000004</v>
      </c>
      <c r="E362" s="38">
        <v>4625.2000000000007</v>
      </c>
      <c r="F362" s="38">
        <v>4567.4500000000007</v>
      </c>
      <c r="G362" s="38">
        <v>4475.8000000000011</v>
      </c>
      <c r="H362" s="38">
        <v>4774.6000000000004</v>
      </c>
      <c r="I362" s="38">
        <v>4866.25</v>
      </c>
      <c r="J362" s="38">
        <v>4924</v>
      </c>
      <c r="K362" s="31">
        <v>4808.5</v>
      </c>
      <c r="L362" s="31">
        <v>4659.1000000000004</v>
      </c>
      <c r="M362" s="31">
        <v>5.0106099999999998</v>
      </c>
      <c r="N362" s="1"/>
      <c r="O362" s="1"/>
    </row>
    <row r="363" spans="1:15" ht="12.75" customHeight="1">
      <c r="A363" s="33">
        <v>353</v>
      </c>
      <c r="B363" s="58" t="s">
        <v>198</v>
      </c>
      <c r="C363" s="31">
        <v>225.7</v>
      </c>
      <c r="D363" s="38">
        <v>225.26666666666665</v>
      </c>
      <c r="E363" s="38">
        <v>224.43333333333331</v>
      </c>
      <c r="F363" s="38">
        <v>223.16666666666666</v>
      </c>
      <c r="G363" s="38">
        <v>222.33333333333331</v>
      </c>
      <c r="H363" s="38">
        <v>226.5333333333333</v>
      </c>
      <c r="I363" s="38">
        <v>227.36666666666667</v>
      </c>
      <c r="J363" s="38">
        <v>228.6333333333333</v>
      </c>
      <c r="K363" s="31">
        <v>226.1</v>
      </c>
      <c r="L363" s="31">
        <v>224</v>
      </c>
      <c r="M363" s="31">
        <v>9.4310600000000004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3850.2</v>
      </c>
      <c r="D364" s="38">
        <v>3859.2333333333336</v>
      </c>
      <c r="E364" s="38">
        <v>3833.4666666666672</v>
      </c>
      <c r="F364" s="38">
        <v>3816.7333333333336</v>
      </c>
      <c r="G364" s="38">
        <v>3790.9666666666672</v>
      </c>
      <c r="H364" s="38">
        <v>3875.9666666666672</v>
      </c>
      <c r="I364" s="38">
        <v>3901.7333333333336</v>
      </c>
      <c r="J364" s="38">
        <v>3918.4666666666672</v>
      </c>
      <c r="K364" s="31">
        <v>3885</v>
      </c>
      <c r="L364" s="31">
        <v>3842.5</v>
      </c>
      <c r="M364" s="31">
        <v>6.9409999999999999E-2</v>
      </c>
      <c r="N364" s="1"/>
      <c r="O364" s="1"/>
    </row>
    <row r="365" spans="1:15" ht="12.75" customHeight="1">
      <c r="A365" s="33">
        <v>355</v>
      </c>
      <c r="B365" s="58" t="s">
        <v>481</v>
      </c>
      <c r="C365" s="31">
        <v>1652.55</v>
      </c>
      <c r="D365" s="38">
        <v>1645.6666666666667</v>
      </c>
      <c r="E365" s="38">
        <v>1621.4333333333334</v>
      </c>
      <c r="F365" s="38">
        <v>1590.3166666666666</v>
      </c>
      <c r="G365" s="38">
        <v>1566.0833333333333</v>
      </c>
      <c r="H365" s="38">
        <v>1676.7833333333335</v>
      </c>
      <c r="I365" s="38">
        <v>1701.0166666666667</v>
      </c>
      <c r="J365" s="38">
        <v>1732.1333333333337</v>
      </c>
      <c r="K365" s="31">
        <v>1669.9</v>
      </c>
      <c r="L365" s="31">
        <v>1614.55</v>
      </c>
      <c r="M365" s="31">
        <v>1.2636000000000001</v>
      </c>
      <c r="N365" s="1"/>
      <c r="O365" s="1"/>
    </row>
    <row r="366" spans="1:15" ht="12.75" customHeight="1">
      <c r="A366" s="33">
        <v>356</v>
      </c>
      <c r="B366" s="58" t="s">
        <v>201</v>
      </c>
      <c r="C366" s="31">
        <v>3573.35</v>
      </c>
      <c r="D366" s="38">
        <v>3589.4166666666665</v>
      </c>
      <c r="E366" s="38">
        <v>3530.1333333333332</v>
      </c>
      <c r="F366" s="38">
        <v>3486.9166666666665</v>
      </c>
      <c r="G366" s="38">
        <v>3427.6333333333332</v>
      </c>
      <c r="H366" s="38">
        <v>3632.6333333333332</v>
      </c>
      <c r="I366" s="38">
        <v>3691.916666666667</v>
      </c>
      <c r="J366" s="38">
        <v>3735.1333333333332</v>
      </c>
      <c r="K366" s="31">
        <v>3648.7</v>
      </c>
      <c r="L366" s="31">
        <v>3546.2</v>
      </c>
      <c r="M366" s="31">
        <v>2.8818700000000002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2607.4</v>
      </c>
      <c r="D367" s="38">
        <v>2614.4</v>
      </c>
      <c r="E367" s="38">
        <v>2580.8000000000002</v>
      </c>
      <c r="F367" s="38">
        <v>2554.2000000000003</v>
      </c>
      <c r="G367" s="38">
        <v>2520.6000000000004</v>
      </c>
      <c r="H367" s="38">
        <v>2641</v>
      </c>
      <c r="I367" s="38">
        <v>2674.5999999999995</v>
      </c>
      <c r="J367" s="38">
        <v>2701.2</v>
      </c>
      <c r="K367" s="31">
        <v>2648</v>
      </c>
      <c r="L367" s="31">
        <v>2587.8000000000002</v>
      </c>
      <c r="M367" s="31">
        <v>2.1829900000000002</v>
      </c>
      <c r="N367" s="1"/>
      <c r="O367" s="1"/>
    </row>
    <row r="368" spans="1:15" ht="12.75" customHeight="1">
      <c r="A368" s="33">
        <v>358</v>
      </c>
      <c r="B368" s="58" t="s">
        <v>196</v>
      </c>
      <c r="C368" s="31">
        <v>1004</v>
      </c>
      <c r="D368" s="38">
        <v>1001.7166666666667</v>
      </c>
      <c r="E368" s="38">
        <v>990.43333333333339</v>
      </c>
      <c r="F368" s="38">
        <v>976.86666666666667</v>
      </c>
      <c r="G368" s="38">
        <v>965.58333333333337</v>
      </c>
      <c r="H368" s="38">
        <v>1015.2833333333334</v>
      </c>
      <c r="I368" s="38">
        <v>1026.5666666666666</v>
      </c>
      <c r="J368" s="38">
        <v>1040.1333333333334</v>
      </c>
      <c r="K368" s="31">
        <v>1013</v>
      </c>
      <c r="L368" s="31">
        <v>988.15</v>
      </c>
      <c r="M368" s="31">
        <v>14.605829999999999</v>
      </c>
      <c r="N368" s="1"/>
      <c r="O368" s="1"/>
    </row>
    <row r="369" spans="1:15" ht="12.75" customHeight="1">
      <c r="A369" s="33">
        <v>359</v>
      </c>
      <c r="B369" s="58" t="s">
        <v>482</v>
      </c>
      <c r="C369" s="31">
        <v>103.95</v>
      </c>
      <c r="D369" s="38">
        <v>104.21666666666668</v>
      </c>
      <c r="E369" s="38">
        <v>102.03333333333336</v>
      </c>
      <c r="F369" s="38">
        <v>100.11666666666667</v>
      </c>
      <c r="G369" s="38">
        <v>97.933333333333351</v>
      </c>
      <c r="H369" s="38">
        <v>106.13333333333337</v>
      </c>
      <c r="I369" s="38">
        <v>108.31666666666668</v>
      </c>
      <c r="J369" s="38">
        <v>110.23333333333338</v>
      </c>
      <c r="K369" s="31">
        <v>106.4</v>
      </c>
      <c r="L369" s="31">
        <v>102.3</v>
      </c>
      <c r="M369" s="31">
        <v>61.518140000000002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684.65</v>
      </c>
      <c r="D370" s="38">
        <v>686.86666666666679</v>
      </c>
      <c r="E370" s="38">
        <v>674.73333333333358</v>
      </c>
      <c r="F370" s="38">
        <v>664.81666666666683</v>
      </c>
      <c r="G370" s="38">
        <v>652.68333333333362</v>
      </c>
      <c r="H370" s="38">
        <v>696.78333333333353</v>
      </c>
      <c r="I370" s="38">
        <v>708.91666666666674</v>
      </c>
      <c r="J370" s="38">
        <v>718.83333333333348</v>
      </c>
      <c r="K370" s="31">
        <v>699</v>
      </c>
      <c r="L370" s="31">
        <v>676.95</v>
      </c>
      <c r="M370" s="31">
        <v>10.607250000000001</v>
      </c>
      <c r="N370" s="1"/>
      <c r="O370" s="1"/>
    </row>
    <row r="371" spans="1:15" ht="12.75" customHeight="1">
      <c r="A371" s="33">
        <v>361</v>
      </c>
      <c r="B371" s="58" t="s">
        <v>479</v>
      </c>
      <c r="C371" s="31">
        <v>349.85</v>
      </c>
      <c r="D371" s="38">
        <v>350.75</v>
      </c>
      <c r="E371" s="38">
        <v>345.75</v>
      </c>
      <c r="F371" s="38">
        <v>341.65</v>
      </c>
      <c r="G371" s="38">
        <v>336.65</v>
      </c>
      <c r="H371" s="38">
        <v>354.85</v>
      </c>
      <c r="I371" s="38">
        <v>359.85</v>
      </c>
      <c r="J371" s="38">
        <v>363.95000000000005</v>
      </c>
      <c r="K371" s="31">
        <v>355.75</v>
      </c>
      <c r="L371" s="31">
        <v>346.65</v>
      </c>
      <c r="M371" s="31">
        <v>3.2746400000000002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1155.9000000000001</v>
      </c>
      <c r="D372" s="38">
        <v>1153.6499999999999</v>
      </c>
      <c r="E372" s="38">
        <v>1147.2499999999998</v>
      </c>
      <c r="F372" s="38">
        <v>1138.5999999999999</v>
      </c>
      <c r="G372" s="38">
        <v>1132.1999999999998</v>
      </c>
      <c r="H372" s="38">
        <v>1162.2999999999997</v>
      </c>
      <c r="I372" s="38">
        <v>1168.6999999999998</v>
      </c>
      <c r="J372" s="38">
        <v>1177.3499999999997</v>
      </c>
      <c r="K372" s="31">
        <v>1160.05</v>
      </c>
      <c r="L372" s="31">
        <v>1145</v>
      </c>
      <c r="M372" s="31">
        <v>0.55535999999999996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4693.3999999999996</v>
      </c>
      <c r="D373" s="38">
        <v>4709.166666666667</v>
      </c>
      <c r="E373" s="38">
        <v>4634.3333333333339</v>
      </c>
      <c r="F373" s="38">
        <v>4575.2666666666673</v>
      </c>
      <c r="G373" s="38">
        <v>4500.4333333333343</v>
      </c>
      <c r="H373" s="38">
        <v>4768.2333333333336</v>
      </c>
      <c r="I373" s="38">
        <v>4843.0666666666675</v>
      </c>
      <c r="J373" s="38">
        <v>4902.1333333333332</v>
      </c>
      <c r="K373" s="31">
        <v>4784</v>
      </c>
      <c r="L373" s="31">
        <v>4650.1000000000004</v>
      </c>
      <c r="M373" s="31">
        <v>8.4567800000000002</v>
      </c>
      <c r="N373" s="1"/>
      <c r="O373" s="1"/>
    </row>
    <row r="374" spans="1:15" ht="12.75" customHeight="1">
      <c r="A374" s="33">
        <v>364</v>
      </c>
      <c r="B374" s="58" t="s">
        <v>484</v>
      </c>
      <c r="C374" s="31">
        <v>1250.45</v>
      </c>
      <c r="D374" s="38">
        <v>1256.4666666666665</v>
      </c>
      <c r="E374" s="38">
        <v>1241.9333333333329</v>
      </c>
      <c r="F374" s="38">
        <v>1233.4166666666665</v>
      </c>
      <c r="G374" s="38">
        <v>1218.883333333333</v>
      </c>
      <c r="H374" s="38">
        <v>1264.9833333333329</v>
      </c>
      <c r="I374" s="38">
        <v>1279.5166666666662</v>
      </c>
      <c r="J374" s="38">
        <v>1288.0333333333328</v>
      </c>
      <c r="K374" s="31">
        <v>1271</v>
      </c>
      <c r="L374" s="31">
        <v>1247.95</v>
      </c>
      <c r="M374" s="31">
        <v>1.22793</v>
      </c>
      <c r="N374" s="1"/>
      <c r="O374" s="1"/>
    </row>
    <row r="375" spans="1:15" ht="12.75" customHeight="1">
      <c r="A375" s="33">
        <v>365</v>
      </c>
      <c r="B375" s="58" t="s">
        <v>294</v>
      </c>
      <c r="C375" s="31">
        <v>379.7</v>
      </c>
      <c r="D375" s="38">
        <v>376.9666666666667</v>
      </c>
      <c r="E375" s="38">
        <v>372.98333333333341</v>
      </c>
      <c r="F375" s="38">
        <v>366.26666666666671</v>
      </c>
      <c r="G375" s="38">
        <v>362.28333333333342</v>
      </c>
      <c r="H375" s="38">
        <v>383.68333333333339</v>
      </c>
      <c r="I375" s="38">
        <v>387.66666666666674</v>
      </c>
      <c r="J375" s="38">
        <v>394.38333333333338</v>
      </c>
      <c r="K375" s="31">
        <v>380.95</v>
      </c>
      <c r="L375" s="31">
        <v>370.25</v>
      </c>
      <c r="M375" s="31">
        <v>24.890239999999999</v>
      </c>
      <c r="N375" s="1"/>
      <c r="O375" s="1"/>
    </row>
    <row r="376" spans="1:15" ht="12.75" customHeight="1">
      <c r="A376" s="33">
        <v>366</v>
      </c>
      <c r="B376" s="58" t="s">
        <v>199</v>
      </c>
      <c r="C376" s="31">
        <v>238.25</v>
      </c>
      <c r="D376" s="38">
        <v>239.03333333333333</v>
      </c>
      <c r="E376" s="38">
        <v>234.61666666666667</v>
      </c>
      <c r="F376" s="38">
        <v>230.98333333333335</v>
      </c>
      <c r="G376" s="38">
        <v>226.56666666666669</v>
      </c>
      <c r="H376" s="38">
        <v>242.66666666666666</v>
      </c>
      <c r="I376" s="38">
        <v>247.08333333333334</v>
      </c>
      <c r="J376" s="38">
        <v>250.71666666666664</v>
      </c>
      <c r="K376" s="31">
        <v>243.45</v>
      </c>
      <c r="L376" s="31">
        <v>235.4</v>
      </c>
      <c r="M376" s="31">
        <v>118.01734999999999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251.15</v>
      </c>
      <c r="D377" s="38">
        <v>250.26666666666665</v>
      </c>
      <c r="E377" s="38">
        <v>249.0333333333333</v>
      </c>
      <c r="F377" s="38">
        <v>246.91666666666666</v>
      </c>
      <c r="G377" s="38">
        <v>245.68333333333331</v>
      </c>
      <c r="H377" s="38">
        <v>252.3833333333333</v>
      </c>
      <c r="I377" s="38">
        <v>253.61666666666665</v>
      </c>
      <c r="J377" s="38">
        <v>255.73333333333329</v>
      </c>
      <c r="K377" s="31">
        <v>251.5</v>
      </c>
      <c r="L377" s="31">
        <v>248.15</v>
      </c>
      <c r="M377" s="31">
        <v>78.750129999999999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414.9</v>
      </c>
      <c r="D378" s="38">
        <v>417.81666666666666</v>
      </c>
      <c r="E378" s="38">
        <v>410.33333333333331</v>
      </c>
      <c r="F378" s="38">
        <v>405.76666666666665</v>
      </c>
      <c r="G378" s="38">
        <v>398.2833333333333</v>
      </c>
      <c r="H378" s="38">
        <v>422.38333333333333</v>
      </c>
      <c r="I378" s="38">
        <v>429.86666666666667</v>
      </c>
      <c r="J378" s="38">
        <v>434.43333333333334</v>
      </c>
      <c r="K378" s="31">
        <v>425.3</v>
      </c>
      <c r="L378" s="31">
        <v>413.25</v>
      </c>
      <c r="M378" s="31">
        <v>7.1433499999999999</v>
      </c>
      <c r="N378" s="1"/>
      <c r="O378" s="1"/>
    </row>
    <row r="379" spans="1:15" ht="12.75" customHeight="1">
      <c r="A379" s="33">
        <v>369</v>
      </c>
      <c r="B379" s="58" t="s">
        <v>295</v>
      </c>
      <c r="C379" s="31">
        <v>555.35</v>
      </c>
      <c r="D379" s="38">
        <v>555.86666666666667</v>
      </c>
      <c r="E379" s="38">
        <v>549.73333333333335</v>
      </c>
      <c r="F379" s="38">
        <v>544.11666666666667</v>
      </c>
      <c r="G379" s="38">
        <v>537.98333333333335</v>
      </c>
      <c r="H379" s="38">
        <v>561.48333333333335</v>
      </c>
      <c r="I379" s="38">
        <v>567.61666666666679</v>
      </c>
      <c r="J379" s="38">
        <v>573.23333333333335</v>
      </c>
      <c r="K379" s="31">
        <v>562</v>
      </c>
      <c r="L379" s="31">
        <v>550.25</v>
      </c>
      <c r="M379" s="31">
        <v>3.72925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645.29999999999995</v>
      </c>
      <c r="D380" s="38">
        <v>641.04999999999995</v>
      </c>
      <c r="E380" s="38">
        <v>633.79999999999995</v>
      </c>
      <c r="F380" s="38">
        <v>622.29999999999995</v>
      </c>
      <c r="G380" s="38">
        <v>615.04999999999995</v>
      </c>
      <c r="H380" s="38">
        <v>652.54999999999995</v>
      </c>
      <c r="I380" s="38">
        <v>659.8</v>
      </c>
      <c r="J380" s="38">
        <v>671.3</v>
      </c>
      <c r="K380" s="31">
        <v>648.29999999999995</v>
      </c>
      <c r="L380" s="31">
        <v>629.54999999999995</v>
      </c>
      <c r="M380" s="31">
        <v>2.0065400000000002</v>
      </c>
      <c r="N380" s="1"/>
      <c r="O380" s="1"/>
    </row>
    <row r="381" spans="1:15" ht="12.75" customHeight="1">
      <c r="A381" s="33">
        <v>371</v>
      </c>
      <c r="B381" s="58" t="s">
        <v>487</v>
      </c>
      <c r="C381" s="31">
        <v>122.65</v>
      </c>
      <c r="D381" s="38">
        <v>123.76666666666667</v>
      </c>
      <c r="E381" s="38">
        <v>121.33333333333333</v>
      </c>
      <c r="F381" s="38">
        <v>120.01666666666667</v>
      </c>
      <c r="G381" s="38">
        <v>117.58333333333333</v>
      </c>
      <c r="H381" s="38">
        <v>125.08333333333333</v>
      </c>
      <c r="I381" s="38">
        <v>127.51666666666667</v>
      </c>
      <c r="J381" s="38">
        <v>128.83333333333331</v>
      </c>
      <c r="K381" s="31">
        <v>126.2</v>
      </c>
      <c r="L381" s="31">
        <v>122.45</v>
      </c>
      <c r="M381" s="31">
        <v>4.1610300000000002</v>
      </c>
      <c r="N381" s="1"/>
      <c r="O381" s="1"/>
    </row>
    <row r="382" spans="1:15" ht="12.75" customHeight="1">
      <c r="A382" s="33">
        <v>372</v>
      </c>
      <c r="B382" s="58" t="s">
        <v>296</v>
      </c>
      <c r="C382" s="31">
        <v>15205.25</v>
      </c>
      <c r="D382" s="38">
        <v>15356.883333333333</v>
      </c>
      <c r="E382" s="38">
        <v>14988.366666666667</v>
      </c>
      <c r="F382" s="38">
        <v>14771.483333333334</v>
      </c>
      <c r="G382" s="38">
        <v>14402.966666666667</v>
      </c>
      <c r="H382" s="38">
        <v>15573.766666666666</v>
      </c>
      <c r="I382" s="38">
        <v>15942.283333333333</v>
      </c>
      <c r="J382" s="38">
        <v>16159.166666666666</v>
      </c>
      <c r="K382" s="31">
        <v>15725.4</v>
      </c>
      <c r="L382" s="31">
        <v>15140</v>
      </c>
      <c r="M382" s="31">
        <v>4.6629999999999998E-2</v>
      </c>
      <c r="N382" s="1"/>
      <c r="O382" s="1"/>
    </row>
    <row r="383" spans="1:15" ht="12.75" customHeight="1">
      <c r="A383" s="33">
        <v>373</v>
      </c>
      <c r="B383" s="58" t="s">
        <v>202</v>
      </c>
      <c r="C383" s="31">
        <v>60.7</v>
      </c>
      <c r="D383" s="38">
        <v>61.416666666666664</v>
      </c>
      <c r="E383" s="38">
        <v>59.833333333333329</v>
      </c>
      <c r="F383" s="38">
        <v>58.966666666666661</v>
      </c>
      <c r="G383" s="38">
        <v>57.383333333333326</v>
      </c>
      <c r="H383" s="38">
        <v>62.283333333333331</v>
      </c>
      <c r="I383" s="38">
        <v>63.86666666666666</v>
      </c>
      <c r="J383" s="38">
        <v>64.733333333333334</v>
      </c>
      <c r="K383" s="31">
        <v>63</v>
      </c>
      <c r="L383" s="31">
        <v>60.55</v>
      </c>
      <c r="M383" s="31">
        <v>613.94038999999998</v>
      </c>
      <c r="N383" s="1"/>
      <c r="O383" s="1"/>
    </row>
    <row r="384" spans="1:15" ht="12.75" customHeight="1">
      <c r="A384" s="33">
        <v>374</v>
      </c>
      <c r="B384" s="58" t="s">
        <v>206</v>
      </c>
      <c r="C384" s="31">
        <v>1483.85</v>
      </c>
      <c r="D384" s="38">
        <v>1484.25</v>
      </c>
      <c r="E384" s="38">
        <v>1466</v>
      </c>
      <c r="F384" s="38">
        <v>1448.15</v>
      </c>
      <c r="G384" s="38">
        <v>1429.9</v>
      </c>
      <c r="H384" s="38">
        <v>1502.1</v>
      </c>
      <c r="I384" s="38">
        <v>1520.35</v>
      </c>
      <c r="J384" s="38">
        <v>1538.1999999999998</v>
      </c>
      <c r="K384" s="31">
        <v>1502.5</v>
      </c>
      <c r="L384" s="31">
        <v>1466.4</v>
      </c>
      <c r="M384" s="31">
        <v>4.3490500000000001</v>
      </c>
      <c r="N384" s="1"/>
      <c r="O384" s="1"/>
    </row>
    <row r="385" spans="1:15" ht="12.75" customHeight="1">
      <c r="A385" s="33">
        <v>375</v>
      </c>
      <c r="B385" s="58" t="s">
        <v>488</v>
      </c>
      <c r="C385" s="31">
        <v>426.25</v>
      </c>
      <c r="D385" s="38">
        <v>428.0333333333333</v>
      </c>
      <c r="E385" s="38">
        <v>422.21666666666658</v>
      </c>
      <c r="F385" s="38">
        <v>418.18333333333328</v>
      </c>
      <c r="G385" s="38">
        <v>412.36666666666656</v>
      </c>
      <c r="H385" s="38">
        <v>432.06666666666661</v>
      </c>
      <c r="I385" s="38">
        <v>437.88333333333333</v>
      </c>
      <c r="J385" s="38">
        <v>441.91666666666663</v>
      </c>
      <c r="K385" s="31">
        <v>433.85</v>
      </c>
      <c r="L385" s="31">
        <v>424</v>
      </c>
      <c r="M385" s="31">
        <v>1.0895600000000001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1387</v>
      </c>
      <c r="D386" s="38">
        <v>1390.5333333333335</v>
      </c>
      <c r="E386" s="38">
        <v>1366.4666666666672</v>
      </c>
      <c r="F386" s="38">
        <v>1345.9333333333336</v>
      </c>
      <c r="G386" s="38">
        <v>1321.8666666666672</v>
      </c>
      <c r="H386" s="38">
        <v>1411.0666666666671</v>
      </c>
      <c r="I386" s="38">
        <v>1435.1333333333332</v>
      </c>
      <c r="J386" s="38">
        <v>1455.666666666667</v>
      </c>
      <c r="K386" s="31">
        <v>1414.6</v>
      </c>
      <c r="L386" s="31">
        <v>1370</v>
      </c>
      <c r="M386" s="31">
        <v>1.7746999999999999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129.55000000000001</v>
      </c>
      <c r="D387" s="38">
        <v>131.01666666666668</v>
      </c>
      <c r="E387" s="38">
        <v>126.53333333333336</v>
      </c>
      <c r="F387" s="38">
        <v>123.51666666666668</v>
      </c>
      <c r="G387" s="38">
        <v>119.03333333333336</v>
      </c>
      <c r="H387" s="38">
        <v>134.03333333333336</v>
      </c>
      <c r="I387" s="38">
        <v>138.51666666666665</v>
      </c>
      <c r="J387" s="38">
        <v>141.53333333333336</v>
      </c>
      <c r="K387" s="31">
        <v>135.5</v>
      </c>
      <c r="L387" s="31">
        <v>128</v>
      </c>
      <c r="M387" s="31">
        <v>394.46235000000001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166.75</v>
      </c>
      <c r="D388" s="38">
        <v>166.18333333333334</v>
      </c>
      <c r="E388" s="38">
        <v>164.61666666666667</v>
      </c>
      <c r="F388" s="38">
        <v>162.48333333333335</v>
      </c>
      <c r="G388" s="38">
        <v>160.91666666666669</v>
      </c>
      <c r="H388" s="38">
        <v>168.31666666666666</v>
      </c>
      <c r="I388" s="38">
        <v>169.88333333333333</v>
      </c>
      <c r="J388" s="38">
        <v>172.01666666666665</v>
      </c>
      <c r="K388" s="31">
        <v>167.75</v>
      </c>
      <c r="L388" s="31">
        <v>164.05</v>
      </c>
      <c r="M388" s="31">
        <v>16.476769999999998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1061.1500000000001</v>
      </c>
      <c r="D389" s="38">
        <v>1083.0333333333335</v>
      </c>
      <c r="E389" s="38">
        <v>1033.116666666667</v>
      </c>
      <c r="F389" s="38">
        <v>1005.0833333333335</v>
      </c>
      <c r="G389" s="38">
        <v>955.16666666666697</v>
      </c>
      <c r="H389" s="38">
        <v>1111.0666666666671</v>
      </c>
      <c r="I389" s="38">
        <v>1160.9833333333336</v>
      </c>
      <c r="J389" s="38">
        <v>1189.0166666666671</v>
      </c>
      <c r="K389" s="31">
        <v>1132.95</v>
      </c>
      <c r="L389" s="31">
        <v>1055</v>
      </c>
      <c r="M389" s="31">
        <v>5.1093799999999998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513.20000000000005</v>
      </c>
      <c r="D390" s="38">
        <v>517.76666666666677</v>
      </c>
      <c r="E390" s="38">
        <v>506.53333333333353</v>
      </c>
      <c r="F390" s="38">
        <v>499.86666666666679</v>
      </c>
      <c r="G390" s="38">
        <v>488.63333333333355</v>
      </c>
      <c r="H390" s="38">
        <v>524.43333333333351</v>
      </c>
      <c r="I390" s="38">
        <v>535.66666666666686</v>
      </c>
      <c r="J390" s="38">
        <v>542.33333333333348</v>
      </c>
      <c r="K390" s="31">
        <v>529</v>
      </c>
      <c r="L390" s="31">
        <v>511.1</v>
      </c>
      <c r="M390" s="31">
        <v>15.80419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214.6</v>
      </c>
      <c r="D391" s="38">
        <v>213.98333333333335</v>
      </c>
      <c r="E391" s="38">
        <v>212.2166666666667</v>
      </c>
      <c r="F391" s="38">
        <v>209.83333333333334</v>
      </c>
      <c r="G391" s="38">
        <v>208.06666666666669</v>
      </c>
      <c r="H391" s="38">
        <v>216.3666666666667</v>
      </c>
      <c r="I391" s="38">
        <v>218.13333333333335</v>
      </c>
      <c r="J391" s="38">
        <v>220.51666666666671</v>
      </c>
      <c r="K391" s="31">
        <v>215.75</v>
      </c>
      <c r="L391" s="31">
        <v>211.6</v>
      </c>
      <c r="M391" s="31">
        <v>14.697760000000001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112.2</v>
      </c>
      <c r="D392" s="38">
        <v>112.81666666666666</v>
      </c>
      <c r="E392" s="38">
        <v>111.38333333333333</v>
      </c>
      <c r="F392" s="38">
        <v>110.56666666666666</v>
      </c>
      <c r="G392" s="38">
        <v>109.13333333333333</v>
      </c>
      <c r="H392" s="38">
        <v>113.63333333333333</v>
      </c>
      <c r="I392" s="38">
        <v>115.06666666666666</v>
      </c>
      <c r="J392" s="38">
        <v>115.88333333333333</v>
      </c>
      <c r="K392" s="31">
        <v>114.25</v>
      </c>
      <c r="L392" s="31">
        <v>112</v>
      </c>
      <c r="M392" s="31">
        <v>14.251620000000001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2566.15</v>
      </c>
      <c r="D393" s="38">
        <v>2568.4333333333329</v>
      </c>
      <c r="E393" s="38">
        <v>2536.8666666666659</v>
      </c>
      <c r="F393" s="38">
        <v>2507.583333333333</v>
      </c>
      <c r="G393" s="38">
        <v>2476.016666666666</v>
      </c>
      <c r="H393" s="38">
        <v>2597.7166666666658</v>
      </c>
      <c r="I393" s="38">
        <v>2629.2833333333324</v>
      </c>
      <c r="J393" s="38">
        <v>2658.5666666666657</v>
      </c>
      <c r="K393" s="31">
        <v>2600</v>
      </c>
      <c r="L393" s="31">
        <v>2539.15</v>
      </c>
      <c r="M393" s="31">
        <v>0.22028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40.049999999999997</v>
      </c>
      <c r="D394" s="38">
        <v>39.916666666666664</v>
      </c>
      <c r="E394" s="38">
        <v>39.533333333333331</v>
      </c>
      <c r="F394" s="38">
        <v>39.016666666666666</v>
      </c>
      <c r="G394" s="38">
        <v>38.633333333333333</v>
      </c>
      <c r="H394" s="38">
        <v>40.43333333333333</v>
      </c>
      <c r="I394" s="38">
        <v>40.81666666666667</v>
      </c>
      <c r="J394" s="38">
        <v>41.333333333333329</v>
      </c>
      <c r="K394" s="31">
        <v>40.299999999999997</v>
      </c>
      <c r="L394" s="31">
        <v>39.4</v>
      </c>
      <c r="M394" s="31">
        <v>13.522030000000001</v>
      </c>
      <c r="N394" s="1"/>
      <c r="O394" s="1"/>
    </row>
    <row r="395" spans="1:15" ht="12.75" customHeight="1">
      <c r="A395" s="33">
        <v>385</v>
      </c>
      <c r="B395" s="58" t="s">
        <v>499</v>
      </c>
      <c r="C395" s="31">
        <v>1760.05</v>
      </c>
      <c r="D395" s="38">
        <v>1760.7666666666667</v>
      </c>
      <c r="E395" s="38">
        <v>1722.0833333333333</v>
      </c>
      <c r="F395" s="38">
        <v>1684.1166666666666</v>
      </c>
      <c r="G395" s="38">
        <v>1645.4333333333332</v>
      </c>
      <c r="H395" s="38">
        <v>1798.7333333333333</v>
      </c>
      <c r="I395" s="38">
        <v>1837.4166666666667</v>
      </c>
      <c r="J395" s="38">
        <v>1875.3833333333334</v>
      </c>
      <c r="K395" s="31">
        <v>1799.45</v>
      </c>
      <c r="L395" s="31">
        <v>1722.8</v>
      </c>
      <c r="M395" s="31">
        <v>1.51938</v>
      </c>
      <c r="N395" s="1"/>
      <c r="O395" s="1"/>
    </row>
    <row r="396" spans="1:15" ht="12.75" customHeight="1">
      <c r="A396" s="33">
        <v>386</v>
      </c>
      <c r="B396" s="58" t="s">
        <v>209</v>
      </c>
      <c r="C396" s="31">
        <v>223.3</v>
      </c>
      <c r="D396" s="38">
        <v>222.11666666666667</v>
      </c>
      <c r="E396" s="38">
        <v>218.68333333333334</v>
      </c>
      <c r="F396" s="38">
        <v>214.06666666666666</v>
      </c>
      <c r="G396" s="38">
        <v>210.63333333333333</v>
      </c>
      <c r="H396" s="38">
        <v>226.73333333333335</v>
      </c>
      <c r="I396" s="38">
        <v>230.16666666666669</v>
      </c>
      <c r="J396" s="38">
        <v>234.78333333333336</v>
      </c>
      <c r="K396" s="31">
        <v>225.55</v>
      </c>
      <c r="L396" s="31">
        <v>217.5</v>
      </c>
      <c r="M396" s="31">
        <v>131.14044999999999</v>
      </c>
      <c r="N396" s="1"/>
      <c r="O396" s="1"/>
    </row>
    <row r="397" spans="1:15" ht="12.75" customHeight="1">
      <c r="A397" s="33">
        <v>387</v>
      </c>
      <c r="B397" s="58" t="s">
        <v>210</v>
      </c>
      <c r="C397" s="31">
        <v>172.15</v>
      </c>
      <c r="D397" s="38">
        <v>172.46666666666667</v>
      </c>
      <c r="E397" s="38">
        <v>170.68333333333334</v>
      </c>
      <c r="F397" s="38">
        <v>169.21666666666667</v>
      </c>
      <c r="G397" s="38">
        <v>167.43333333333334</v>
      </c>
      <c r="H397" s="38">
        <v>173.93333333333334</v>
      </c>
      <c r="I397" s="38">
        <v>175.7166666666667</v>
      </c>
      <c r="J397" s="38">
        <v>177.18333333333334</v>
      </c>
      <c r="K397" s="31">
        <v>174.25</v>
      </c>
      <c r="L397" s="31">
        <v>171</v>
      </c>
      <c r="M397" s="31">
        <v>128.70385999999999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183.85</v>
      </c>
      <c r="D398" s="38">
        <v>182.81666666666669</v>
      </c>
      <c r="E398" s="38">
        <v>181.13333333333338</v>
      </c>
      <c r="F398" s="38">
        <v>178.41666666666669</v>
      </c>
      <c r="G398" s="38">
        <v>176.73333333333338</v>
      </c>
      <c r="H398" s="38">
        <v>185.53333333333339</v>
      </c>
      <c r="I398" s="38">
        <v>187.21666666666673</v>
      </c>
      <c r="J398" s="38">
        <v>189.93333333333339</v>
      </c>
      <c r="K398" s="31">
        <v>184.5</v>
      </c>
      <c r="L398" s="31">
        <v>180.1</v>
      </c>
      <c r="M398" s="31">
        <v>10.75258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947.35</v>
      </c>
      <c r="D399" s="38">
        <v>945.44999999999993</v>
      </c>
      <c r="E399" s="38">
        <v>932.89999999999986</v>
      </c>
      <c r="F399" s="38">
        <v>918.44999999999993</v>
      </c>
      <c r="G399" s="38">
        <v>905.89999999999986</v>
      </c>
      <c r="H399" s="38">
        <v>959.89999999999986</v>
      </c>
      <c r="I399" s="38">
        <v>972.44999999999982</v>
      </c>
      <c r="J399" s="38">
        <v>986.89999999999986</v>
      </c>
      <c r="K399" s="31">
        <v>958</v>
      </c>
      <c r="L399" s="31">
        <v>931</v>
      </c>
      <c r="M399" s="31">
        <v>2.8175300000000001</v>
      </c>
      <c r="N399" s="1"/>
      <c r="O399" s="1"/>
    </row>
    <row r="400" spans="1:15" ht="12.75" customHeight="1">
      <c r="A400" s="33">
        <v>390</v>
      </c>
      <c r="B400" s="58" t="s">
        <v>211</v>
      </c>
      <c r="C400" s="31">
        <v>2485.8000000000002</v>
      </c>
      <c r="D400" s="38">
        <v>2490.3333333333335</v>
      </c>
      <c r="E400" s="38">
        <v>2475.4666666666672</v>
      </c>
      <c r="F400" s="38">
        <v>2465.1333333333337</v>
      </c>
      <c r="G400" s="38">
        <v>2450.2666666666673</v>
      </c>
      <c r="H400" s="38">
        <v>2500.666666666667</v>
      </c>
      <c r="I400" s="38">
        <v>2515.5333333333328</v>
      </c>
      <c r="J400" s="38">
        <v>2525.8666666666668</v>
      </c>
      <c r="K400" s="31">
        <v>2505.1999999999998</v>
      </c>
      <c r="L400" s="31">
        <v>2480</v>
      </c>
      <c r="M400" s="31">
        <v>60.130099999999999</v>
      </c>
      <c r="N400" s="1"/>
      <c r="O400" s="1"/>
    </row>
    <row r="401" spans="1:15" ht="12.75" customHeight="1">
      <c r="A401" s="33">
        <v>391</v>
      </c>
      <c r="B401" s="58" t="s">
        <v>502</v>
      </c>
      <c r="C401" s="31">
        <v>113.1</v>
      </c>
      <c r="D401" s="38">
        <v>112.71666666666665</v>
      </c>
      <c r="E401" s="38">
        <v>111.88333333333331</v>
      </c>
      <c r="F401" s="38">
        <v>110.66666666666666</v>
      </c>
      <c r="G401" s="38">
        <v>109.83333333333331</v>
      </c>
      <c r="H401" s="38">
        <v>113.93333333333331</v>
      </c>
      <c r="I401" s="38">
        <v>114.76666666666665</v>
      </c>
      <c r="J401" s="38">
        <v>115.98333333333331</v>
      </c>
      <c r="K401" s="31">
        <v>113.55</v>
      </c>
      <c r="L401" s="31">
        <v>111.5</v>
      </c>
      <c r="M401" s="31">
        <v>5.28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623.15</v>
      </c>
      <c r="D402" s="38">
        <v>625.13333333333333</v>
      </c>
      <c r="E402" s="38">
        <v>617.06666666666661</v>
      </c>
      <c r="F402" s="38">
        <v>610.98333333333323</v>
      </c>
      <c r="G402" s="38">
        <v>602.91666666666652</v>
      </c>
      <c r="H402" s="38">
        <v>631.2166666666667</v>
      </c>
      <c r="I402" s="38">
        <v>639.28333333333353</v>
      </c>
      <c r="J402" s="38">
        <v>645.36666666666679</v>
      </c>
      <c r="K402" s="31">
        <v>633.20000000000005</v>
      </c>
      <c r="L402" s="31">
        <v>619.04999999999995</v>
      </c>
      <c r="M402" s="31">
        <v>2.8336600000000001</v>
      </c>
      <c r="N402" s="1"/>
      <c r="O402" s="1"/>
    </row>
    <row r="403" spans="1:15" ht="12.75" customHeight="1">
      <c r="A403" s="33">
        <v>393</v>
      </c>
      <c r="B403" s="58" t="s">
        <v>490</v>
      </c>
      <c r="C403" s="31">
        <v>493.1</v>
      </c>
      <c r="D403" s="38">
        <v>489.36666666666662</v>
      </c>
      <c r="E403" s="38">
        <v>475.48333333333323</v>
      </c>
      <c r="F403" s="38">
        <v>457.86666666666662</v>
      </c>
      <c r="G403" s="38">
        <v>443.98333333333323</v>
      </c>
      <c r="H403" s="38">
        <v>506.98333333333323</v>
      </c>
      <c r="I403" s="38">
        <v>520.86666666666656</v>
      </c>
      <c r="J403" s="38">
        <v>538.48333333333323</v>
      </c>
      <c r="K403" s="31">
        <v>503.25</v>
      </c>
      <c r="L403" s="31">
        <v>471.75</v>
      </c>
      <c r="M403" s="31">
        <v>28.104710000000001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879.25</v>
      </c>
      <c r="D404" s="38">
        <v>882.2833333333333</v>
      </c>
      <c r="E404" s="38">
        <v>868.11666666666656</v>
      </c>
      <c r="F404" s="38">
        <v>856.98333333333323</v>
      </c>
      <c r="G404" s="38">
        <v>842.81666666666649</v>
      </c>
      <c r="H404" s="38">
        <v>893.41666666666663</v>
      </c>
      <c r="I404" s="38">
        <v>907.58333333333337</v>
      </c>
      <c r="J404" s="38">
        <v>918.7166666666667</v>
      </c>
      <c r="K404" s="31">
        <v>896.45</v>
      </c>
      <c r="L404" s="31">
        <v>871.15</v>
      </c>
      <c r="M404" s="31">
        <v>0.93661000000000005</v>
      </c>
      <c r="N404" s="1"/>
      <c r="O404" s="1"/>
    </row>
    <row r="405" spans="1:15" ht="12.75" customHeight="1">
      <c r="A405" s="33">
        <v>395</v>
      </c>
      <c r="B405" s="58" t="s">
        <v>504</v>
      </c>
      <c r="C405" s="31">
        <v>1486.6</v>
      </c>
      <c r="D405" s="38">
        <v>1490.5666666666666</v>
      </c>
      <c r="E405" s="38">
        <v>1481.1333333333332</v>
      </c>
      <c r="F405" s="38">
        <v>1475.6666666666665</v>
      </c>
      <c r="G405" s="38">
        <v>1466.2333333333331</v>
      </c>
      <c r="H405" s="38">
        <v>1496.0333333333333</v>
      </c>
      <c r="I405" s="38">
        <v>1505.4666666666667</v>
      </c>
      <c r="J405" s="38">
        <v>1510.9333333333334</v>
      </c>
      <c r="K405" s="31">
        <v>1500</v>
      </c>
      <c r="L405" s="31">
        <v>1485.1</v>
      </c>
      <c r="M405" s="31">
        <v>2.4114900000000001</v>
      </c>
      <c r="N405" s="1"/>
      <c r="O405" s="1"/>
    </row>
    <row r="406" spans="1:15" ht="12.75" customHeight="1">
      <c r="A406" s="33">
        <v>396</v>
      </c>
      <c r="B406" s="58" t="s">
        <v>181</v>
      </c>
      <c r="C406" s="31">
        <v>98.25</v>
      </c>
      <c r="D406" s="38">
        <v>98.5</v>
      </c>
      <c r="E406" s="38">
        <v>96.5</v>
      </c>
      <c r="F406" s="38">
        <v>94.75</v>
      </c>
      <c r="G406" s="38">
        <v>92.75</v>
      </c>
      <c r="H406" s="38">
        <v>100.25</v>
      </c>
      <c r="I406" s="38">
        <v>102.25</v>
      </c>
      <c r="J406" s="38">
        <v>104</v>
      </c>
      <c r="K406" s="31">
        <v>100.5</v>
      </c>
      <c r="L406" s="31">
        <v>96.75</v>
      </c>
      <c r="M406" s="31">
        <v>188.90620000000001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6901.5</v>
      </c>
      <c r="D407" s="38">
        <v>6903.0333333333328</v>
      </c>
      <c r="E407" s="38">
        <v>6871.0666666666657</v>
      </c>
      <c r="F407" s="38">
        <v>6840.6333333333332</v>
      </c>
      <c r="G407" s="38">
        <v>6808.6666666666661</v>
      </c>
      <c r="H407" s="38">
        <v>6933.4666666666653</v>
      </c>
      <c r="I407" s="38">
        <v>6965.4333333333325</v>
      </c>
      <c r="J407" s="38">
        <v>6995.866666666665</v>
      </c>
      <c r="K407" s="31">
        <v>6935</v>
      </c>
      <c r="L407" s="31">
        <v>6872.6</v>
      </c>
      <c r="M407" s="31">
        <v>6.6089999999999996E-2</v>
      </c>
      <c r="N407" s="1"/>
      <c r="O407" s="1"/>
    </row>
    <row r="408" spans="1:15" ht="12.75" customHeight="1">
      <c r="A408" s="33">
        <v>398</v>
      </c>
      <c r="B408" s="58" t="s">
        <v>508</v>
      </c>
      <c r="C408" s="31">
        <v>1391.6</v>
      </c>
      <c r="D408" s="38">
        <v>1403.1333333333332</v>
      </c>
      <c r="E408" s="38">
        <v>1371.4666666666665</v>
      </c>
      <c r="F408" s="38">
        <v>1351.3333333333333</v>
      </c>
      <c r="G408" s="38">
        <v>1319.6666666666665</v>
      </c>
      <c r="H408" s="38">
        <v>1423.2666666666664</v>
      </c>
      <c r="I408" s="38">
        <v>1454.9333333333334</v>
      </c>
      <c r="J408" s="38">
        <v>1475.0666666666664</v>
      </c>
      <c r="K408" s="31">
        <v>1434.8</v>
      </c>
      <c r="L408" s="31">
        <v>1383</v>
      </c>
      <c r="M408" s="31">
        <v>0.72141</v>
      </c>
      <c r="N408" s="1"/>
      <c r="O408" s="1"/>
    </row>
    <row r="409" spans="1:15" ht="12.75" customHeight="1">
      <c r="A409" s="33">
        <v>399</v>
      </c>
      <c r="B409" s="58" t="s">
        <v>213</v>
      </c>
      <c r="C409" s="31">
        <v>876.45</v>
      </c>
      <c r="D409" s="38">
        <v>872.18333333333339</v>
      </c>
      <c r="E409" s="38">
        <v>864.46666666666681</v>
      </c>
      <c r="F409" s="38">
        <v>852.48333333333346</v>
      </c>
      <c r="G409" s="38">
        <v>844.76666666666688</v>
      </c>
      <c r="H409" s="38">
        <v>884.16666666666674</v>
      </c>
      <c r="I409" s="38">
        <v>891.88333333333344</v>
      </c>
      <c r="J409" s="38">
        <v>903.86666666666667</v>
      </c>
      <c r="K409" s="31">
        <v>879.9</v>
      </c>
      <c r="L409" s="31">
        <v>860.2</v>
      </c>
      <c r="M409" s="31">
        <v>21.56908</v>
      </c>
      <c r="N409" s="1"/>
      <c r="O409" s="1"/>
    </row>
    <row r="410" spans="1:15" ht="12.75" customHeight="1">
      <c r="A410" s="33">
        <v>400</v>
      </c>
      <c r="B410" s="58" t="s">
        <v>214</v>
      </c>
      <c r="C410" s="31">
        <v>1301.0999999999999</v>
      </c>
      <c r="D410" s="38">
        <v>1303.7333333333333</v>
      </c>
      <c r="E410" s="38">
        <v>1287.4666666666667</v>
      </c>
      <c r="F410" s="38">
        <v>1273.8333333333333</v>
      </c>
      <c r="G410" s="38">
        <v>1257.5666666666666</v>
      </c>
      <c r="H410" s="38">
        <v>1317.3666666666668</v>
      </c>
      <c r="I410" s="38">
        <v>1333.6333333333337</v>
      </c>
      <c r="J410" s="38">
        <v>1347.2666666666669</v>
      </c>
      <c r="K410" s="31">
        <v>1320</v>
      </c>
      <c r="L410" s="31">
        <v>1290.0999999999999</v>
      </c>
      <c r="M410" s="31">
        <v>13.629289999999999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3167.25</v>
      </c>
      <c r="D411" s="38">
        <v>3182.4166666666665</v>
      </c>
      <c r="E411" s="38">
        <v>3134.833333333333</v>
      </c>
      <c r="F411" s="38">
        <v>3102.4166666666665</v>
      </c>
      <c r="G411" s="38">
        <v>3054.833333333333</v>
      </c>
      <c r="H411" s="38">
        <v>3214.833333333333</v>
      </c>
      <c r="I411" s="38">
        <v>3262.4166666666661</v>
      </c>
      <c r="J411" s="38">
        <v>3294.833333333333</v>
      </c>
      <c r="K411" s="31">
        <v>3230</v>
      </c>
      <c r="L411" s="31">
        <v>3150</v>
      </c>
      <c r="M411" s="31">
        <v>1.3890499999999999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447.8</v>
      </c>
      <c r="D412" s="38">
        <v>455.3</v>
      </c>
      <c r="E412" s="38">
        <v>438.65000000000003</v>
      </c>
      <c r="F412" s="38">
        <v>429.5</v>
      </c>
      <c r="G412" s="38">
        <v>412.85</v>
      </c>
      <c r="H412" s="38">
        <v>464.45000000000005</v>
      </c>
      <c r="I412" s="38">
        <v>481.1</v>
      </c>
      <c r="J412" s="38">
        <v>490.25000000000006</v>
      </c>
      <c r="K412" s="31">
        <v>471.95</v>
      </c>
      <c r="L412" s="31">
        <v>446.15</v>
      </c>
      <c r="M412" s="31">
        <v>8.9808199999999996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776.3</v>
      </c>
      <c r="D413" s="38">
        <v>760.44999999999993</v>
      </c>
      <c r="E413" s="38">
        <v>741.09999999999991</v>
      </c>
      <c r="F413" s="38">
        <v>705.9</v>
      </c>
      <c r="G413" s="38">
        <v>686.55</v>
      </c>
      <c r="H413" s="38">
        <v>795.64999999999986</v>
      </c>
      <c r="I413" s="38">
        <v>815</v>
      </c>
      <c r="J413" s="38">
        <v>850.19999999999982</v>
      </c>
      <c r="K413" s="31">
        <v>779.8</v>
      </c>
      <c r="L413" s="31">
        <v>725.25</v>
      </c>
      <c r="M413" s="31">
        <v>2.2327400000000002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23681.8</v>
      </c>
      <c r="D414" s="38">
        <v>23530.583333333332</v>
      </c>
      <c r="E414" s="38">
        <v>23351.216666666664</v>
      </c>
      <c r="F414" s="38">
        <v>23020.633333333331</v>
      </c>
      <c r="G414" s="38">
        <v>22841.266666666663</v>
      </c>
      <c r="H414" s="38">
        <v>23861.166666666664</v>
      </c>
      <c r="I414" s="38">
        <v>24040.533333333333</v>
      </c>
      <c r="J414" s="38">
        <v>24371.116666666665</v>
      </c>
      <c r="K414" s="31">
        <v>23709.95</v>
      </c>
      <c r="L414" s="31">
        <v>23200</v>
      </c>
      <c r="M414" s="31">
        <v>0.32140999999999997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47.35</v>
      </c>
      <c r="D415" s="38">
        <v>47.29999999999999</v>
      </c>
      <c r="E415" s="38">
        <v>46.84999999999998</v>
      </c>
      <c r="F415" s="38">
        <v>46.349999999999987</v>
      </c>
      <c r="G415" s="38">
        <v>45.899999999999977</v>
      </c>
      <c r="H415" s="38">
        <v>47.799999999999983</v>
      </c>
      <c r="I415" s="38">
        <v>48.249999999999986</v>
      </c>
      <c r="J415" s="38">
        <v>48.749999999999986</v>
      </c>
      <c r="K415" s="31">
        <v>47.75</v>
      </c>
      <c r="L415" s="31">
        <v>46.8</v>
      </c>
      <c r="M415" s="31">
        <v>97.461340000000007</v>
      </c>
      <c r="N415" s="1"/>
      <c r="O415" s="1"/>
    </row>
    <row r="416" spans="1:15" ht="12.75" customHeight="1">
      <c r="A416" s="33">
        <v>406</v>
      </c>
      <c r="B416" s="58" t="s">
        <v>219</v>
      </c>
      <c r="C416" s="31">
        <v>1823.5</v>
      </c>
      <c r="D416" s="38">
        <v>1816.8166666666666</v>
      </c>
      <c r="E416" s="38">
        <v>1802.6833333333332</v>
      </c>
      <c r="F416" s="38">
        <v>1781.8666666666666</v>
      </c>
      <c r="G416" s="38">
        <v>1767.7333333333331</v>
      </c>
      <c r="H416" s="38">
        <v>1837.6333333333332</v>
      </c>
      <c r="I416" s="38">
        <v>1851.7666666666664</v>
      </c>
      <c r="J416" s="38">
        <v>1872.5833333333333</v>
      </c>
      <c r="K416" s="31">
        <v>1830.95</v>
      </c>
      <c r="L416" s="31">
        <v>1796</v>
      </c>
      <c r="M416" s="31">
        <v>14.040570000000001</v>
      </c>
      <c r="N416" s="1"/>
      <c r="O416" s="1"/>
    </row>
    <row r="417" spans="1:15" ht="12.75" customHeight="1">
      <c r="A417" s="33">
        <v>407</v>
      </c>
      <c r="B417" s="58" t="s">
        <v>513</v>
      </c>
      <c r="C417" s="31">
        <v>399.75</v>
      </c>
      <c r="D417" s="38">
        <v>399.63333333333338</v>
      </c>
      <c r="E417" s="38">
        <v>394.86666666666679</v>
      </c>
      <c r="F417" s="38">
        <v>389.98333333333341</v>
      </c>
      <c r="G417" s="38">
        <v>385.21666666666681</v>
      </c>
      <c r="H417" s="38">
        <v>404.51666666666677</v>
      </c>
      <c r="I417" s="38">
        <v>409.2833333333333</v>
      </c>
      <c r="J417" s="38">
        <v>414.16666666666674</v>
      </c>
      <c r="K417" s="31">
        <v>404.4</v>
      </c>
      <c r="L417" s="31">
        <v>394.75</v>
      </c>
      <c r="M417" s="31">
        <v>5.0388000000000002</v>
      </c>
      <c r="N417" s="1"/>
      <c r="O417" s="1"/>
    </row>
    <row r="418" spans="1:15" ht="12.75" customHeight="1">
      <c r="A418" s="33">
        <v>408</v>
      </c>
      <c r="B418" s="58" t="s">
        <v>217</v>
      </c>
      <c r="C418" s="31">
        <v>3692.75</v>
      </c>
      <c r="D418" s="38">
        <v>3696.15</v>
      </c>
      <c r="E418" s="38">
        <v>3662.9</v>
      </c>
      <c r="F418" s="38">
        <v>3633.05</v>
      </c>
      <c r="G418" s="38">
        <v>3599.8</v>
      </c>
      <c r="H418" s="38">
        <v>3726</v>
      </c>
      <c r="I418" s="38">
        <v>3759.25</v>
      </c>
      <c r="J418" s="38">
        <v>3789.1</v>
      </c>
      <c r="K418" s="31">
        <v>3729.4</v>
      </c>
      <c r="L418" s="31">
        <v>3666.3</v>
      </c>
      <c r="M418" s="31">
        <v>3.3862299999999999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59.8</v>
      </c>
      <c r="D419" s="38">
        <v>60.5</v>
      </c>
      <c r="E419" s="38">
        <v>58.3</v>
      </c>
      <c r="F419" s="38">
        <v>56.8</v>
      </c>
      <c r="G419" s="38">
        <v>54.599999999999994</v>
      </c>
      <c r="H419" s="38">
        <v>62</v>
      </c>
      <c r="I419" s="38">
        <v>64.2</v>
      </c>
      <c r="J419" s="38">
        <v>65.7</v>
      </c>
      <c r="K419" s="31">
        <v>62.7</v>
      </c>
      <c r="L419" s="31">
        <v>59</v>
      </c>
      <c r="M419" s="31">
        <v>1226.2708600000001</v>
      </c>
      <c r="N419" s="1"/>
      <c r="O419" s="1"/>
    </row>
    <row r="420" spans="1:15" ht="12.75" customHeight="1">
      <c r="A420" s="33">
        <v>410</v>
      </c>
      <c r="B420" s="58" t="s">
        <v>506</v>
      </c>
      <c r="C420" s="31">
        <v>5251.8</v>
      </c>
      <c r="D420" s="38">
        <v>5238.6500000000005</v>
      </c>
      <c r="E420" s="38">
        <v>5197.9500000000007</v>
      </c>
      <c r="F420" s="38">
        <v>5144.1000000000004</v>
      </c>
      <c r="G420" s="38">
        <v>5103.4000000000005</v>
      </c>
      <c r="H420" s="38">
        <v>5292.5000000000009</v>
      </c>
      <c r="I420" s="38">
        <v>5333.2</v>
      </c>
      <c r="J420" s="38">
        <v>5387.0500000000011</v>
      </c>
      <c r="K420" s="31">
        <v>5279.35</v>
      </c>
      <c r="L420" s="31">
        <v>5184.8</v>
      </c>
      <c r="M420" s="31">
        <v>0.64173999999999998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579.1</v>
      </c>
      <c r="D421" s="38">
        <v>572.66666666666663</v>
      </c>
      <c r="E421" s="38">
        <v>562.43333333333328</v>
      </c>
      <c r="F421" s="38">
        <v>545.76666666666665</v>
      </c>
      <c r="G421" s="38">
        <v>535.5333333333333</v>
      </c>
      <c r="H421" s="38">
        <v>589.33333333333326</v>
      </c>
      <c r="I421" s="38">
        <v>599.56666666666661</v>
      </c>
      <c r="J421" s="38">
        <v>616.23333333333323</v>
      </c>
      <c r="K421" s="31">
        <v>582.9</v>
      </c>
      <c r="L421" s="31">
        <v>556</v>
      </c>
      <c r="M421" s="31">
        <v>10.299390000000001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3779.65</v>
      </c>
      <c r="D422" s="38">
        <v>3781.5666666666671</v>
      </c>
      <c r="E422" s="38">
        <v>3758.1333333333341</v>
      </c>
      <c r="F422" s="38">
        <v>3736.6166666666672</v>
      </c>
      <c r="G422" s="38">
        <v>3713.1833333333343</v>
      </c>
      <c r="H422" s="38">
        <v>3803.0833333333339</v>
      </c>
      <c r="I422" s="38">
        <v>3826.5166666666673</v>
      </c>
      <c r="J422" s="38">
        <v>3848.0333333333338</v>
      </c>
      <c r="K422" s="31">
        <v>3805</v>
      </c>
      <c r="L422" s="31">
        <v>3760.05</v>
      </c>
      <c r="M422" s="31">
        <v>0.53037999999999996</v>
      </c>
      <c r="N422" s="1"/>
      <c r="O422" s="1"/>
    </row>
    <row r="423" spans="1:15" ht="12.75" customHeight="1">
      <c r="A423" s="33">
        <v>413</v>
      </c>
      <c r="B423" s="58" t="s">
        <v>297</v>
      </c>
      <c r="C423" s="31">
        <v>594.70000000000005</v>
      </c>
      <c r="D423" s="38">
        <v>592.88333333333333</v>
      </c>
      <c r="E423" s="38">
        <v>587.76666666666665</v>
      </c>
      <c r="F423" s="38">
        <v>580.83333333333337</v>
      </c>
      <c r="G423" s="38">
        <v>575.7166666666667</v>
      </c>
      <c r="H423" s="38">
        <v>599.81666666666661</v>
      </c>
      <c r="I423" s="38">
        <v>604.93333333333317</v>
      </c>
      <c r="J423" s="38">
        <v>611.86666666666656</v>
      </c>
      <c r="K423" s="31">
        <v>598</v>
      </c>
      <c r="L423" s="31">
        <v>585.95000000000005</v>
      </c>
      <c r="M423" s="31">
        <v>21.699960000000001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1053.05</v>
      </c>
      <c r="D424" s="38">
        <v>1053.0833333333333</v>
      </c>
      <c r="E424" s="38">
        <v>1041.4666666666665</v>
      </c>
      <c r="F424" s="38">
        <v>1029.8833333333332</v>
      </c>
      <c r="G424" s="38">
        <v>1018.2666666666664</v>
      </c>
      <c r="H424" s="38">
        <v>1064.6666666666665</v>
      </c>
      <c r="I424" s="38">
        <v>1076.2833333333333</v>
      </c>
      <c r="J424" s="38">
        <v>1087.8666666666666</v>
      </c>
      <c r="K424" s="31">
        <v>1064.7</v>
      </c>
      <c r="L424" s="31">
        <v>1041.5</v>
      </c>
      <c r="M424" s="31">
        <v>3.1016499999999998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2164.1</v>
      </c>
      <c r="D425" s="38">
        <v>2129.0333333333333</v>
      </c>
      <c r="E425" s="38">
        <v>2075.0666666666666</v>
      </c>
      <c r="F425" s="38">
        <v>1986.0333333333333</v>
      </c>
      <c r="G425" s="38">
        <v>1932.0666666666666</v>
      </c>
      <c r="H425" s="38">
        <v>2218.0666666666666</v>
      </c>
      <c r="I425" s="38">
        <v>2272.0333333333328</v>
      </c>
      <c r="J425" s="38">
        <v>2361.0666666666666</v>
      </c>
      <c r="K425" s="31">
        <v>2183</v>
      </c>
      <c r="L425" s="31">
        <v>2040</v>
      </c>
      <c r="M425" s="31">
        <v>25.248999999999999</v>
      </c>
      <c r="N425" s="1"/>
      <c r="O425" s="1"/>
    </row>
    <row r="426" spans="1:15" ht="12.75" customHeight="1">
      <c r="A426" s="33">
        <v>416</v>
      </c>
      <c r="B426" s="58" t="s">
        <v>517</v>
      </c>
      <c r="C426" s="31">
        <v>642.45000000000005</v>
      </c>
      <c r="D426" s="38">
        <v>643.20000000000005</v>
      </c>
      <c r="E426" s="38">
        <v>634.45000000000005</v>
      </c>
      <c r="F426" s="38">
        <v>626.45000000000005</v>
      </c>
      <c r="G426" s="38">
        <v>617.70000000000005</v>
      </c>
      <c r="H426" s="38">
        <v>651.20000000000005</v>
      </c>
      <c r="I426" s="38">
        <v>659.95</v>
      </c>
      <c r="J426" s="38">
        <v>667.95</v>
      </c>
      <c r="K426" s="31">
        <v>651.95000000000005</v>
      </c>
      <c r="L426" s="31">
        <v>635.20000000000005</v>
      </c>
      <c r="M426" s="31">
        <v>5.2186899999999996</v>
      </c>
      <c r="N426" s="1"/>
      <c r="O426" s="1"/>
    </row>
    <row r="427" spans="1:15" ht="12.75" customHeight="1">
      <c r="A427" s="33">
        <v>417</v>
      </c>
      <c r="B427" s="58" t="s">
        <v>215</v>
      </c>
      <c r="C427" s="31">
        <v>609.6</v>
      </c>
      <c r="D427" s="38">
        <v>611.86666666666667</v>
      </c>
      <c r="E427" s="38">
        <v>601.93333333333339</v>
      </c>
      <c r="F427" s="38">
        <v>594.26666666666677</v>
      </c>
      <c r="G427" s="38">
        <v>584.33333333333348</v>
      </c>
      <c r="H427" s="38">
        <v>619.5333333333333</v>
      </c>
      <c r="I427" s="38">
        <v>629.46666666666647</v>
      </c>
      <c r="J427" s="38">
        <v>637.13333333333321</v>
      </c>
      <c r="K427" s="31">
        <v>621.79999999999995</v>
      </c>
      <c r="L427" s="31">
        <v>604.20000000000005</v>
      </c>
      <c r="M427" s="31">
        <v>185.03305</v>
      </c>
      <c r="N427" s="1"/>
      <c r="O427" s="1"/>
    </row>
    <row r="428" spans="1:15" ht="12.75" customHeight="1">
      <c r="A428" s="33">
        <v>418</v>
      </c>
      <c r="B428" s="58" t="s">
        <v>212</v>
      </c>
      <c r="C428" s="31">
        <v>92.25</v>
      </c>
      <c r="D428" s="38">
        <v>91.583333333333329</v>
      </c>
      <c r="E428" s="38">
        <v>90.416666666666657</v>
      </c>
      <c r="F428" s="38">
        <v>88.583333333333329</v>
      </c>
      <c r="G428" s="38">
        <v>87.416666666666657</v>
      </c>
      <c r="H428" s="38">
        <v>93.416666666666657</v>
      </c>
      <c r="I428" s="38">
        <v>94.583333333333314</v>
      </c>
      <c r="J428" s="38">
        <v>96.416666666666657</v>
      </c>
      <c r="K428" s="31">
        <v>92.75</v>
      </c>
      <c r="L428" s="31">
        <v>89.75</v>
      </c>
      <c r="M428" s="31">
        <v>257.10455000000002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364.15</v>
      </c>
      <c r="D429" s="38">
        <v>364.38333333333338</v>
      </c>
      <c r="E429" s="38">
        <v>353.76666666666677</v>
      </c>
      <c r="F429" s="38">
        <v>343.38333333333338</v>
      </c>
      <c r="G429" s="38">
        <v>332.76666666666677</v>
      </c>
      <c r="H429" s="38">
        <v>374.76666666666677</v>
      </c>
      <c r="I429" s="38">
        <v>385.38333333333344</v>
      </c>
      <c r="J429" s="38">
        <v>395.76666666666677</v>
      </c>
      <c r="K429" s="31">
        <v>375</v>
      </c>
      <c r="L429" s="31">
        <v>354</v>
      </c>
      <c r="M429" s="31">
        <v>10.584239999999999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149.4</v>
      </c>
      <c r="D430" s="38">
        <v>149.4</v>
      </c>
      <c r="E430" s="38">
        <v>148.10000000000002</v>
      </c>
      <c r="F430" s="38">
        <v>146.80000000000001</v>
      </c>
      <c r="G430" s="38">
        <v>145.50000000000003</v>
      </c>
      <c r="H430" s="38">
        <v>150.70000000000002</v>
      </c>
      <c r="I430" s="38">
        <v>152.00000000000003</v>
      </c>
      <c r="J430" s="38">
        <v>153.30000000000001</v>
      </c>
      <c r="K430" s="31">
        <v>150.69999999999999</v>
      </c>
      <c r="L430" s="31">
        <v>148.1</v>
      </c>
      <c r="M430" s="31">
        <v>14.936970000000001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409.6</v>
      </c>
      <c r="D431" s="38">
        <v>410.18333333333334</v>
      </c>
      <c r="E431" s="38">
        <v>407.4666666666667</v>
      </c>
      <c r="F431" s="38">
        <v>405.33333333333337</v>
      </c>
      <c r="G431" s="38">
        <v>402.61666666666673</v>
      </c>
      <c r="H431" s="38">
        <v>412.31666666666666</v>
      </c>
      <c r="I431" s="38">
        <v>415.03333333333325</v>
      </c>
      <c r="J431" s="38">
        <v>417.16666666666663</v>
      </c>
      <c r="K431" s="31">
        <v>412.9</v>
      </c>
      <c r="L431" s="31">
        <v>408.05</v>
      </c>
      <c r="M431" s="31">
        <v>1.42035</v>
      </c>
      <c r="N431" s="1"/>
      <c r="O431" s="1"/>
    </row>
    <row r="432" spans="1:15" ht="12.75" customHeight="1">
      <c r="A432" s="33">
        <v>422</v>
      </c>
      <c r="B432" s="58" t="s">
        <v>521</v>
      </c>
      <c r="C432" s="31">
        <v>222.1</v>
      </c>
      <c r="D432" s="38">
        <v>224.53333333333333</v>
      </c>
      <c r="E432" s="38">
        <v>219.06666666666666</v>
      </c>
      <c r="F432" s="38">
        <v>216.03333333333333</v>
      </c>
      <c r="G432" s="38">
        <v>210.56666666666666</v>
      </c>
      <c r="H432" s="38">
        <v>227.56666666666666</v>
      </c>
      <c r="I432" s="38">
        <v>233.0333333333333</v>
      </c>
      <c r="J432" s="38">
        <v>236.06666666666666</v>
      </c>
      <c r="K432" s="31">
        <v>230</v>
      </c>
      <c r="L432" s="31">
        <v>221.5</v>
      </c>
      <c r="M432" s="31">
        <v>4.6006099999999996</v>
      </c>
      <c r="N432" s="1"/>
      <c r="O432" s="1"/>
    </row>
    <row r="433" spans="1:15" ht="12.75" customHeight="1">
      <c r="A433" s="33">
        <v>423</v>
      </c>
      <c r="B433" s="58" t="s">
        <v>220</v>
      </c>
      <c r="C433" s="31">
        <v>1095.05</v>
      </c>
      <c r="D433" s="38">
        <v>1098.6166666666668</v>
      </c>
      <c r="E433" s="38">
        <v>1087.2333333333336</v>
      </c>
      <c r="F433" s="38">
        <v>1079.4166666666667</v>
      </c>
      <c r="G433" s="38">
        <v>1068.0333333333335</v>
      </c>
      <c r="H433" s="38">
        <v>1106.4333333333336</v>
      </c>
      <c r="I433" s="38">
        <v>1117.8166666666668</v>
      </c>
      <c r="J433" s="38">
        <v>1125.6333333333337</v>
      </c>
      <c r="K433" s="31">
        <v>1110</v>
      </c>
      <c r="L433" s="31">
        <v>1090.8</v>
      </c>
      <c r="M433" s="31">
        <v>17.029</v>
      </c>
      <c r="N433" s="1"/>
      <c r="O433" s="1"/>
    </row>
    <row r="434" spans="1:15" ht="12.75" customHeight="1">
      <c r="A434" s="33">
        <v>424</v>
      </c>
      <c r="B434" s="58" t="s">
        <v>221</v>
      </c>
      <c r="C434" s="31">
        <v>538.4</v>
      </c>
      <c r="D434" s="38">
        <v>537.9</v>
      </c>
      <c r="E434" s="38">
        <v>531.5</v>
      </c>
      <c r="F434" s="38">
        <v>524.6</v>
      </c>
      <c r="G434" s="38">
        <v>518.20000000000005</v>
      </c>
      <c r="H434" s="38">
        <v>544.79999999999995</v>
      </c>
      <c r="I434" s="38">
        <v>551.19999999999982</v>
      </c>
      <c r="J434" s="38">
        <v>558.09999999999991</v>
      </c>
      <c r="K434" s="31">
        <v>544.29999999999995</v>
      </c>
      <c r="L434" s="31">
        <v>531</v>
      </c>
      <c r="M434" s="31">
        <v>7.2873200000000002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2589.5500000000002</v>
      </c>
      <c r="D435" s="38">
        <v>2586.916666666667</v>
      </c>
      <c r="E435" s="38">
        <v>2563.9333333333338</v>
      </c>
      <c r="F435" s="38">
        <v>2538.3166666666671</v>
      </c>
      <c r="G435" s="38">
        <v>2515.3333333333339</v>
      </c>
      <c r="H435" s="38">
        <v>2612.5333333333338</v>
      </c>
      <c r="I435" s="38">
        <v>2635.5166666666673</v>
      </c>
      <c r="J435" s="38">
        <v>2661.1333333333337</v>
      </c>
      <c r="K435" s="31">
        <v>2609.9</v>
      </c>
      <c r="L435" s="31">
        <v>2561.3000000000002</v>
      </c>
      <c r="M435" s="31">
        <v>0.30274000000000001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1220.55</v>
      </c>
      <c r="D436" s="38">
        <v>1211.8500000000001</v>
      </c>
      <c r="E436" s="38">
        <v>1194.7000000000003</v>
      </c>
      <c r="F436" s="38">
        <v>1168.8500000000001</v>
      </c>
      <c r="G436" s="38">
        <v>1151.7000000000003</v>
      </c>
      <c r="H436" s="38">
        <v>1237.7000000000003</v>
      </c>
      <c r="I436" s="38">
        <v>1254.8500000000004</v>
      </c>
      <c r="J436" s="38">
        <v>1280.7000000000003</v>
      </c>
      <c r="K436" s="31">
        <v>1229</v>
      </c>
      <c r="L436" s="31">
        <v>1186</v>
      </c>
      <c r="M436" s="31">
        <v>0.71708000000000005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366.75</v>
      </c>
      <c r="D437" s="38">
        <v>368.58333333333331</v>
      </c>
      <c r="E437" s="38">
        <v>363.16666666666663</v>
      </c>
      <c r="F437" s="38">
        <v>359.58333333333331</v>
      </c>
      <c r="G437" s="38">
        <v>354.16666666666663</v>
      </c>
      <c r="H437" s="38">
        <v>372.16666666666663</v>
      </c>
      <c r="I437" s="38">
        <v>377.58333333333326</v>
      </c>
      <c r="J437" s="38">
        <v>381.16666666666663</v>
      </c>
      <c r="K437" s="31">
        <v>374</v>
      </c>
      <c r="L437" s="31">
        <v>365</v>
      </c>
      <c r="M437" s="31">
        <v>2.4017900000000001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424.55</v>
      </c>
      <c r="D438" s="38">
        <v>430.86666666666662</v>
      </c>
      <c r="E438" s="38">
        <v>415.33333333333326</v>
      </c>
      <c r="F438" s="38">
        <v>406.11666666666662</v>
      </c>
      <c r="G438" s="38">
        <v>390.58333333333326</v>
      </c>
      <c r="H438" s="38">
        <v>440.08333333333326</v>
      </c>
      <c r="I438" s="38">
        <v>455.61666666666667</v>
      </c>
      <c r="J438" s="38">
        <v>464.83333333333326</v>
      </c>
      <c r="K438" s="31">
        <v>446.4</v>
      </c>
      <c r="L438" s="31">
        <v>421.65</v>
      </c>
      <c r="M438" s="31">
        <v>4.6682300000000003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3748.3</v>
      </c>
      <c r="D439" s="38">
        <v>3732.1166666666668</v>
      </c>
      <c r="E439" s="38">
        <v>3649.2333333333336</v>
      </c>
      <c r="F439" s="38">
        <v>3550.166666666667</v>
      </c>
      <c r="G439" s="38">
        <v>3467.2833333333338</v>
      </c>
      <c r="H439" s="38">
        <v>3831.1833333333334</v>
      </c>
      <c r="I439" s="38">
        <v>3914.0666666666666</v>
      </c>
      <c r="J439" s="38">
        <v>4013.1333333333332</v>
      </c>
      <c r="K439" s="31">
        <v>3815</v>
      </c>
      <c r="L439" s="31">
        <v>3633.05</v>
      </c>
      <c r="M439" s="31">
        <v>3.7997200000000002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486.15</v>
      </c>
      <c r="D440" s="38">
        <v>485.14999999999992</v>
      </c>
      <c r="E440" s="38">
        <v>482.64999999999986</v>
      </c>
      <c r="F440" s="38">
        <v>479.14999999999992</v>
      </c>
      <c r="G440" s="38">
        <v>476.64999999999986</v>
      </c>
      <c r="H440" s="38">
        <v>488.64999999999986</v>
      </c>
      <c r="I440" s="38">
        <v>491.15</v>
      </c>
      <c r="J440" s="38">
        <v>494.64999999999986</v>
      </c>
      <c r="K440" s="31">
        <v>487.65</v>
      </c>
      <c r="L440" s="31">
        <v>481.65</v>
      </c>
      <c r="M440" s="31">
        <v>1.8538600000000001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19</v>
      </c>
      <c r="D441" s="38">
        <v>19.599999999999998</v>
      </c>
      <c r="E441" s="38">
        <v>18.399999999999995</v>
      </c>
      <c r="F441" s="38">
        <v>17.799999999999997</v>
      </c>
      <c r="G441" s="38">
        <v>16.599999999999994</v>
      </c>
      <c r="H441" s="38">
        <v>20.199999999999996</v>
      </c>
      <c r="I441" s="38">
        <v>21.4</v>
      </c>
      <c r="J441" s="38">
        <v>21.999999999999996</v>
      </c>
      <c r="K441" s="31">
        <v>20.8</v>
      </c>
      <c r="L441" s="31">
        <v>19</v>
      </c>
      <c r="M441" s="31">
        <v>2765.4069800000002</v>
      </c>
      <c r="N441" s="1"/>
      <c r="O441" s="1"/>
    </row>
    <row r="442" spans="1:15" ht="12.75" customHeight="1">
      <c r="A442" s="33">
        <v>432</v>
      </c>
      <c r="B442" s="58" t="s">
        <v>529</v>
      </c>
      <c r="C442" s="31">
        <v>229.35</v>
      </c>
      <c r="D442" s="38">
        <v>229.08333333333334</v>
      </c>
      <c r="E442" s="38">
        <v>227.41666666666669</v>
      </c>
      <c r="F442" s="38">
        <v>225.48333333333335</v>
      </c>
      <c r="G442" s="38">
        <v>223.81666666666669</v>
      </c>
      <c r="H442" s="38">
        <v>231.01666666666668</v>
      </c>
      <c r="I442" s="38">
        <v>232.68333333333337</v>
      </c>
      <c r="J442" s="38">
        <v>234.61666666666667</v>
      </c>
      <c r="K442" s="31">
        <v>230.75</v>
      </c>
      <c r="L442" s="31">
        <v>227.15</v>
      </c>
      <c r="M442" s="31">
        <v>1.6999200000000001</v>
      </c>
      <c r="N442" s="1"/>
      <c r="O442" s="1"/>
    </row>
    <row r="443" spans="1:15" ht="12.75" customHeight="1">
      <c r="A443" s="33">
        <v>433</v>
      </c>
      <c r="B443" s="58" t="s">
        <v>222</v>
      </c>
      <c r="C443" s="31">
        <v>776.75</v>
      </c>
      <c r="D443" s="38">
        <v>773.76666666666677</v>
      </c>
      <c r="E443" s="38">
        <v>768.28333333333353</v>
      </c>
      <c r="F443" s="38">
        <v>759.81666666666672</v>
      </c>
      <c r="G443" s="38">
        <v>754.33333333333348</v>
      </c>
      <c r="H443" s="38">
        <v>782.23333333333358</v>
      </c>
      <c r="I443" s="38">
        <v>787.71666666666692</v>
      </c>
      <c r="J443" s="38">
        <v>796.18333333333362</v>
      </c>
      <c r="K443" s="31">
        <v>779.25</v>
      </c>
      <c r="L443" s="31">
        <v>765.3</v>
      </c>
      <c r="M443" s="31">
        <v>5.3337199999999996</v>
      </c>
      <c r="N443" s="1"/>
      <c r="O443" s="1"/>
    </row>
    <row r="444" spans="1:15" ht="12.75" customHeight="1">
      <c r="A444" s="33">
        <v>434</v>
      </c>
      <c r="B444" s="58" t="s">
        <v>891</v>
      </c>
      <c r="C444" s="31">
        <v>447.6</v>
      </c>
      <c r="D444" s="38">
        <v>446.2</v>
      </c>
      <c r="E444" s="38">
        <v>441.95</v>
      </c>
      <c r="F444" s="38">
        <v>436.3</v>
      </c>
      <c r="G444" s="38">
        <v>432.05</v>
      </c>
      <c r="H444" s="38">
        <v>451.84999999999997</v>
      </c>
      <c r="I444" s="38">
        <v>456.09999999999997</v>
      </c>
      <c r="J444" s="38">
        <v>461.74999999999994</v>
      </c>
      <c r="K444" s="31">
        <v>450.45</v>
      </c>
      <c r="L444" s="31">
        <v>440.55</v>
      </c>
      <c r="M444" s="31">
        <v>2.6209799999999999</v>
      </c>
      <c r="N444" s="1"/>
      <c r="O444" s="1"/>
    </row>
    <row r="445" spans="1:15" ht="12.75" customHeight="1">
      <c r="A445" s="33">
        <v>435</v>
      </c>
      <c r="B445" s="58" t="s">
        <v>534</v>
      </c>
      <c r="C445" s="31">
        <v>1250.5</v>
      </c>
      <c r="D445" s="38">
        <v>1252.2166666666667</v>
      </c>
      <c r="E445" s="38">
        <v>1230.6333333333334</v>
      </c>
      <c r="F445" s="38">
        <v>1210.7666666666667</v>
      </c>
      <c r="G445" s="38">
        <v>1189.1833333333334</v>
      </c>
      <c r="H445" s="38">
        <v>1272.0833333333335</v>
      </c>
      <c r="I445" s="38">
        <v>1293.6666666666665</v>
      </c>
      <c r="J445" s="38">
        <v>1313.5333333333335</v>
      </c>
      <c r="K445" s="31">
        <v>1273.8</v>
      </c>
      <c r="L445" s="31">
        <v>1232.3499999999999</v>
      </c>
      <c r="M445" s="31">
        <v>14.894539999999999</v>
      </c>
      <c r="N445" s="1"/>
      <c r="O445" s="1"/>
    </row>
    <row r="446" spans="1:15" ht="12.75" customHeight="1">
      <c r="A446" s="33">
        <v>436</v>
      </c>
      <c r="B446" s="58" t="s">
        <v>223</v>
      </c>
      <c r="C446" s="31">
        <v>977.1</v>
      </c>
      <c r="D446" s="38">
        <v>982.36666666666667</v>
      </c>
      <c r="E446" s="38">
        <v>969.73333333333335</v>
      </c>
      <c r="F446" s="38">
        <v>962.36666666666667</v>
      </c>
      <c r="G446" s="38">
        <v>949.73333333333335</v>
      </c>
      <c r="H446" s="38">
        <v>989.73333333333335</v>
      </c>
      <c r="I446" s="38">
        <v>1002.3666666666668</v>
      </c>
      <c r="J446" s="38">
        <v>1009.7333333333333</v>
      </c>
      <c r="K446" s="31">
        <v>995</v>
      </c>
      <c r="L446" s="31">
        <v>975</v>
      </c>
      <c r="M446" s="31">
        <v>10.652329999999999</v>
      </c>
      <c r="N446" s="1"/>
      <c r="O446" s="1"/>
    </row>
    <row r="447" spans="1:15" ht="12.75" customHeight="1">
      <c r="A447" s="33">
        <v>437</v>
      </c>
      <c r="B447" s="58" t="s">
        <v>224</v>
      </c>
      <c r="C447" s="31">
        <v>1611.3</v>
      </c>
      <c r="D447" s="38">
        <v>1617</v>
      </c>
      <c r="E447" s="38">
        <v>1596.25</v>
      </c>
      <c r="F447" s="38">
        <v>1581.2</v>
      </c>
      <c r="G447" s="38">
        <v>1560.45</v>
      </c>
      <c r="H447" s="38">
        <v>1632.05</v>
      </c>
      <c r="I447" s="38">
        <v>1652.8</v>
      </c>
      <c r="J447" s="38">
        <v>1667.85</v>
      </c>
      <c r="K447" s="31">
        <v>1637.75</v>
      </c>
      <c r="L447" s="31">
        <v>1601.95</v>
      </c>
      <c r="M447" s="31">
        <v>3.7968700000000002</v>
      </c>
      <c r="N447" s="1"/>
      <c r="O447" s="1"/>
    </row>
    <row r="448" spans="1:15" ht="12.75" customHeight="1">
      <c r="A448" s="33">
        <v>438</v>
      </c>
      <c r="B448" s="58" t="s">
        <v>229</v>
      </c>
      <c r="C448" s="31">
        <v>3399.15</v>
      </c>
      <c r="D448" s="38">
        <v>3395.3833333333337</v>
      </c>
      <c r="E448" s="38">
        <v>3383.9666666666672</v>
      </c>
      <c r="F448" s="38">
        <v>3368.7833333333333</v>
      </c>
      <c r="G448" s="38">
        <v>3357.3666666666668</v>
      </c>
      <c r="H448" s="38">
        <v>3410.5666666666675</v>
      </c>
      <c r="I448" s="38">
        <v>3421.9833333333345</v>
      </c>
      <c r="J448" s="38">
        <v>3437.1666666666679</v>
      </c>
      <c r="K448" s="31">
        <v>3406.8</v>
      </c>
      <c r="L448" s="31">
        <v>3380.2</v>
      </c>
      <c r="M448" s="31">
        <v>12.729799999999999</v>
      </c>
      <c r="N448" s="1"/>
      <c r="O448" s="1"/>
    </row>
    <row r="449" spans="1:15" ht="12.75" customHeight="1">
      <c r="A449" s="33">
        <v>439</v>
      </c>
      <c r="B449" s="58" t="s">
        <v>225</v>
      </c>
      <c r="C449" s="31">
        <v>868.55</v>
      </c>
      <c r="D449" s="38">
        <v>864.68333333333339</v>
      </c>
      <c r="E449" s="38">
        <v>859.86666666666679</v>
      </c>
      <c r="F449" s="38">
        <v>851.18333333333339</v>
      </c>
      <c r="G449" s="38">
        <v>846.36666666666679</v>
      </c>
      <c r="H449" s="38">
        <v>873.36666666666679</v>
      </c>
      <c r="I449" s="38">
        <v>878.18333333333339</v>
      </c>
      <c r="J449" s="38">
        <v>886.86666666666679</v>
      </c>
      <c r="K449" s="31">
        <v>869.5</v>
      </c>
      <c r="L449" s="31">
        <v>856</v>
      </c>
      <c r="M449" s="31">
        <v>8.7367799999999995</v>
      </c>
      <c r="N449" s="1"/>
      <c r="O449" s="1"/>
    </row>
    <row r="450" spans="1:15" ht="12.75" customHeight="1">
      <c r="A450" s="33">
        <v>440</v>
      </c>
      <c r="B450" s="58" t="s">
        <v>298</v>
      </c>
      <c r="C450" s="31">
        <v>7228.85</v>
      </c>
      <c r="D450" s="38">
        <v>7239.6166666666659</v>
      </c>
      <c r="E450" s="38">
        <v>7189.2833333333319</v>
      </c>
      <c r="F450" s="38">
        <v>7149.7166666666662</v>
      </c>
      <c r="G450" s="38">
        <v>7099.3833333333323</v>
      </c>
      <c r="H450" s="38">
        <v>7279.1833333333316</v>
      </c>
      <c r="I450" s="38">
        <v>7329.5166666666655</v>
      </c>
      <c r="J450" s="38">
        <v>7369.0833333333312</v>
      </c>
      <c r="K450" s="31">
        <v>7289.95</v>
      </c>
      <c r="L450" s="31">
        <v>7200.05</v>
      </c>
      <c r="M450" s="31">
        <v>1.1380699999999999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2356.65</v>
      </c>
      <c r="D451" s="38">
        <v>2357.8833333333332</v>
      </c>
      <c r="E451" s="38">
        <v>2343.7666666666664</v>
      </c>
      <c r="F451" s="38">
        <v>2330.8833333333332</v>
      </c>
      <c r="G451" s="38">
        <v>2316.7666666666664</v>
      </c>
      <c r="H451" s="38">
        <v>2370.7666666666664</v>
      </c>
      <c r="I451" s="38">
        <v>2384.8833333333332</v>
      </c>
      <c r="J451" s="38">
        <v>2397.7666666666664</v>
      </c>
      <c r="K451" s="31">
        <v>2372</v>
      </c>
      <c r="L451" s="31">
        <v>2345</v>
      </c>
      <c r="M451" s="31">
        <v>0.21195</v>
      </c>
      <c r="N451" s="1"/>
      <c r="O451" s="1"/>
    </row>
    <row r="452" spans="1:15" ht="12.75" customHeight="1">
      <c r="A452" s="33">
        <v>442</v>
      </c>
      <c r="B452" s="58" t="s">
        <v>536</v>
      </c>
      <c r="C452" s="31">
        <v>374.4</v>
      </c>
      <c r="D452" s="38">
        <v>372.11666666666662</v>
      </c>
      <c r="E452" s="38">
        <v>361.43333333333322</v>
      </c>
      <c r="F452" s="38">
        <v>348.46666666666658</v>
      </c>
      <c r="G452" s="38">
        <v>337.78333333333319</v>
      </c>
      <c r="H452" s="38">
        <v>385.08333333333326</v>
      </c>
      <c r="I452" s="38">
        <v>395.76666666666665</v>
      </c>
      <c r="J452" s="38">
        <v>408.73333333333329</v>
      </c>
      <c r="K452" s="31">
        <v>382.8</v>
      </c>
      <c r="L452" s="31">
        <v>359.15</v>
      </c>
      <c r="M452" s="31">
        <v>49.815480000000001</v>
      </c>
      <c r="N452" s="1"/>
      <c r="O452" s="1"/>
    </row>
    <row r="453" spans="1:15" ht="12.75" customHeight="1">
      <c r="A453" s="33">
        <v>443</v>
      </c>
      <c r="B453" s="58" t="s">
        <v>226</v>
      </c>
      <c r="C453" s="31">
        <v>639.45000000000005</v>
      </c>
      <c r="D453" s="38">
        <v>638.43333333333339</v>
      </c>
      <c r="E453" s="38">
        <v>634.36666666666679</v>
      </c>
      <c r="F453" s="38">
        <v>629.28333333333342</v>
      </c>
      <c r="G453" s="38">
        <v>625.21666666666681</v>
      </c>
      <c r="H453" s="38">
        <v>643.51666666666677</v>
      </c>
      <c r="I453" s="38">
        <v>647.58333333333337</v>
      </c>
      <c r="J453" s="38">
        <v>652.66666666666674</v>
      </c>
      <c r="K453" s="31">
        <v>642.5</v>
      </c>
      <c r="L453" s="31">
        <v>633.35</v>
      </c>
      <c r="M453" s="31">
        <v>139.88137</v>
      </c>
      <c r="N453" s="1"/>
      <c r="O453" s="1"/>
    </row>
    <row r="454" spans="1:15" ht="12.75" customHeight="1">
      <c r="A454" s="33">
        <v>444</v>
      </c>
      <c r="B454" s="58" t="s">
        <v>227</v>
      </c>
      <c r="C454" s="31">
        <v>219.45</v>
      </c>
      <c r="D454" s="38">
        <v>219.15</v>
      </c>
      <c r="E454" s="38">
        <v>217.8</v>
      </c>
      <c r="F454" s="38">
        <v>216.15</v>
      </c>
      <c r="G454" s="38">
        <v>214.8</v>
      </c>
      <c r="H454" s="38">
        <v>220.8</v>
      </c>
      <c r="I454" s="38">
        <v>222.14999999999998</v>
      </c>
      <c r="J454" s="38">
        <v>223.8</v>
      </c>
      <c r="K454" s="31">
        <v>220.5</v>
      </c>
      <c r="L454" s="31">
        <v>217.5</v>
      </c>
      <c r="M454" s="31">
        <v>76.028660000000002</v>
      </c>
      <c r="N454" s="1"/>
      <c r="O454" s="1"/>
    </row>
    <row r="455" spans="1:15" ht="12.75" customHeight="1">
      <c r="A455" s="33">
        <v>445</v>
      </c>
      <c r="B455" s="58" t="s">
        <v>228</v>
      </c>
      <c r="C455" s="31">
        <v>119.25</v>
      </c>
      <c r="D455" s="38">
        <v>117.83333333333333</v>
      </c>
      <c r="E455" s="38">
        <v>115.76666666666665</v>
      </c>
      <c r="F455" s="38">
        <v>112.28333333333332</v>
      </c>
      <c r="G455" s="38">
        <v>110.21666666666664</v>
      </c>
      <c r="H455" s="38">
        <v>121.31666666666666</v>
      </c>
      <c r="I455" s="38">
        <v>123.38333333333335</v>
      </c>
      <c r="J455" s="38">
        <v>126.86666666666667</v>
      </c>
      <c r="K455" s="31">
        <v>119.9</v>
      </c>
      <c r="L455" s="31">
        <v>114.35</v>
      </c>
      <c r="M455" s="31">
        <v>880.35258999999996</v>
      </c>
      <c r="N455" s="1"/>
      <c r="O455" s="1"/>
    </row>
    <row r="456" spans="1:15" ht="12.75" customHeight="1">
      <c r="A456" s="33">
        <v>446</v>
      </c>
      <c r="B456" s="58" t="s">
        <v>299</v>
      </c>
      <c r="C456" s="31">
        <v>82.4</v>
      </c>
      <c r="D456" s="38">
        <v>81.933333333333337</v>
      </c>
      <c r="E456" s="38">
        <v>79.466666666666669</v>
      </c>
      <c r="F456" s="38">
        <v>76.533333333333331</v>
      </c>
      <c r="G456" s="38">
        <v>74.066666666666663</v>
      </c>
      <c r="H456" s="38">
        <v>84.866666666666674</v>
      </c>
      <c r="I456" s="38">
        <v>87.333333333333343</v>
      </c>
      <c r="J456" s="38">
        <v>90.26666666666668</v>
      </c>
      <c r="K456" s="31">
        <v>84.4</v>
      </c>
      <c r="L456" s="31">
        <v>79</v>
      </c>
      <c r="M456" s="31">
        <v>114.17503000000001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1467.4</v>
      </c>
      <c r="D457" s="38">
        <v>1476.45</v>
      </c>
      <c r="E457" s="38">
        <v>1448.95</v>
      </c>
      <c r="F457" s="38">
        <v>1430.5</v>
      </c>
      <c r="G457" s="38">
        <v>1403</v>
      </c>
      <c r="H457" s="38">
        <v>1494.9</v>
      </c>
      <c r="I457" s="38">
        <v>1522.4</v>
      </c>
      <c r="J457" s="38">
        <v>1540.8500000000001</v>
      </c>
      <c r="K457" s="31">
        <v>1503.95</v>
      </c>
      <c r="L457" s="31">
        <v>1458</v>
      </c>
      <c r="M457" s="31">
        <v>0.21242</v>
      </c>
      <c r="N457" s="1"/>
      <c r="O457" s="1"/>
    </row>
    <row r="458" spans="1:15" ht="12.75" customHeight="1">
      <c r="A458" s="33">
        <v>448</v>
      </c>
      <c r="B458" s="58" t="s">
        <v>531</v>
      </c>
      <c r="C458" s="31">
        <v>417</v>
      </c>
      <c r="D458" s="38">
        <v>416.36666666666662</v>
      </c>
      <c r="E458" s="38">
        <v>414.83333333333326</v>
      </c>
      <c r="F458" s="38">
        <v>412.66666666666663</v>
      </c>
      <c r="G458" s="38">
        <v>411.13333333333327</v>
      </c>
      <c r="H458" s="38">
        <v>418.53333333333325</v>
      </c>
      <c r="I458" s="38">
        <v>420.06666666666666</v>
      </c>
      <c r="J458" s="38">
        <v>422.23333333333323</v>
      </c>
      <c r="K458" s="31">
        <v>417.9</v>
      </c>
      <c r="L458" s="31">
        <v>414.2</v>
      </c>
      <c r="M458" s="31">
        <v>1.19852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2413.1999999999998</v>
      </c>
      <c r="D459" s="38">
        <v>2421.5499999999997</v>
      </c>
      <c r="E459" s="38">
        <v>2383.1499999999996</v>
      </c>
      <c r="F459" s="38">
        <v>2353.1</v>
      </c>
      <c r="G459" s="38">
        <v>2314.6999999999998</v>
      </c>
      <c r="H459" s="38">
        <v>2451.5999999999995</v>
      </c>
      <c r="I459" s="38">
        <v>2490</v>
      </c>
      <c r="J459" s="38">
        <v>2520.0499999999993</v>
      </c>
      <c r="K459" s="31">
        <v>2459.9499999999998</v>
      </c>
      <c r="L459" s="31">
        <v>2391.5</v>
      </c>
      <c r="M459" s="31">
        <v>0.12464</v>
      </c>
      <c r="N459" s="1"/>
      <c r="O459" s="1"/>
    </row>
    <row r="460" spans="1:15" ht="12.75" customHeight="1">
      <c r="A460" s="33">
        <v>450</v>
      </c>
      <c r="B460" s="58" t="s">
        <v>230</v>
      </c>
      <c r="C460" s="31">
        <v>1156.5</v>
      </c>
      <c r="D460" s="38">
        <v>1155.3999999999999</v>
      </c>
      <c r="E460" s="38">
        <v>1146.0999999999997</v>
      </c>
      <c r="F460" s="38">
        <v>1135.6999999999998</v>
      </c>
      <c r="G460" s="38">
        <v>1126.3999999999996</v>
      </c>
      <c r="H460" s="38">
        <v>1165.7999999999997</v>
      </c>
      <c r="I460" s="38">
        <v>1175.0999999999999</v>
      </c>
      <c r="J460" s="38">
        <v>1185.4999999999998</v>
      </c>
      <c r="K460" s="31">
        <v>1164.7</v>
      </c>
      <c r="L460" s="31">
        <v>1145</v>
      </c>
      <c r="M460" s="31">
        <v>25.57865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780.45</v>
      </c>
      <c r="D461" s="38">
        <v>787.04999999999984</v>
      </c>
      <c r="E461" s="38">
        <v>769.4499999999997</v>
      </c>
      <c r="F461" s="38">
        <v>758.44999999999982</v>
      </c>
      <c r="G461" s="38">
        <v>740.84999999999968</v>
      </c>
      <c r="H461" s="38">
        <v>798.04999999999973</v>
      </c>
      <c r="I461" s="38">
        <v>815.64999999999986</v>
      </c>
      <c r="J461" s="38">
        <v>826.64999999999975</v>
      </c>
      <c r="K461" s="31">
        <v>804.65</v>
      </c>
      <c r="L461" s="31">
        <v>776.05</v>
      </c>
      <c r="M461" s="31">
        <v>10.508570000000001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123.75</v>
      </c>
      <c r="D462" s="38">
        <v>124.31666666666666</v>
      </c>
      <c r="E462" s="38">
        <v>122.63333333333333</v>
      </c>
      <c r="F462" s="38">
        <v>121.51666666666667</v>
      </c>
      <c r="G462" s="38">
        <v>119.83333333333333</v>
      </c>
      <c r="H462" s="38">
        <v>125.43333333333332</v>
      </c>
      <c r="I462" s="38">
        <v>127.11666666666666</v>
      </c>
      <c r="J462" s="38">
        <v>128.23333333333332</v>
      </c>
      <c r="K462" s="31">
        <v>126</v>
      </c>
      <c r="L462" s="31">
        <v>123.2</v>
      </c>
      <c r="M462" s="31">
        <v>10.054639999999999</v>
      </c>
      <c r="N462" s="1"/>
      <c r="O462" s="1"/>
    </row>
    <row r="463" spans="1:15" ht="12.75" customHeight="1">
      <c r="A463" s="33">
        <v>453</v>
      </c>
      <c r="B463" s="58" t="s">
        <v>208</v>
      </c>
      <c r="C463" s="31">
        <v>897.6</v>
      </c>
      <c r="D463" s="38">
        <v>893.75</v>
      </c>
      <c r="E463" s="38">
        <v>887.4</v>
      </c>
      <c r="F463" s="38">
        <v>877.19999999999993</v>
      </c>
      <c r="G463" s="38">
        <v>870.84999999999991</v>
      </c>
      <c r="H463" s="38">
        <v>903.95</v>
      </c>
      <c r="I463" s="38">
        <v>910.3</v>
      </c>
      <c r="J463" s="38">
        <v>920.50000000000011</v>
      </c>
      <c r="K463" s="31">
        <v>900.1</v>
      </c>
      <c r="L463" s="31">
        <v>883.55</v>
      </c>
      <c r="M463" s="31">
        <v>3.3023600000000002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2623.95</v>
      </c>
      <c r="D464" s="38">
        <v>2599.8166666666666</v>
      </c>
      <c r="E464" s="38">
        <v>2471.1333333333332</v>
      </c>
      <c r="F464" s="38">
        <v>2318.3166666666666</v>
      </c>
      <c r="G464" s="38">
        <v>2189.6333333333332</v>
      </c>
      <c r="H464" s="38">
        <v>2752.6333333333332</v>
      </c>
      <c r="I464" s="38">
        <v>2881.3166666666666</v>
      </c>
      <c r="J464" s="38">
        <v>3034.1333333333332</v>
      </c>
      <c r="K464" s="31">
        <v>2728.5</v>
      </c>
      <c r="L464" s="31">
        <v>2447</v>
      </c>
      <c r="M464" s="31">
        <v>6.8593200000000003</v>
      </c>
      <c r="N464" s="1"/>
      <c r="O464" s="1"/>
    </row>
    <row r="465" spans="1:15" ht="12.75" customHeight="1">
      <c r="A465" s="33">
        <v>455</v>
      </c>
      <c r="B465" s="58" t="s">
        <v>541</v>
      </c>
      <c r="C465" s="31">
        <v>3271.45</v>
      </c>
      <c r="D465" s="38">
        <v>3258.8666666666663</v>
      </c>
      <c r="E465" s="38">
        <v>3224.6333333333328</v>
      </c>
      <c r="F465" s="38">
        <v>3177.8166666666666</v>
      </c>
      <c r="G465" s="38">
        <v>3143.583333333333</v>
      </c>
      <c r="H465" s="38">
        <v>3305.6833333333325</v>
      </c>
      <c r="I465" s="38">
        <v>3339.9166666666661</v>
      </c>
      <c r="J465" s="38">
        <v>3386.7333333333322</v>
      </c>
      <c r="K465" s="31">
        <v>3293.1</v>
      </c>
      <c r="L465" s="31">
        <v>3212.05</v>
      </c>
      <c r="M465" s="31">
        <v>1.1153900000000001</v>
      </c>
      <c r="N465" s="1"/>
      <c r="O465" s="1"/>
    </row>
    <row r="466" spans="1:15" ht="12.75" customHeight="1">
      <c r="A466" s="33">
        <v>456</v>
      </c>
      <c r="B466" s="58" t="s">
        <v>231</v>
      </c>
      <c r="C466" s="31">
        <v>3029</v>
      </c>
      <c r="D466" s="38">
        <v>3011.5499999999997</v>
      </c>
      <c r="E466" s="38">
        <v>2990.1999999999994</v>
      </c>
      <c r="F466" s="38">
        <v>2951.3999999999996</v>
      </c>
      <c r="G466" s="38">
        <v>2930.0499999999993</v>
      </c>
      <c r="H466" s="38">
        <v>3050.3499999999995</v>
      </c>
      <c r="I466" s="38">
        <v>3071.7</v>
      </c>
      <c r="J466" s="38">
        <v>3110.4999999999995</v>
      </c>
      <c r="K466" s="31">
        <v>3032.9</v>
      </c>
      <c r="L466" s="31">
        <v>2972.75</v>
      </c>
      <c r="M466" s="31">
        <v>8.7478800000000003</v>
      </c>
      <c r="N466" s="1"/>
      <c r="O466" s="1"/>
    </row>
    <row r="467" spans="1:15" ht="12.75" customHeight="1">
      <c r="A467" s="33">
        <v>457</v>
      </c>
      <c r="B467" s="58" t="s">
        <v>232</v>
      </c>
      <c r="C467" s="31">
        <v>1972.5</v>
      </c>
      <c r="D467" s="38">
        <v>1965.3500000000001</v>
      </c>
      <c r="E467" s="38">
        <v>1948.7000000000003</v>
      </c>
      <c r="F467" s="38">
        <v>1924.9</v>
      </c>
      <c r="G467" s="38">
        <v>1908.2500000000002</v>
      </c>
      <c r="H467" s="38">
        <v>1989.1500000000003</v>
      </c>
      <c r="I467" s="38">
        <v>2005.8000000000004</v>
      </c>
      <c r="J467" s="38">
        <v>2029.6000000000004</v>
      </c>
      <c r="K467" s="31">
        <v>1982</v>
      </c>
      <c r="L467" s="31">
        <v>1941.55</v>
      </c>
      <c r="M467" s="31">
        <v>2.9970699999999999</v>
      </c>
      <c r="N467" s="1"/>
      <c r="O467" s="1"/>
    </row>
    <row r="468" spans="1:15" ht="12.75" customHeight="1">
      <c r="A468" s="33">
        <v>458</v>
      </c>
      <c r="B468" s="58" t="s">
        <v>300</v>
      </c>
      <c r="C468" s="31">
        <v>611.54999999999995</v>
      </c>
      <c r="D468" s="38">
        <v>617.85</v>
      </c>
      <c r="E468" s="38">
        <v>601.70000000000005</v>
      </c>
      <c r="F468" s="38">
        <v>591.85</v>
      </c>
      <c r="G468" s="38">
        <v>575.70000000000005</v>
      </c>
      <c r="H468" s="38">
        <v>627.70000000000005</v>
      </c>
      <c r="I468" s="38">
        <v>643.84999999999991</v>
      </c>
      <c r="J468" s="38">
        <v>653.70000000000005</v>
      </c>
      <c r="K468" s="31">
        <v>634</v>
      </c>
      <c r="L468" s="31">
        <v>608</v>
      </c>
      <c r="M468" s="31">
        <v>11.633889999999999</v>
      </c>
      <c r="N468" s="1"/>
      <c r="O468" s="1"/>
    </row>
    <row r="469" spans="1:15" ht="12.75" customHeight="1">
      <c r="A469" s="33">
        <v>459</v>
      </c>
      <c r="B469" s="58" t="s">
        <v>542</v>
      </c>
      <c r="C469" s="31">
        <v>760.2</v>
      </c>
      <c r="D469" s="38">
        <v>758.56666666666661</v>
      </c>
      <c r="E469" s="38">
        <v>751.68333333333317</v>
      </c>
      <c r="F469" s="38">
        <v>743.16666666666652</v>
      </c>
      <c r="G469" s="38">
        <v>736.28333333333308</v>
      </c>
      <c r="H469" s="38">
        <v>767.08333333333326</v>
      </c>
      <c r="I469" s="38">
        <v>773.9666666666667</v>
      </c>
      <c r="J469" s="38">
        <v>782.48333333333335</v>
      </c>
      <c r="K469" s="31">
        <v>765.45</v>
      </c>
      <c r="L469" s="31">
        <v>750.05</v>
      </c>
      <c r="M469" s="31">
        <v>0.47669</v>
      </c>
      <c r="N469" s="1"/>
      <c r="O469" s="1"/>
    </row>
    <row r="470" spans="1:15" ht="12.75" customHeight="1">
      <c r="A470" s="33">
        <v>460</v>
      </c>
      <c r="B470" s="58" t="s">
        <v>233</v>
      </c>
      <c r="C470" s="31">
        <v>1709.45</v>
      </c>
      <c r="D470" s="38">
        <v>1706.6166666666668</v>
      </c>
      <c r="E470" s="38">
        <v>1694.7833333333335</v>
      </c>
      <c r="F470" s="38">
        <v>1680.1166666666668</v>
      </c>
      <c r="G470" s="38">
        <v>1668.2833333333335</v>
      </c>
      <c r="H470" s="38">
        <v>1721.2833333333335</v>
      </c>
      <c r="I470" s="38">
        <v>1733.1166666666666</v>
      </c>
      <c r="J470" s="38">
        <v>1747.7833333333335</v>
      </c>
      <c r="K470" s="31">
        <v>1718.45</v>
      </c>
      <c r="L470" s="31">
        <v>1691.95</v>
      </c>
      <c r="M470" s="31">
        <v>2.2112799999999999</v>
      </c>
      <c r="N470" s="1"/>
      <c r="O470" s="1"/>
    </row>
    <row r="471" spans="1:15" ht="12.75" customHeight="1">
      <c r="A471" s="33">
        <v>461</v>
      </c>
      <c r="B471" s="58" t="s">
        <v>301</v>
      </c>
      <c r="C471" s="31">
        <v>33</v>
      </c>
      <c r="D471" s="38">
        <v>33.016666666666666</v>
      </c>
      <c r="E471" s="38">
        <v>32.783333333333331</v>
      </c>
      <c r="F471" s="38">
        <v>32.566666666666663</v>
      </c>
      <c r="G471" s="38">
        <v>32.333333333333329</v>
      </c>
      <c r="H471" s="38">
        <v>33.233333333333334</v>
      </c>
      <c r="I471" s="38">
        <v>33.466666666666669</v>
      </c>
      <c r="J471" s="38">
        <v>33.683333333333337</v>
      </c>
      <c r="K471" s="31">
        <v>33.25</v>
      </c>
      <c r="L471" s="31">
        <v>32.799999999999997</v>
      </c>
      <c r="M471" s="31">
        <v>43.721789999999999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328.8</v>
      </c>
      <c r="D472" s="38">
        <v>327.26666666666665</v>
      </c>
      <c r="E472" s="38">
        <v>321.5333333333333</v>
      </c>
      <c r="F472" s="38">
        <v>314.26666666666665</v>
      </c>
      <c r="G472" s="38">
        <v>308.5333333333333</v>
      </c>
      <c r="H472" s="38">
        <v>334.5333333333333</v>
      </c>
      <c r="I472" s="38">
        <v>340.26666666666665</v>
      </c>
      <c r="J472" s="38">
        <v>347.5333333333333</v>
      </c>
      <c r="K472" s="31">
        <v>333</v>
      </c>
      <c r="L472" s="31">
        <v>320</v>
      </c>
      <c r="M472" s="31">
        <v>25.668310000000002</v>
      </c>
      <c r="N472" s="1"/>
      <c r="O472" s="1"/>
    </row>
    <row r="473" spans="1:15" ht="12.75" customHeight="1">
      <c r="A473" s="33">
        <v>463</v>
      </c>
      <c r="B473" s="58" t="s">
        <v>544</v>
      </c>
      <c r="C473" s="31">
        <v>404</v>
      </c>
      <c r="D473" s="38">
        <v>404.41666666666669</v>
      </c>
      <c r="E473" s="38">
        <v>401.18333333333339</v>
      </c>
      <c r="F473" s="38">
        <v>398.36666666666673</v>
      </c>
      <c r="G473" s="38">
        <v>395.13333333333344</v>
      </c>
      <c r="H473" s="38">
        <v>407.23333333333335</v>
      </c>
      <c r="I473" s="38">
        <v>410.46666666666658</v>
      </c>
      <c r="J473" s="38">
        <v>413.2833333333333</v>
      </c>
      <c r="K473" s="31">
        <v>407.65</v>
      </c>
      <c r="L473" s="31">
        <v>401.6</v>
      </c>
      <c r="M473" s="31">
        <v>5.2739799999999999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785.75</v>
      </c>
      <c r="D474" s="38">
        <v>786.73333333333323</v>
      </c>
      <c r="E474" s="38">
        <v>777.01666666666642</v>
      </c>
      <c r="F474" s="38">
        <v>768.28333333333319</v>
      </c>
      <c r="G474" s="38">
        <v>758.56666666666638</v>
      </c>
      <c r="H474" s="38">
        <v>795.46666666666647</v>
      </c>
      <c r="I474" s="38">
        <v>805.18333333333339</v>
      </c>
      <c r="J474" s="38">
        <v>813.91666666666652</v>
      </c>
      <c r="K474" s="31">
        <v>796.45</v>
      </c>
      <c r="L474" s="31">
        <v>778</v>
      </c>
      <c r="M474" s="31">
        <v>0.73836000000000002</v>
      </c>
      <c r="N474" s="1"/>
      <c r="O474" s="1"/>
    </row>
    <row r="475" spans="1:15" ht="12.75" customHeight="1">
      <c r="A475" s="33">
        <v>465</v>
      </c>
      <c r="B475" s="58" t="s">
        <v>302</v>
      </c>
      <c r="C475" s="31">
        <v>3131.4</v>
      </c>
      <c r="D475" s="38">
        <v>3155.7833333333333</v>
      </c>
      <c r="E475" s="38">
        <v>3102.6166666666668</v>
      </c>
      <c r="F475" s="38">
        <v>3073.8333333333335</v>
      </c>
      <c r="G475" s="38">
        <v>3020.666666666667</v>
      </c>
      <c r="H475" s="38">
        <v>3184.5666666666666</v>
      </c>
      <c r="I475" s="38">
        <v>3237.7333333333336</v>
      </c>
      <c r="J475" s="38">
        <v>3266.5166666666664</v>
      </c>
      <c r="K475" s="31">
        <v>3208.95</v>
      </c>
      <c r="L475" s="31">
        <v>3127</v>
      </c>
      <c r="M475" s="31">
        <v>0.91241000000000005</v>
      </c>
      <c r="N475" s="1"/>
      <c r="O475" s="1"/>
    </row>
    <row r="476" spans="1:15" ht="12.75" customHeight="1">
      <c r="A476" s="33">
        <v>466</v>
      </c>
      <c r="B476" s="58" t="s">
        <v>533</v>
      </c>
      <c r="C476" s="31">
        <v>40.299999999999997</v>
      </c>
      <c r="D476" s="38">
        <v>40.266666666666666</v>
      </c>
      <c r="E476" s="38">
        <v>39.833333333333329</v>
      </c>
      <c r="F476" s="38">
        <v>39.36666666666666</v>
      </c>
      <c r="G476" s="38">
        <v>38.933333333333323</v>
      </c>
      <c r="H476" s="38">
        <v>40.733333333333334</v>
      </c>
      <c r="I476" s="38">
        <v>41.166666666666671</v>
      </c>
      <c r="J476" s="38">
        <v>41.63333333333334</v>
      </c>
      <c r="K476" s="31">
        <v>40.700000000000003</v>
      </c>
      <c r="L476" s="31">
        <v>39.799999999999997</v>
      </c>
      <c r="M476" s="31">
        <v>66.189189999999996</v>
      </c>
      <c r="N476" s="1"/>
      <c r="O476" s="1"/>
    </row>
    <row r="477" spans="1:15" ht="12.75" customHeight="1">
      <c r="A477" s="33">
        <v>467</v>
      </c>
      <c r="B477" s="58" t="s">
        <v>234</v>
      </c>
      <c r="C477" s="31">
        <v>1384</v>
      </c>
      <c r="D477" s="38">
        <v>1362.0333333333333</v>
      </c>
      <c r="E477" s="38">
        <v>1335.6166666666666</v>
      </c>
      <c r="F477" s="38">
        <v>1287.2333333333333</v>
      </c>
      <c r="G477" s="38">
        <v>1260.8166666666666</v>
      </c>
      <c r="H477" s="38">
        <v>1410.4166666666665</v>
      </c>
      <c r="I477" s="38">
        <v>1436.8333333333335</v>
      </c>
      <c r="J477" s="38">
        <v>1485.2166666666665</v>
      </c>
      <c r="K477" s="31">
        <v>1388.45</v>
      </c>
      <c r="L477" s="31">
        <v>1313.65</v>
      </c>
      <c r="M477" s="31">
        <v>54.673229999999997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28.65</v>
      </c>
      <c r="D478" s="38">
        <v>28.650000000000002</v>
      </c>
      <c r="E478" s="38">
        <v>28.250000000000004</v>
      </c>
      <c r="F478" s="38">
        <v>27.85</v>
      </c>
      <c r="G478" s="38">
        <v>27.450000000000003</v>
      </c>
      <c r="H478" s="38">
        <v>29.050000000000004</v>
      </c>
      <c r="I478" s="38">
        <v>29.450000000000003</v>
      </c>
      <c r="J478" s="38">
        <v>29.850000000000005</v>
      </c>
      <c r="K478" s="31">
        <v>29.05</v>
      </c>
      <c r="L478" s="31">
        <v>28.25</v>
      </c>
      <c r="M478" s="31">
        <v>74.794650000000004</v>
      </c>
      <c r="N478" s="1"/>
      <c r="O478" s="1"/>
    </row>
    <row r="479" spans="1:15" ht="12.75" customHeight="1">
      <c r="A479" s="33">
        <v>469</v>
      </c>
      <c r="B479" s="58" t="s">
        <v>546</v>
      </c>
      <c r="C479" s="31">
        <v>428.05</v>
      </c>
      <c r="D479" s="38">
        <v>429.90000000000003</v>
      </c>
      <c r="E479" s="38">
        <v>424.60000000000008</v>
      </c>
      <c r="F479" s="38">
        <v>421.15000000000003</v>
      </c>
      <c r="G479" s="38">
        <v>415.85000000000008</v>
      </c>
      <c r="H479" s="38">
        <v>433.35000000000008</v>
      </c>
      <c r="I479" s="38">
        <v>438.65000000000003</v>
      </c>
      <c r="J479" s="38">
        <v>442.10000000000008</v>
      </c>
      <c r="K479" s="31">
        <v>435.2</v>
      </c>
      <c r="L479" s="31">
        <v>426.45</v>
      </c>
      <c r="M479" s="31">
        <v>1.06019</v>
      </c>
      <c r="N479" s="1"/>
      <c r="O479" s="1"/>
    </row>
    <row r="480" spans="1:15" ht="12.75" customHeight="1">
      <c r="A480" s="33">
        <v>470</v>
      </c>
      <c r="B480" s="58" t="s">
        <v>236</v>
      </c>
      <c r="C480" s="31">
        <v>8393.2999999999993</v>
      </c>
      <c r="D480" s="38">
        <v>8351</v>
      </c>
      <c r="E480" s="38">
        <v>8287</v>
      </c>
      <c r="F480" s="38">
        <v>8180.7000000000007</v>
      </c>
      <c r="G480" s="38">
        <v>8116.7000000000007</v>
      </c>
      <c r="H480" s="38">
        <v>8457.2999999999993</v>
      </c>
      <c r="I480" s="38">
        <v>8521.2999999999993</v>
      </c>
      <c r="J480" s="38">
        <v>8627.5999999999985</v>
      </c>
      <c r="K480" s="31">
        <v>8415</v>
      </c>
      <c r="L480" s="31">
        <v>8244.7000000000007</v>
      </c>
      <c r="M480" s="31">
        <v>5.8316699999999999</v>
      </c>
      <c r="N480" s="1"/>
      <c r="O480" s="1"/>
    </row>
    <row r="481" spans="1:15" ht="12.75" customHeight="1">
      <c r="A481" s="33">
        <v>471</v>
      </c>
      <c r="B481" s="58" t="s">
        <v>303</v>
      </c>
      <c r="C481" s="31">
        <v>88</v>
      </c>
      <c r="D481" s="38">
        <v>88.366666666666674</v>
      </c>
      <c r="E481" s="38">
        <v>86.383333333333354</v>
      </c>
      <c r="F481" s="38">
        <v>84.76666666666668</v>
      </c>
      <c r="G481" s="38">
        <v>82.78333333333336</v>
      </c>
      <c r="H481" s="38">
        <v>89.983333333333348</v>
      </c>
      <c r="I481" s="38">
        <v>91.966666666666669</v>
      </c>
      <c r="J481" s="38">
        <v>93.583333333333343</v>
      </c>
      <c r="K481" s="31">
        <v>90.35</v>
      </c>
      <c r="L481" s="31">
        <v>86.75</v>
      </c>
      <c r="M481" s="31">
        <v>157.38771</v>
      </c>
      <c r="N481" s="1"/>
      <c r="O481" s="1"/>
    </row>
    <row r="482" spans="1:15" ht="12.75" customHeight="1">
      <c r="A482" s="33">
        <v>472</v>
      </c>
      <c r="B482" s="58" t="s">
        <v>235</v>
      </c>
      <c r="C482" s="31">
        <v>1480.6</v>
      </c>
      <c r="D482" s="38">
        <v>1484.2833333333335</v>
      </c>
      <c r="E482" s="38">
        <v>1466.4666666666672</v>
      </c>
      <c r="F482" s="38">
        <v>1452.3333333333337</v>
      </c>
      <c r="G482" s="38">
        <v>1434.5166666666673</v>
      </c>
      <c r="H482" s="38">
        <v>1498.416666666667</v>
      </c>
      <c r="I482" s="38">
        <v>1516.2333333333331</v>
      </c>
      <c r="J482" s="38">
        <v>1530.3666666666668</v>
      </c>
      <c r="K482" s="31">
        <v>1502.1</v>
      </c>
      <c r="L482" s="31">
        <v>1470.15</v>
      </c>
      <c r="M482" s="31">
        <v>1.5012099999999999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983.45</v>
      </c>
      <c r="D483" s="38">
        <v>982.48333333333323</v>
      </c>
      <c r="E483" s="38">
        <v>974.96666666666647</v>
      </c>
      <c r="F483" s="38">
        <v>966.48333333333323</v>
      </c>
      <c r="G483" s="38">
        <v>958.96666666666647</v>
      </c>
      <c r="H483" s="38">
        <v>990.96666666666647</v>
      </c>
      <c r="I483" s="38">
        <v>998.48333333333312</v>
      </c>
      <c r="J483" s="31">
        <v>1006.9666666666665</v>
      </c>
      <c r="K483" s="31">
        <v>990</v>
      </c>
      <c r="L483" s="31">
        <v>974</v>
      </c>
      <c r="M483" s="58">
        <v>14.758520000000001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583.35</v>
      </c>
      <c r="D484" s="38">
        <v>583.06666666666672</v>
      </c>
      <c r="E484" s="38">
        <v>572.28333333333342</v>
      </c>
      <c r="F484" s="38">
        <v>561.2166666666667</v>
      </c>
      <c r="G484" s="38">
        <v>550.43333333333339</v>
      </c>
      <c r="H484" s="38">
        <v>594.13333333333344</v>
      </c>
      <c r="I484" s="38">
        <v>604.91666666666674</v>
      </c>
      <c r="J484" s="31">
        <v>615.98333333333346</v>
      </c>
      <c r="K484" s="31">
        <v>593.85</v>
      </c>
      <c r="L484" s="31">
        <v>572</v>
      </c>
      <c r="M484" s="58">
        <v>4.9660399999999996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626</v>
      </c>
      <c r="D485" s="38">
        <v>628.35</v>
      </c>
      <c r="E485" s="38">
        <v>621.70000000000005</v>
      </c>
      <c r="F485" s="38">
        <v>617.4</v>
      </c>
      <c r="G485" s="38">
        <v>610.75</v>
      </c>
      <c r="H485" s="38">
        <v>632.65000000000009</v>
      </c>
      <c r="I485" s="38">
        <v>639.29999999999995</v>
      </c>
      <c r="J485" s="38">
        <v>643.60000000000014</v>
      </c>
      <c r="K485" s="31">
        <v>635</v>
      </c>
      <c r="L485" s="31">
        <v>624.04999999999995</v>
      </c>
      <c r="M485" s="31">
        <v>23.91696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810.25</v>
      </c>
      <c r="D486" s="38">
        <v>811.41666666666663</v>
      </c>
      <c r="E486" s="38">
        <v>801.83333333333326</v>
      </c>
      <c r="F486" s="38">
        <v>793.41666666666663</v>
      </c>
      <c r="G486" s="38">
        <v>783.83333333333326</v>
      </c>
      <c r="H486" s="38">
        <v>819.83333333333326</v>
      </c>
      <c r="I486" s="38">
        <v>829.41666666666652</v>
      </c>
      <c r="J486" s="31">
        <v>837.83333333333326</v>
      </c>
      <c r="K486" s="31">
        <v>821</v>
      </c>
      <c r="L486" s="31">
        <v>803</v>
      </c>
      <c r="M486" s="58">
        <v>1.3848100000000001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605.35</v>
      </c>
      <c r="D487" s="38">
        <v>602.15</v>
      </c>
      <c r="E487" s="38">
        <v>596.79999999999995</v>
      </c>
      <c r="F487" s="38">
        <v>588.25</v>
      </c>
      <c r="G487" s="38">
        <v>582.9</v>
      </c>
      <c r="H487" s="38">
        <v>610.69999999999993</v>
      </c>
      <c r="I487" s="38">
        <v>616.05000000000007</v>
      </c>
      <c r="J487" s="38">
        <v>624.59999999999991</v>
      </c>
      <c r="K487" s="31">
        <v>607.5</v>
      </c>
      <c r="L487" s="31">
        <v>593.6</v>
      </c>
      <c r="M487" s="31">
        <v>3.8635999999999999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341</v>
      </c>
      <c r="D488" s="38">
        <v>342.18333333333334</v>
      </c>
      <c r="E488" s="38">
        <v>334.86666666666667</v>
      </c>
      <c r="F488" s="38">
        <v>328.73333333333335</v>
      </c>
      <c r="G488" s="38">
        <v>321.41666666666669</v>
      </c>
      <c r="H488" s="38">
        <v>348.31666666666666</v>
      </c>
      <c r="I488" s="38">
        <v>355.63333333333338</v>
      </c>
      <c r="J488" s="38">
        <v>361.76666666666665</v>
      </c>
      <c r="K488" s="31">
        <v>349.5</v>
      </c>
      <c r="L488" s="31">
        <v>336.05</v>
      </c>
      <c r="M488" s="31">
        <v>2.6023499999999999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376.75</v>
      </c>
      <c r="D489" s="38">
        <v>375.16666666666669</v>
      </c>
      <c r="E489" s="38">
        <v>370.93333333333339</v>
      </c>
      <c r="F489" s="38">
        <v>365.11666666666673</v>
      </c>
      <c r="G489" s="38">
        <v>360.88333333333344</v>
      </c>
      <c r="H489" s="38">
        <v>380.98333333333335</v>
      </c>
      <c r="I489" s="38">
        <v>385.21666666666658</v>
      </c>
      <c r="J489" s="38">
        <v>391.0333333333333</v>
      </c>
      <c r="K489" s="31">
        <v>379.4</v>
      </c>
      <c r="L489" s="31">
        <v>369.35</v>
      </c>
      <c r="M489" s="31">
        <v>1.8044500000000001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338.85</v>
      </c>
      <c r="D490" s="38">
        <v>340.53333333333336</v>
      </c>
      <c r="E490" s="38">
        <v>322.16666666666674</v>
      </c>
      <c r="F490" s="38">
        <v>305.48333333333341</v>
      </c>
      <c r="G490" s="38">
        <v>287.11666666666679</v>
      </c>
      <c r="H490" s="38">
        <v>357.2166666666667</v>
      </c>
      <c r="I490" s="38">
        <v>375.58333333333337</v>
      </c>
      <c r="J490" s="38">
        <v>392.26666666666665</v>
      </c>
      <c r="K490" s="31">
        <v>358.9</v>
      </c>
      <c r="L490" s="31">
        <v>323.85000000000002</v>
      </c>
      <c r="M490" s="31">
        <v>15.83295</v>
      </c>
      <c r="N490" s="1"/>
      <c r="O490" s="1"/>
    </row>
    <row r="491" spans="1:15" ht="12.75" customHeight="1">
      <c r="A491" s="33">
        <v>481</v>
      </c>
      <c r="B491" s="58" t="s">
        <v>304</v>
      </c>
      <c r="C491" s="31">
        <v>804.6</v>
      </c>
      <c r="D491" s="38">
        <v>806.69999999999993</v>
      </c>
      <c r="E491" s="38">
        <v>796.89999999999986</v>
      </c>
      <c r="F491" s="38">
        <v>789.19999999999993</v>
      </c>
      <c r="G491" s="38">
        <v>779.39999999999986</v>
      </c>
      <c r="H491" s="38">
        <v>814.39999999999986</v>
      </c>
      <c r="I491" s="38">
        <v>824.19999999999982</v>
      </c>
      <c r="J491" s="38">
        <v>831.89999999999986</v>
      </c>
      <c r="K491" s="31">
        <v>816.5</v>
      </c>
      <c r="L491" s="31">
        <v>799</v>
      </c>
      <c r="M491" s="31">
        <v>15.95429</v>
      </c>
      <c r="N491" s="1"/>
      <c r="O491" s="1"/>
    </row>
    <row r="492" spans="1:15" ht="12.75" customHeight="1">
      <c r="A492" s="33">
        <v>482</v>
      </c>
      <c r="B492" s="58" t="s">
        <v>555</v>
      </c>
      <c r="C492" s="38">
        <v>1249.75</v>
      </c>
      <c r="D492" s="38">
        <v>1260.0833333333333</v>
      </c>
      <c r="E492" s="38">
        <v>1230.1666666666665</v>
      </c>
      <c r="F492" s="38">
        <v>1210.5833333333333</v>
      </c>
      <c r="G492" s="38">
        <v>1180.6666666666665</v>
      </c>
      <c r="H492" s="38">
        <v>1279.6666666666665</v>
      </c>
      <c r="I492" s="38">
        <v>1309.583333333333</v>
      </c>
      <c r="J492" s="38">
        <v>1329.1666666666665</v>
      </c>
      <c r="K492" s="31">
        <v>1290</v>
      </c>
      <c r="L492" s="31">
        <v>1240.5</v>
      </c>
      <c r="M492" s="31">
        <v>1.39547</v>
      </c>
      <c r="N492" s="1"/>
      <c r="O492" s="1"/>
    </row>
    <row r="493" spans="1:15" ht="12.75" customHeight="1">
      <c r="A493" s="33">
        <v>483</v>
      </c>
      <c r="B493" s="58" t="s">
        <v>238</v>
      </c>
      <c r="C493" s="31">
        <v>276.89999999999998</v>
      </c>
      <c r="D493" s="38">
        <v>275.58333333333331</v>
      </c>
      <c r="E493" s="38">
        <v>273.41666666666663</v>
      </c>
      <c r="F493" s="38">
        <v>269.93333333333334</v>
      </c>
      <c r="G493" s="38">
        <v>267.76666666666665</v>
      </c>
      <c r="H493" s="38">
        <v>279.06666666666661</v>
      </c>
      <c r="I493" s="38">
        <v>281.23333333333323</v>
      </c>
      <c r="J493" s="38">
        <v>284.71666666666658</v>
      </c>
      <c r="K493" s="31">
        <v>277.75</v>
      </c>
      <c r="L493" s="31">
        <v>272.10000000000002</v>
      </c>
      <c r="M493" s="31">
        <v>74.860140000000001</v>
      </c>
      <c r="N493" s="1"/>
      <c r="O493" s="1"/>
    </row>
    <row r="494" spans="1:15" ht="12.75" customHeight="1">
      <c r="A494" s="33">
        <v>484</v>
      </c>
      <c r="B494" s="58" t="s">
        <v>549</v>
      </c>
      <c r="C494" s="38">
        <v>280.8</v>
      </c>
      <c r="D494" s="38">
        <v>281.89999999999998</v>
      </c>
      <c r="E494" s="38">
        <v>277.29999999999995</v>
      </c>
      <c r="F494" s="38">
        <v>273.79999999999995</v>
      </c>
      <c r="G494" s="38">
        <v>269.19999999999993</v>
      </c>
      <c r="H494" s="38">
        <v>285.39999999999998</v>
      </c>
      <c r="I494" s="38">
        <v>290</v>
      </c>
      <c r="J494" s="38">
        <v>293.5</v>
      </c>
      <c r="K494" s="31">
        <v>286.5</v>
      </c>
      <c r="L494" s="31">
        <v>278.39999999999998</v>
      </c>
      <c r="M494" s="31">
        <v>2.4148700000000001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456.65</v>
      </c>
      <c r="D495" s="38">
        <v>456.56666666666666</v>
      </c>
      <c r="E495" s="38">
        <v>450.88333333333333</v>
      </c>
      <c r="F495" s="38">
        <v>445.11666666666667</v>
      </c>
      <c r="G495" s="38">
        <v>439.43333333333334</v>
      </c>
      <c r="H495" s="38">
        <v>462.33333333333331</v>
      </c>
      <c r="I495" s="38">
        <v>468.01666666666659</v>
      </c>
      <c r="J495" s="38">
        <v>473.7833333333333</v>
      </c>
      <c r="K495" s="31">
        <v>462.25</v>
      </c>
      <c r="L495" s="31">
        <v>450.8</v>
      </c>
      <c r="M495" s="31">
        <v>0.33944000000000002</v>
      </c>
      <c r="N495" s="1"/>
      <c r="O495" s="1"/>
    </row>
    <row r="496" spans="1:15" ht="12.75" customHeight="1">
      <c r="A496" s="33">
        <v>486</v>
      </c>
      <c r="B496" s="58" t="s">
        <v>557</v>
      </c>
      <c r="C496" s="38">
        <v>1810.6</v>
      </c>
      <c r="D496" s="38">
        <v>1810.5333333333335</v>
      </c>
      <c r="E496" s="38">
        <v>1806.0666666666671</v>
      </c>
      <c r="F496" s="38">
        <v>1801.5333333333335</v>
      </c>
      <c r="G496" s="38">
        <v>1797.0666666666671</v>
      </c>
      <c r="H496" s="38">
        <v>1815.0666666666671</v>
      </c>
      <c r="I496" s="38">
        <v>1819.5333333333338</v>
      </c>
      <c r="J496" s="38">
        <v>1824.0666666666671</v>
      </c>
      <c r="K496" s="31">
        <v>1815</v>
      </c>
      <c r="L496" s="31">
        <v>1806</v>
      </c>
      <c r="M496" s="31">
        <v>0.16841</v>
      </c>
      <c r="N496" s="1"/>
      <c r="O496" s="1"/>
    </row>
    <row r="497" spans="1:15" ht="12.75" customHeight="1">
      <c r="A497" s="33">
        <v>487</v>
      </c>
      <c r="B497" s="58" t="s">
        <v>550</v>
      </c>
      <c r="C497" s="38">
        <v>2207.35</v>
      </c>
      <c r="D497" s="38">
        <v>2216.5166666666669</v>
      </c>
      <c r="E497" s="38">
        <v>2190.7833333333338</v>
      </c>
      <c r="F497" s="38">
        <v>2174.2166666666667</v>
      </c>
      <c r="G497" s="38">
        <v>2148.4833333333336</v>
      </c>
      <c r="H497" s="38">
        <v>2233.0833333333339</v>
      </c>
      <c r="I497" s="38">
        <v>2258.8166666666666</v>
      </c>
      <c r="J497" s="38">
        <v>2275.3833333333341</v>
      </c>
      <c r="K497" s="31">
        <v>2242.25</v>
      </c>
      <c r="L497" s="31">
        <v>2199.9499999999998</v>
      </c>
      <c r="M497" s="31">
        <v>0.10344</v>
      </c>
      <c r="N497" s="1"/>
      <c r="O497" s="1"/>
    </row>
    <row r="498" spans="1:15" ht="12.75" customHeight="1">
      <c r="A498" s="33">
        <v>488</v>
      </c>
      <c r="B498" s="58" t="s">
        <v>141</v>
      </c>
      <c r="C498" s="38">
        <v>7.9</v>
      </c>
      <c r="D498" s="38">
        <v>7.9333333333333336</v>
      </c>
      <c r="E498" s="38">
        <v>7.7666666666666675</v>
      </c>
      <c r="F498" s="38">
        <v>7.6333333333333337</v>
      </c>
      <c r="G498" s="38">
        <v>7.4666666666666677</v>
      </c>
      <c r="H498" s="38">
        <v>8.0666666666666664</v>
      </c>
      <c r="I498" s="38">
        <v>8.2333333333333307</v>
      </c>
      <c r="J498" s="38">
        <v>8.3666666666666671</v>
      </c>
      <c r="K498" s="31">
        <v>8.1</v>
      </c>
      <c r="L498" s="31">
        <v>7.8</v>
      </c>
      <c r="M498" s="31">
        <v>832.89855999999997</v>
      </c>
      <c r="N498" s="1"/>
      <c r="O498" s="1"/>
    </row>
    <row r="499" spans="1:15" ht="12.75" customHeight="1">
      <c r="A499" s="33">
        <v>489</v>
      </c>
      <c r="B499" s="58" t="s">
        <v>239</v>
      </c>
      <c r="C499" s="38">
        <v>767.15</v>
      </c>
      <c r="D499" s="38">
        <v>767.75</v>
      </c>
      <c r="E499" s="38">
        <v>764.1</v>
      </c>
      <c r="F499" s="38">
        <v>761.05000000000007</v>
      </c>
      <c r="G499" s="38">
        <v>757.40000000000009</v>
      </c>
      <c r="H499" s="38">
        <v>770.8</v>
      </c>
      <c r="I499" s="38">
        <v>774.45</v>
      </c>
      <c r="J499" s="38">
        <v>777.49999999999989</v>
      </c>
      <c r="K499" s="31">
        <v>771.4</v>
      </c>
      <c r="L499" s="31">
        <v>764.7</v>
      </c>
      <c r="M499" s="31">
        <v>4.9153900000000004</v>
      </c>
      <c r="N499" s="1"/>
      <c r="O499" s="1"/>
    </row>
    <row r="500" spans="1:15" ht="12.75" customHeight="1">
      <c r="A500" s="33">
        <v>490</v>
      </c>
      <c r="B500" s="58" t="s">
        <v>558</v>
      </c>
      <c r="C500" s="38">
        <v>314.60000000000002</v>
      </c>
      <c r="D500" s="38">
        <v>316.86666666666667</v>
      </c>
      <c r="E500" s="38">
        <v>310.73333333333335</v>
      </c>
      <c r="F500" s="38">
        <v>306.86666666666667</v>
      </c>
      <c r="G500" s="38">
        <v>300.73333333333335</v>
      </c>
      <c r="H500" s="38">
        <v>320.73333333333335</v>
      </c>
      <c r="I500" s="38">
        <v>326.86666666666667</v>
      </c>
      <c r="J500" s="38">
        <v>330.73333333333335</v>
      </c>
      <c r="K500" s="31">
        <v>323</v>
      </c>
      <c r="L500" s="31">
        <v>313</v>
      </c>
      <c r="M500" s="31">
        <v>6.6349200000000002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100.1</v>
      </c>
      <c r="D501" s="38">
        <v>100.45</v>
      </c>
      <c r="E501" s="38">
        <v>98.7</v>
      </c>
      <c r="F501" s="38">
        <v>97.3</v>
      </c>
      <c r="G501" s="38">
        <v>95.55</v>
      </c>
      <c r="H501" s="38">
        <v>101.85000000000001</v>
      </c>
      <c r="I501" s="38">
        <v>103.60000000000001</v>
      </c>
      <c r="J501" s="38">
        <v>105.00000000000001</v>
      </c>
      <c r="K501" s="31">
        <v>102.2</v>
      </c>
      <c r="L501" s="31">
        <v>99.05</v>
      </c>
      <c r="M501" s="31">
        <v>14.897220000000001</v>
      </c>
      <c r="N501" s="1"/>
      <c r="O501" s="1"/>
    </row>
    <row r="502" spans="1:15" ht="12.75" customHeight="1">
      <c r="A502" s="33">
        <v>492</v>
      </c>
      <c r="B502" s="58" t="s">
        <v>560</v>
      </c>
      <c r="C502" s="58">
        <v>901.8</v>
      </c>
      <c r="D502" s="38">
        <v>900.94999999999993</v>
      </c>
      <c r="E502" s="38">
        <v>887.44999999999982</v>
      </c>
      <c r="F502" s="38">
        <v>873.09999999999991</v>
      </c>
      <c r="G502" s="38">
        <v>859.5999999999998</v>
      </c>
      <c r="H502" s="38">
        <v>915.29999999999984</v>
      </c>
      <c r="I502" s="38">
        <v>928.80000000000007</v>
      </c>
      <c r="J502" s="38">
        <v>943.14999999999986</v>
      </c>
      <c r="K502" s="31">
        <v>914.45</v>
      </c>
      <c r="L502" s="31">
        <v>886.6</v>
      </c>
      <c r="M502" s="31">
        <v>1.2121299999999999</v>
      </c>
      <c r="N502" s="1"/>
      <c r="O502" s="1"/>
    </row>
    <row r="503" spans="1:15" ht="12.75" customHeight="1">
      <c r="A503" s="33">
        <v>493</v>
      </c>
      <c r="B503" s="58" t="s">
        <v>305</v>
      </c>
      <c r="C503" s="58">
        <v>1425.7</v>
      </c>
      <c r="D503" s="38">
        <v>1430.5833333333333</v>
      </c>
      <c r="E503" s="38">
        <v>1415.2166666666665</v>
      </c>
      <c r="F503" s="38">
        <v>1404.7333333333331</v>
      </c>
      <c r="G503" s="38">
        <v>1389.3666666666663</v>
      </c>
      <c r="H503" s="38">
        <v>1441.0666666666666</v>
      </c>
      <c r="I503" s="38">
        <v>1456.4333333333334</v>
      </c>
      <c r="J503" s="38">
        <v>1466.9166666666667</v>
      </c>
      <c r="K503" s="31">
        <v>1445.95</v>
      </c>
      <c r="L503" s="31">
        <v>1420.1</v>
      </c>
      <c r="M503" s="31">
        <v>0.25953999999999999</v>
      </c>
      <c r="N503" s="1"/>
      <c r="O503" s="1"/>
    </row>
    <row r="504" spans="1:15" ht="12.75" customHeight="1">
      <c r="A504" s="33">
        <v>494</v>
      </c>
      <c r="B504" s="58" t="s">
        <v>240</v>
      </c>
      <c r="C504" s="58">
        <v>400.4</v>
      </c>
      <c r="D504" s="38">
        <v>401.9666666666667</v>
      </c>
      <c r="E504" s="38">
        <v>398.43333333333339</v>
      </c>
      <c r="F504" s="38">
        <v>396.4666666666667</v>
      </c>
      <c r="G504" s="38">
        <v>392.93333333333339</v>
      </c>
      <c r="H504" s="38">
        <v>403.93333333333339</v>
      </c>
      <c r="I504" s="38">
        <v>407.4666666666667</v>
      </c>
      <c r="J504" s="38">
        <v>409.43333333333339</v>
      </c>
      <c r="K504" s="31">
        <v>405.5</v>
      </c>
      <c r="L504" s="31">
        <v>400</v>
      </c>
      <c r="M504" s="31">
        <v>32.290999999999997</v>
      </c>
      <c r="N504" s="1"/>
      <c r="O504" s="1"/>
    </row>
    <row r="505" spans="1:15" ht="12.75" customHeight="1">
      <c r="A505" s="33">
        <v>495</v>
      </c>
      <c r="B505" s="58" t="s">
        <v>306</v>
      </c>
      <c r="C505" s="38">
        <v>17.05</v>
      </c>
      <c r="D505" s="38">
        <v>17.200000000000003</v>
      </c>
      <c r="E505" s="38">
        <v>16.800000000000004</v>
      </c>
      <c r="F505" s="38">
        <v>16.55</v>
      </c>
      <c r="G505" s="38">
        <v>16.150000000000002</v>
      </c>
      <c r="H505" s="38">
        <v>17.450000000000006</v>
      </c>
      <c r="I505" s="38">
        <v>17.850000000000005</v>
      </c>
      <c r="J505" s="31">
        <v>18.100000000000009</v>
      </c>
      <c r="K505" s="31">
        <v>17.600000000000001</v>
      </c>
      <c r="L505" s="31">
        <v>16.95</v>
      </c>
      <c r="M505" s="58">
        <v>1124.7821100000001</v>
      </c>
      <c r="N505" s="1"/>
      <c r="O505" s="1"/>
    </row>
    <row r="506" spans="1:15" ht="12.75" customHeight="1">
      <c r="A506" s="33">
        <v>496</v>
      </c>
      <c r="B506" s="58" t="s">
        <v>241</v>
      </c>
      <c r="C506" s="38">
        <v>235.65</v>
      </c>
      <c r="D506" s="38">
        <v>231.94999999999996</v>
      </c>
      <c r="E506" s="38">
        <v>222.89999999999992</v>
      </c>
      <c r="F506" s="38">
        <v>210.14999999999995</v>
      </c>
      <c r="G506" s="38">
        <v>201.09999999999991</v>
      </c>
      <c r="H506" s="38">
        <v>244.69999999999993</v>
      </c>
      <c r="I506" s="38">
        <v>253.74999999999994</v>
      </c>
      <c r="J506" s="31">
        <v>266.49999999999994</v>
      </c>
      <c r="K506" s="31">
        <v>241</v>
      </c>
      <c r="L506" s="31">
        <v>219.2</v>
      </c>
      <c r="M506" s="58">
        <v>170.49674999999999</v>
      </c>
      <c r="N506" s="1"/>
      <c r="O506" s="1"/>
    </row>
    <row r="507" spans="1:15" ht="12.75" customHeight="1">
      <c r="A507" s="33">
        <v>497</v>
      </c>
      <c r="B507" s="58" t="s">
        <v>562</v>
      </c>
      <c r="C507" s="58">
        <v>485.2</v>
      </c>
      <c r="D507" s="38">
        <v>483.63333333333338</v>
      </c>
      <c r="E507" s="38">
        <v>472.76666666666677</v>
      </c>
      <c r="F507" s="38">
        <v>460.33333333333337</v>
      </c>
      <c r="G507" s="38">
        <v>449.46666666666675</v>
      </c>
      <c r="H507" s="38">
        <v>496.06666666666678</v>
      </c>
      <c r="I507" s="38">
        <v>506.93333333333345</v>
      </c>
      <c r="J507" s="38">
        <v>519.36666666666679</v>
      </c>
      <c r="K507" s="31">
        <v>494.5</v>
      </c>
      <c r="L507" s="31">
        <v>471.2</v>
      </c>
      <c r="M507" s="31">
        <v>45.3367</v>
      </c>
      <c r="N507" s="1"/>
      <c r="O507" s="1"/>
    </row>
    <row r="508" spans="1:15" ht="12.75" customHeight="1">
      <c r="A508" s="33">
        <v>498</v>
      </c>
      <c r="B508" s="58" t="s">
        <v>561</v>
      </c>
      <c r="C508" s="58">
        <v>11989.65</v>
      </c>
      <c r="D508" s="38">
        <v>11983.15</v>
      </c>
      <c r="E508" s="38">
        <v>11824.55</v>
      </c>
      <c r="F508" s="38">
        <v>11659.449999999999</v>
      </c>
      <c r="G508" s="38">
        <v>11500.849999999999</v>
      </c>
      <c r="H508" s="38">
        <v>12148.25</v>
      </c>
      <c r="I508" s="38">
        <v>12306.850000000002</v>
      </c>
      <c r="J508" s="38">
        <v>12471.95</v>
      </c>
      <c r="K508" s="31">
        <v>12141.75</v>
      </c>
      <c r="L508" s="31">
        <v>11818.05</v>
      </c>
      <c r="M508" s="31">
        <v>4.8570000000000002E-2</v>
      </c>
      <c r="N508" s="1"/>
      <c r="O508" s="1"/>
    </row>
    <row r="509" spans="1:15" ht="12.75" customHeight="1">
      <c r="A509" s="33">
        <v>499</v>
      </c>
      <c r="B509" s="58" t="s">
        <v>307</v>
      </c>
      <c r="C509" s="38">
        <v>82.65</v>
      </c>
      <c r="D509" s="38">
        <v>81.716666666666683</v>
      </c>
      <c r="E509" s="38">
        <v>80.233333333333363</v>
      </c>
      <c r="F509" s="38">
        <v>77.816666666666677</v>
      </c>
      <c r="G509" s="38">
        <v>76.333333333333357</v>
      </c>
      <c r="H509" s="38">
        <v>84.133333333333368</v>
      </c>
      <c r="I509" s="38">
        <v>85.616666666666688</v>
      </c>
      <c r="J509" s="31">
        <v>88.033333333333374</v>
      </c>
      <c r="K509" s="31">
        <v>83.2</v>
      </c>
      <c r="L509" s="31">
        <v>79.3</v>
      </c>
      <c r="M509" s="58">
        <v>724.59586000000002</v>
      </c>
      <c r="N509" s="1"/>
      <c r="O509" s="1"/>
    </row>
    <row r="510" spans="1:15" ht="12.75" customHeight="1">
      <c r="A510" s="33">
        <v>500</v>
      </c>
      <c r="B510" s="58" t="s">
        <v>242</v>
      </c>
      <c r="C510" s="58">
        <v>621.75</v>
      </c>
      <c r="D510" s="38">
        <v>619.58333333333337</v>
      </c>
      <c r="E510" s="38">
        <v>615.16666666666674</v>
      </c>
      <c r="F510" s="38">
        <v>608.58333333333337</v>
      </c>
      <c r="G510" s="38">
        <v>604.16666666666674</v>
      </c>
      <c r="H510" s="38">
        <v>626.16666666666674</v>
      </c>
      <c r="I510" s="38">
        <v>630.58333333333348</v>
      </c>
      <c r="J510" s="38">
        <v>637.16666666666674</v>
      </c>
      <c r="K510" s="31">
        <v>624</v>
      </c>
      <c r="L510" s="31">
        <v>613</v>
      </c>
      <c r="M510" s="31">
        <v>7.4377700000000004</v>
      </c>
      <c r="N510" s="1"/>
      <c r="O510" s="1"/>
    </row>
    <row r="511" spans="1:15" ht="12.75" customHeight="1">
      <c r="A511" s="33">
        <v>501</v>
      </c>
      <c r="B511" s="58" t="s">
        <v>563</v>
      </c>
      <c r="C511" s="58">
        <v>1470.25</v>
      </c>
      <c r="D511" s="38">
        <v>1471.8166666666666</v>
      </c>
      <c r="E511" s="38">
        <v>1455.2833333333333</v>
      </c>
      <c r="F511" s="38">
        <v>1440.3166666666666</v>
      </c>
      <c r="G511" s="38">
        <v>1423.7833333333333</v>
      </c>
      <c r="H511" s="38">
        <v>1486.7833333333333</v>
      </c>
      <c r="I511" s="38">
        <v>1503.3166666666666</v>
      </c>
      <c r="J511" s="38">
        <v>1518.2833333333333</v>
      </c>
      <c r="K511" s="31">
        <v>1488.35</v>
      </c>
      <c r="L511" s="31">
        <v>1456.85</v>
      </c>
      <c r="M511" s="31">
        <v>0.44857999999999998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254</v>
      </c>
      <c r="N528" s="1"/>
      <c r="O528" s="1"/>
    </row>
    <row r="529" spans="1:15" ht="12.75" customHeight="1">
      <c r="A529" s="73" t="s">
        <v>255</v>
      </c>
      <c r="N529" s="1"/>
      <c r="O529" s="1"/>
    </row>
    <row r="530" spans="1:15" ht="12.75" customHeight="1">
      <c r="A530" s="73" t="s">
        <v>256</v>
      </c>
      <c r="N530" s="1"/>
      <c r="O530" s="1"/>
    </row>
    <row r="531" spans="1:15" ht="12.75" customHeight="1">
      <c r="A531" s="73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3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404"/>
      <c r="B5" s="405"/>
      <c r="C5" s="404"/>
      <c r="D5" s="405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406" t="s">
        <v>567</v>
      </c>
      <c r="C7" s="405"/>
      <c r="D7" s="7">
        <f>Main!B10</f>
        <v>45133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45132</v>
      </c>
      <c r="B10" s="32">
        <v>543938</v>
      </c>
      <c r="C10" s="31" t="s">
        <v>1177</v>
      </c>
      <c r="D10" s="31" t="s">
        <v>1242</v>
      </c>
      <c r="E10" s="31" t="s">
        <v>577</v>
      </c>
      <c r="F10" s="93">
        <v>16000</v>
      </c>
      <c r="G10" s="32">
        <v>126.74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45132</v>
      </c>
      <c r="B11" s="32">
        <v>539115</v>
      </c>
      <c r="C11" s="31" t="s">
        <v>1204</v>
      </c>
      <c r="D11" s="31" t="s">
        <v>1243</v>
      </c>
      <c r="E11" s="31" t="s">
        <v>577</v>
      </c>
      <c r="F11" s="93">
        <v>16253</v>
      </c>
      <c r="G11" s="32">
        <v>39.68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45132</v>
      </c>
      <c r="B12" s="32">
        <v>539115</v>
      </c>
      <c r="C12" s="31" t="s">
        <v>1204</v>
      </c>
      <c r="D12" s="31" t="s">
        <v>1225</v>
      </c>
      <c r="E12" s="31" t="s">
        <v>577</v>
      </c>
      <c r="F12" s="93">
        <v>21475</v>
      </c>
      <c r="G12" s="32">
        <v>39.64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45132</v>
      </c>
      <c r="B13" s="32">
        <v>539115</v>
      </c>
      <c r="C13" s="31" t="s">
        <v>1204</v>
      </c>
      <c r="D13" s="31" t="s">
        <v>1225</v>
      </c>
      <c r="E13" s="31" t="s">
        <v>576</v>
      </c>
      <c r="F13" s="93">
        <v>22000</v>
      </c>
      <c r="G13" s="32">
        <v>39.76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45132</v>
      </c>
      <c r="B14" s="32">
        <v>539115</v>
      </c>
      <c r="C14" s="31" t="s">
        <v>1204</v>
      </c>
      <c r="D14" s="31" t="s">
        <v>1205</v>
      </c>
      <c r="E14" s="31" t="s">
        <v>577</v>
      </c>
      <c r="F14" s="93">
        <v>13547</v>
      </c>
      <c r="G14" s="32">
        <v>39.82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45132</v>
      </c>
      <c r="B15" s="32">
        <v>539115</v>
      </c>
      <c r="C15" s="31" t="s">
        <v>1204</v>
      </c>
      <c r="D15" s="31" t="s">
        <v>1244</v>
      </c>
      <c r="E15" s="31" t="s">
        <v>576</v>
      </c>
      <c r="F15" s="93">
        <v>20000</v>
      </c>
      <c r="G15" s="32">
        <v>39.64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45132</v>
      </c>
      <c r="B16" s="32">
        <v>526853</v>
      </c>
      <c r="C16" s="31" t="s">
        <v>1245</v>
      </c>
      <c r="D16" s="31" t="s">
        <v>1246</v>
      </c>
      <c r="E16" s="31" t="s">
        <v>576</v>
      </c>
      <c r="F16" s="93">
        <v>163000</v>
      </c>
      <c r="G16" s="32">
        <v>73.02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45132</v>
      </c>
      <c r="B17" s="32">
        <v>543926</v>
      </c>
      <c r="C17" s="31" t="s">
        <v>1247</v>
      </c>
      <c r="D17" s="31" t="s">
        <v>1248</v>
      </c>
      <c r="E17" s="31" t="s">
        <v>577</v>
      </c>
      <c r="F17" s="93">
        <v>88000</v>
      </c>
      <c r="G17" s="32">
        <v>53.44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45132</v>
      </c>
      <c r="B18" s="32">
        <v>543926</v>
      </c>
      <c r="C18" s="31" t="s">
        <v>1247</v>
      </c>
      <c r="D18" s="31" t="s">
        <v>1248</v>
      </c>
      <c r="E18" s="31" t="s">
        <v>576</v>
      </c>
      <c r="F18" s="93">
        <v>143200</v>
      </c>
      <c r="G18" s="32">
        <v>53.45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45132</v>
      </c>
      <c r="B19" s="32">
        <v>543926</v>
      </c>
      <c r="C19" s="31" t="s">
        <v>1247</v>
      </c>
      <c r="D19" s="31" t="s">
        <v>1249</v>
      </c>
      <c r="E19" s="31" t="s">
        <v>577</v>
      </c>
      <c r="F19" s="93">
        <v>66400</v>
      </c>
      <c r="G19" s="32">
        <v>53.35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45132</v>
      </c>
      <c r="B20" s="32">
        <v>543926</v>
      </c>
      <c r="C20" s="31" t="s">
        <v>1247</v>
      </c>
      <c r="D20" s="31" t="s">
        <v>1250</v>
      </c>
      <c r="E20" s="31" t="s">
        <v>577</v>
      </c>
      <c r="F20" s="93">
        <v>41600</v>
      </c>
      <c r="G20" s="32">
        <v>53.47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45132</v>
      </c>
      <c r="B21" s="32">
        <v>543926</v>
      </c>
      <c r="C21" s="31" t="s">
        <v>1247</v>
      </c>
      <c r="D21" s="31" t="s">
        <v>1251</v>
      </c>
      <c r="E21" s="31" t="s">
        <v>576</v>
      </c>
      <c r="F21" s="93">
        <v>256000</v>
      </c>
      <c r="G21" s="32">
        <v>54.37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45132</v>
      </c>
      <c r="B22" s="32">
        <v>543926</v>
      </c>
      <c r="C22" s="31" t="s">
        <v>1247</v>
      </c>
      <c r="D22" s="31" t="s">
        <v>1251</v>
      </c>
      <c r="E22" s="31" t="s">
        <v>577</v>
      </c>
      <c r="F22" s="93">
        <v>239200</v>
      </c>
      <c r="G22" s="32">
        <v>54.65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45132</v>
      </c>
      <c r="B23" s="32">
        <v>543928</v>
      </c>
      <c r="C23" s="31" t="s">
        <v>1206</v>
      </c>
      <c r="D23" s="31" t="s">
        <v>1207</v>
      </c>
      <c r="E23" s="31" t="s">
        <v>576</v>
      </c>
      <c r="F23" s="93">
        <v>105200</v>
      </c>
      <c r="G23" s="32">
        <v>198.84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45132</v>
      </c>
      <c r="B24" s="32">
        <v>543928</v>
      </c>
      <c r="C24" s="31" t="s">
        <v>1206</v>
      </c>
      <c r="D24" s="31" t="s">
        <v>1207</v>
      </c>
      <c r="E24" s="31" t="s">
        <v>577</v>
      </c>
      <c r="F24" s="93">
        <v>105200</v>
      </c>
      <c r="G24" s="32">
        <v>193.85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45132</v>
      </c>
      <c r="B25" s="32">
        <v>543928</v>
      </c>
      <c r="C25" s="31" t="s">
        <v>1206</v>
      </c>
      <c r="D25" s="31" t="s">
        <v>1252</v>
      </c>
      <c r="E25" s="31" t="s">
        <v>576</v>
      </c>
      <c r="F25" s="93">
        <v>40000</v>
      </c>
      <c r="G25" s="32">
        <v>202.44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45132</v>
      </c>
      <c r="B26" s="32">
        <v>543928</v>
      </c>
      <c r="C26" s="31" t="s">
        <v>1206</v>
      </c>
      <c r="D26" s="31" t="s">
        <v>1253</v>
      </c>
      <c r="E26" s="31" t="s">
        <v>577</v>
      </c>
      <c r="F26" s="93">
        <v>183200</v>
      </c>
      <c r="G26" s="32">
        <v>194.8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45132</v>
      </c>
      <c r="B27" s="32">
        <v>539559</v>
      </c>
      <c r="C27" s="31" t="s">
        <v>1208</v>
      </c>
      <c r="D27" s="31" t="s">
        <v>1209</v>
      </c>
      <c r="E27" s="31" t="s">
        <v>577</v>
      </c>
      <c r="F27" s="93">
        <v>311619</v>
      </c>
      <c r="G27" s="32">
        <v>5.59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45132</v>
      </c>
      <c r="B28" s="32">
        <v>542851</v>
      </c>
      <c r="C28" s="31" t="s">
        <v>1254</v>
      </c>
      <c r="D28" s="31" t="s">
        <v>1255</v>
      </c>
      <c r="E28" s="31" t="s">
        <v>577</v>
      </c>
      <c r="F28" s="93">
        <v>200000</v>
      </c>
      <c r="G28" s="32">
        <v>1415.97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45132</v>
      </c>
      <c r="B29" s="32">
        <v>531913</v>
      </c>
      <c r="C29" s="31" t="s">
        <v>1148</v>
      </c>
      <c r="D29" s="31" t="s">
        <v>1080</v>
      </c>
      <c r="E29" s="31" t="s">
        <v>577</v>
      </c>
      <c r="F29" s="93">
        <v>30436</v>
      </c>
      <c r="G29" s="32">
        <v>7.57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45132</v>
      </c>
      <c r="B30" s="32">
        <v>531913</v>
      </c>
      <c r="C30" s="31" t="s">
        <v>1148</v>
      </c>
      <c r="D30" s="31" t="s">
        <v>1256</v>
      </c>
      <c r="E30" s="31" t="s">
        <v>577</v>
      </c>
      <c r="F30" s="93">
        <v>29000</v>
      </c>
      <c r="G30" s="32">
        <v>7.86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45132</v>
      </c>
      <c r="B31" s="32">
        <v>531913</v>
      </c>
      <c r="C31" s="31" t="s">
        <v>1148</v>
      </c>
      <c r="D31" s="31" t="s">
        <v>1080</v>
      </c>
      <c r="E31" s="31" t="s">
        <v>576</v>
      </c>
      <c r="F31" s="93">
        <v>41006</v>
      </c>
      <c r="G31" s="32">
        <v>7.8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45132</v>
      </c>
      <c r="B32" s="32">
        <v>541983</v>
      </c>
      <c r="C32" s="31" t="s">
        <v>1257</v>
      </c>
      <c r="D32" s="31" t="s">
        <v>1258</v>
      </c>
      <c r="E32" s="31" t="s">
        <v>577</v>
      </c>
      <c r="F32" s="93">
        <v>91000</v>
      </c>
      <c r="G32" s="32">
        <v>3.31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45132</v>
      </c>
      <c r="B33" s="32">
        <v>531889</v>
      </c>
      <c r="C33" s="31" t="s">
        <v>1259</v>
      </c>
      <c r="D33" s="31" t="s">
        <v>1225</v>
      </c>
      <c r="E33" s="31" t="s">
        <v>577</v>
      </c>
      <c r="F33" s="93">
        <v>38144</v>
      </c>
      <c r="G33" s="32">
        <v>143.24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45132</v>
      </c>
      <c r="B34" s="32">
        <v>531109</v>
      </c>
      <c r="C34" s="31" t="s">
        <v>1260</v>
      </c>
      <c r="D34" s="31" t="s">
        <v>1261</v>
      </c>
      <c r="E34" s="31" t="s">
        <v>577</v>
      </c>
      <c r="F34" s="93">
        <v>360380</v>
      </c>
      <c r="G34" s="32">
        <v>54.96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45132</v>
      </c>
      <c r="B35" s="32">
        <v>531109</v>
      </c>
      <c r="C35" s="31" t="s">
        <v>1260</v>
      </c>
      <c r="D35" s="31" t="s">
        <v>1262</v>
      </c>
      <c r="E35" s="31" t="s">
        <v>576</v>
      </c>
      <c r="F35" s="93">
        <v>200000</v>
      </c>
      <c r="G35" s="32">
        <v>55.5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45132</v>
      </c>
      <c r="B36" s="32">
        <v>542924</v>
      </c>
      <c r="C36" s="31" t="s">
        <v>1210</v>
      </c>
      <c r="D36" s="31" t="s">
        <v>1263</v>
      </c>
      <c r="E36" s="31" t="s">
        <v>577</v>
      </c>
      <c r="F36" s="93">
        <v>87500</v>
      </c>
      <c r="G36" s="32">
        <v>3.97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45132</v>
      </c>
      <c r="B37" s="32">
        <v>542924</v>
      </c>
      <c r="C37" s="31" t="s">
        <v>1210</v>
      </c>
      <c r="D37" s="31" t="s">
        <v>1264</v>
      </c>
      <c r="E37" s="31" t="s">
        <v>577</v>
      </c>
      <c r="F37" s="93">
        <v>80500</v>
      </c>
      <c r="G37" s="32">
        <v>3.97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45132</v>
      </c>
      <c r="B38" s="32">
        <v>538539</v>
      </c>
      <c r="C38" s="31" t="s">
        <v>1211</v>
      </c>
      <c r="D38" s="31" t="s">
        <v>1212</v>
      </c>
      <c r="E38" s="31" t="s">
        <v>577</v>
      </c>
      <c r="F38" s="93">
        <v>200000</v>
      </c>
      <c r="G38" s="32">
        <v>19.62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45132</v>
      </c>
      <c r="B39" s="32">
        <v>535910</v>
      </c>
      <c r="C39" s="31" t="s">
        <v>1265</v>
      </c>
      <c r="D39" s="31" t="s">
        <v>1266</v>
      </c>
      <c r="E39" s="31" t="s">
        <v>577</v>
      </c>
      <c r="F39" s="93">
        <v>200000</v>
      </c>
      <c r="G39" s="32">
        <v>30.08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45132</v>
      </c>
      <c r="B40" s="32">
        <v>535910</v>
      </c>
      <c r="C40" s="31" t="s">
        <v>1265</v>
      </c>
      <c r="D40" s="31" t="s">
        <v>1267</v>
      </c>
      <c r="E40" s="31" t="s">
        <v>576</v>
      </c>
      <c r="F40" s="93">
        <v>200000</v>
      </c>
      <c r="G40" s="32">
        <v>30.08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45132</v>
      </c>
      <c r="B41" s="32">
        <v>535910</v>
      </c>
      <c r="C41" s="31" t="s">
        <v>1265</v>
      </c>
      <c r="D41" s="31" t="s">
        <v>1268</v>
      </c>
      <c r="E41" s="31" t="s">
        <v>576</v>
      </c>
      <c r="F41" s="93">
        <v>135000</v>
      </c>
      <c r="G41" s="32">
        <v>30.26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45132</v>
      </c>
      <c r="B42" s="32">
        <v>535910</v>
      </c>
      <c r="C42" s="31" t="s">
        <v>1265</v>
      </c>
      <c r="D42" s="31" t="s">
        <v>1269</v>
      </c>
      <c r="E42" s="31" t="s">
        <v>577</v>
      </c>
      <c r="F42" s="93">
        <v>120000</v>
      </c>
      <c r="G42" s="32">
        <v>30.08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45132</v>
      </c>
      <c r="B43" s="32">
        <v>535910</v>
      </c>
      <c r="C43" s="31" t="s">
        <v>1265</v>
      </c>
      <c r="D43" s="31" t="s">
        <v>1269</v>
      </c>
      <c r="E43" s="31" t="s">
        <v>577</v>
      </c>
      <c r="F43" s="93">
        <v>80000</v>
      </c>
      <c r="G43" s="32">
        <v>30.08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45132</v>
      </c>
      <c r="B44" s="32">
        <v>535910</v>
      </c>
      <c r="C44" s="31" t="s">
        <v>1265</v>
      </c>
      <c r="D44" s="31" t="s">
        <v>1250</v>
      </c>
      <c r="E44" s="31" t="s">
        <v>576</v>
      </c>
      <c r="F44" s="93">
        <v>150000</v>
      </c>
      <c r="G44" s="32">
        <v>30.08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45132</v>
      </c>
      <c r="B45" s="32">
        <v>543207</v>
      </c>
      <c r="C45" s="31" t="s">
        <v>1134</v>
      </c>
      <c r="D45" s="31" t="s">
        <v>1178</v>
      </c>
      <c r="E45" s="31" t="s">
        <v>577</v>
      </c>
      <c r="F45" s="93">
        <v>70000</v>
      </c>
      <c r="G45" s="32">
        <v>10.02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45132</v>
      </c>
      <c r="B46" s="32">
        <v>543207</v>
      </c>
      <c r="C46" s="31" t="s">
        <v>1134</v>
      </c>
      <c r="D46" s="31" t="s">
        <v>1270</v>
      </c>
      <c r="E46" s="31" t="s">
        <v>577</v>
      </c>
      <c r="F46" s="93">
        <v>112510</v>
      </c>
      <c r="G46" s="32">
        <v>10.02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45132</v>
      </c>
      <c r="B47" s="32">
        <v>543207</v>
      </c>
      <c r="C47" s="31" t="s">
        <v>1134</v>
      </c>
      <c r="D47" s="31" t="s">
        <v>1271</v>
      </c>
      <c r="E47" s="31" t="s">
        <v>576</v>
      </c>
      <c r="F47" s="93">
        <v>95000</v>
      </c>
      <c r="G47" s="32">
        <v>10.02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45132</v>
      </c>
      <c r="B48" s="32">
        <v>543207</v>
      </c>
      <c r="C48" s="31" t="s">
        <v>1134</v>
      </c>
      <c r="D48" s="31" t="s">
        <v>1149</v>
      </c>
      <c r="E48" s="31" t="s">
        <v>576</v>
      </c>
      <c r="F48" s="93">
        <v>130000</v>
      </c>
      <c r="G48" s="32">
        <v>10.02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45132</v>
      </c>
      <c r="B49" s="32">
        <v>535136</v>
      </c>
      <c r="C49" s="31" t="s">
        <v>1213</v>
      </c>
      <c r="D49" s="31" t="s">
        <v>1214</v>
      </c>
      <c r="E49" s="31" t="s">
        <v>576</v>
      </c>
      <c r="F49" s="93">
        <v>97643</v>
      </c>
      <c r="G49" s="32">
        <v>390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45132</v>
      </c>
      <c r="B50" s="32">
        <v>538452</v>
      </c>
      <c r="C50" s="31" t="s">
        <v>1215</v>
      </c>
      <c r="D50" s="31" t="s">
        <v>1272</v>
      </c>
      <c r="E50" s="31" t="s">
        <v>577</v>
      </c>
      <c r="F50" s="93">
        <v>28115</v>
      </c>
      <c r="G50" s="32">
        <v>18.32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45132</v>
      </c>
      <c r="B51" s="32">
        <v>538452</v>
      </c>
      <c r="C51" s="31" t="s">
        <v>1215</v>
      </c>
      <c r="D51" s="31" t="s">
        <v>1273</v>
      </c>
      <c r="E51" s="31" t="s">
        <v>577</v>
      </c>
      <c r="F51" s="93">
        <v>27300</v>
      </c>
      <c r="G51" s="32">
        <v>18.420000000000002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45132</v>
      </c>
      <c r="B52" s="32">
        <v>538452</v>
      </c>
      <c r="C52" s="31" t="s">
        <v>1215</v>
      </c>
      <c r="D52" s="31" t="s">
        <v>1274</v>
      </c>
      <c r="E52" s="31" t="s">
        <v>576</v>
      </c>
      <c r="F52" s="93">
        <v>27290</v>
      </c>
      <c r="G52" s="32">
        <v>18.420000000000002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45132</v>
      </c>
      <c r="B53" s="32">
        <v>538452</v>
      </c>
      <c r="C53" s="31" t="s">
        <v>1215</v>
      </c>
      <c r="D53" s="31" t="s">
        <v>1225</v>
      </c>
      <c r="E53" s="31" t="s">
        <v>576</v>
      </c>
      <c r="F53" s="93">
        <v>30000</v>
      </c>
      <c r="G53" s="32">
        <v>18.32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45132</v>
      </c>
      <c r="B54" s="32">
        <v>539090</v>
      </c>
      <c r="C54" s="31" t="s">
        <v>1275</v>
      </c>
      <c r="D54" s="31" t="s">
        <v>1276</v>
      </c>
      <c r="E54" s="31" t="s">
        <v>577</v>
      </c>
      <c r="F54" s="93">
        <v>37008</v>
      </c>
      <c r="G54" s="32">
        <v>18.149999999999999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45132</v>
      </c>
      <c r="B55" s="32">
        <v>539090</v>
      </c>
      <c r="C55" s="31" t="s">
        <v>1275</v>
      </c>
      <c r="D55" s="31" t="s">
        <v>1277</v>
      </c>
      <c r="E55" s="31" t="s">
        <v>576</v>
      </c>
      <c r="F55" s="93">
        <v>30000</v>
      </c>
      <c r="G55" s="32">
        <v>18.149999999999999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45132</v>
      </c>
      <c r="B56" s="32">
        <v>539673</v>
      </c>
      <c r="C56" s="31" t="s">
        <v>1278</v>
      </c>
      <c r="D56" s="31" t="s">
        <v>1279</v>
      </c>
      <c r="E56" s="31" t="s">
        <v>577</v>
      </c>
      <c r="F56" s="93">
        <v>75000</v>
      </c>
      <c r="G56" s="32">
        <v>1.75</v>
      </c>
      <c r="H56" s="32" t="s">
        <v>335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45132</v>
      </c>
      <c r="B57" s="32">
        <v>540590</v>
      </c>
      <c r="C57" s="31" t="s">
        <v>1280</v>
      </c>
      <c r="D57" s="31" t="s">
        <v>1281</v>
      </c>
      <c r="E57" s="31" t="s">
        <v>577</v>
      </c>
      <c r="F57" s="93">
        <v>75060</v>
      </c>
      <c r="G57" s="32">
        <v>198</v>
      </c>
      <c r="H57" s="32" t="s">
        <v>335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45132</v>
      </c>
      <c r="B58" s="32">
        <v>543366</v>
      </c>
      <c r="C58" s="31" t="s">
        <v>1282</v>
      </c>
      <c r="D58" s="31" t="s">
        <v>1283</v>
      </c>
      <c r="E58" s="31" t="s">
        <v>576</v>
      </c>
      <c r="F58" s="93">
        <v>6000</v>
      </c>
      <c r="G58" s="32">
        <v>70.8</v>
      </c>
      <c r="H58" s="32" t="s">
        <v>335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45132</v>
      </c>
      <c r="B59" s="32">
        <v>543366</v>
      </c>
      <c r="C59" s="31" t="s">
        <v>1282</v>
      </c>
      <c r="D59" s="31" t="s">
        <v>1284</v>
      </c>
      <c r="E59" s="31" t="s">
        <v>577</v>
      </c>
      <c r="F59" s="93">
        <v>6000</v>
      </c>
      <c r="G59" s="32">
        <v>72</v>
      </c>
      <c r="H59" s="32" t="s">
        <v>335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45132</v>
      </c>
      <c r="B60" s="32">
        <v>539199</v>
      </c>
      <c r="C60" s="31" t="s">
        <v>1285</v>
      </c>
      <c r="D60" s="31" t="s">
        <v>1286</v>
      </c>
      <c r="E60" s="31" t="s">
        <v>577</v>
      </c>
      <c r="F60" s="93">
        <v>250000</v>
      </c>
      <c r="G60" s="32">
        <v>562.11</v>
      </c>
      <c r="H60" s="32" t="s">
        <v>335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45132</v>
      </c>
      <c r="B61" s="32">
        <v>533019</v>
      </c>
      <c r="C61" s="31" t="s">
        <v>1179</v>
      </c>
      <c r="D61" s="31" t="s">
        <v>1180</v>
      </c>
      <c r="E61" s="31" t="s">
        <v>577</v>
      </c>
      <c r="F61" s="93">
        <v>184</v>
      </c>
      <c r="G61" s="32">
        <v>944.77</v>
      </c>
      <c r="H61" s="32" t="s">
        <v>335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45132</v>
      </c>
      <c r="B62" s="32">
        <v>543924</v>
      </c>
      <c r="C62" s="31" t="s">
        <v>1287</v>
      </c>
      <c r="D62" s="31" t="s">
        <v>1288</v>
      </c>
      <c r="E62" s="31" t="s">
        <v>576</v>
      </c>
      <c r="F62" s="93">
        <v>20000</v>
      </c>
      <c r="G62" s="32">
        <v>70.349999999999994</v>
      </c>
      <c r="H62" s="32" t="s">
        <v>335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45132</v>
      </c>
      <c r="B63" s="32">
        <v>543924</v>
      </c>
      <c r="C63" s="31" t="s">
        <v>1287</v>
      </c>
      <c r="D63" s="31" t="s">
        <v>1289</v>
      </c>
      <c r="E63" s="31" t="s">
        <v>577</v>
      </c>
      <c r="F63" s="93">
        <v>12000</v>
      </c>
      <c r="G63" s="32">
        <v>70.349999999999994</v>
      </c>
      <c r="H63" s="32" t="s">
        <v>335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45132</v>
      </c>
      <c r="B64" s="32">
        <v>543924</v>
      </c>
      <c r="C64" s="31" t="s">
        <v>1287</v>
      </c>
      <c r="D64" s="31" t="s">
        <v>1290</v>
      </c>
      <c r="E64" s="31" t="s">
        <v>577</v>
      </c>
      <c r="F64" s="93">
        <v>12000</v>
      </c>
      <c r="G64" s="32">
        <v>70.349999999999994</v>
      </c>
      <c r="H64" s="32" t="s">
        <v>335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45132</v>
      </c>
      <c r="B65" s="32">
        <v>540914</v>
      </c>
      <c r="C65" s="31" t="s">
        <v>1217</v>
      </c>
      <c r="D65" s="31" t="s">
        <v>1218</v>
      </c>
      <c r="E65" s="31" t="s">
        <v>577</v>
      </c>
      <c r="F65" s="93">
        <v>67041</v>
      </c>
      <c r="G65" s="32">
        <v>22.15</v>
      </c>
      <c r="H65" s="32" t="s">
        <v>335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45132</v>
      </c>
      <c r="B66" s="32">
        <v>540914</v>
      </c>
      <c r="C66" s="31" t="s">
        <v>1217</v>
      </c>
      <c r="D66" s="31" t="s">
        <v>1291</v>
      </c>
      <c r="E66" s="31" t="s">
        <v>577</v>
      </c>
      <c r="F66" s="93">
        <v>249161</v>
      </c>
      <c r="G66" s="32">
        <v>22.15</v>
      </c>
      <c r="H66" s="32" t="s">
        <v>335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45132</v>
      </c>
      <c r="B67" s="32">
        <v>543799</v>
      </c>
      <c r="C67" s="31" t="s">
        <v>1292</v>
      </c>
      <c r="D67" s="31" t="s">
        <v>1293</v>
      </c>
      <c r="E67" s="31" t="s">
        <v>577</v>
      </c>
      <c r="F67" s="93">
        <v>96000</v>
      </c>
      <c r="G67" s="32">
        <v>65.23</v>
      </c>
      <c r="H67" s="32" t="s">
        <v>335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45132</v>
      </c>
      <c r="B68" s="32">
        <v>543799</v>
      </c>
      <c r="C68" s="31" t="s">
        <v>1292</v>
      </c>
      <c r="D68" s="31" t="s">
        <v>1293</v>
      </c>
      <c r="E68" s="31" t="s">
        <v>577</v>
      </c>
      <c r="F68" s="93">
        <v>36000</v>
      </c>
      <c r="G68" s="32">
        <v>65.23</v>
      </c>
      <c r="H68" s="32" t="s">
        <v>335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45132</v>
      </c>
      <c r="B69" s="32">
        <v>543799</v>
      </c>
      <c r="C69" s="31" t="s">
        <v>1292</v>
      </c>
      <c r="D69" s="31" t="s">
        <v>1268</v>
      </c>
      <c r="E69" s="31" t="s">
        <v>577</v>
      </c>
      <c r="F69" s="93">
        <v>90000</v>
      </c>
      <c r="G69" s="32">
        <v>63.1</v>
      </c>
      <c r="H69" s="32" t="s">
        <v>335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45132</v>
      </c>
      <c r="B70" s="32">
        <v>543799</v>
      </c>
      <c r="C70" s="31" t="s">
        <v>1292</v>
      </c>
      <c r="D70" s="31" t="s">
        <v>1268</v>
      </c>
      <c r="E70" s="31" t="s">
        <v>577</v>
      </c>
      <c r="F70" s="93">
        <v>93000</v>
      </c>
      <c r="G70" s="32">
        <v>65.22</v>
      </c>
      <c r="H70" s="32" t="s">
        <v>335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45132</v>
      </c>
      <c r="B71" s="32">
        <v>542803</v>
      </c>
      <c r="C71" s="31" t="s">
        <v>1294</v>
      </c>
      <c r="D71" s="31" t="s">
        <v>1295</v>
      </c>
      <c r="E71" s="31" t="s">
        <v>577</v>
      </c>
      <c r="F71" s="93">
        <v>58051</v>
      </c>
      <c r="G71" s="32">
        <v>18.98</v>
      </c>
      <c r="H71" s="32" t="s">
        <v>335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45132</v>
      </c>
      <c r="B72" s="32">
        <v>542803</v>
      </c>
      <c r="C72" s="31" t="s">
        <v>1294</v>
      </c>
      <c r="D72" s="31" t="s">
        <v>1296</v>
      </c>
      <c r="E72" s="31" t="s">
        <v>577</v>
      </c>
      <c r="F72" s="93">
        <v>70000</v>
      </c>
      <c r="G72" s="32">
        <v>19.79</v>
      </c>
      <c r="H72" s="32" t="s">
        <v>335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45132</v>
      </c>
      <c r="B73" s="32">
        <v>542803</v>
      </c>
      <c r="C73" s="31" t="s">
        <v>1294</v>
      </c>
      <c r="D73" s="31" t="s">
        <v>1297</v>
      </c>
      <c r="E73" s="31" t="s">
        <v>577</v>
      </c>
      <c r="F73" s="93">
        <v>50000</v>
      </c>
      <c r="G73" s="32">
        <v>19.8</v>
      </c>
      <c r="H73" s="32" t="s">
        <v>335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45132</v>
      </c>
      <c r="B74" s="32">
        <v>542803</v>
      </c>
      <c r="C74" s="31" t="s">
        <v>1294</v>
      </c>
      <c r="D74" s="31" t="s">
        <v>1298</v>
      </c>
      <c r="E74" s="31" t="s">
        <v>577</v>
      </c>
      <c r="F74" s="93">
        <v>50000</v>
      </c>
      <c r="G74" s="32">
        <v>19.8</v>
      </c>
      <c r="H74" s="32" t="s">
        <v>335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45132</v>
      </c>
      <c r="B75" s="32">
        <v>542803</v>
      </c>
      <c r="C75" s="31" t="s">
        <v>1294</v>
      </c>
      <c r="D75" s="31" t="s">
        <v>1299</v>
      </c>
      <c r="E75" s="31" t="s">
        <v>577</v>
      </c>
      <c r="F75" s="93">
        <v>50000</v>
      </c>
      <c r="G75" s="32">
        <v>19.8</v>
      </c>
      <c r="H75" s="32" t="s">
        <v>335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45132</v>
      </c>
      <c r="B76" s="32">
        <v>542803</v>
      </c>
      <c r="C76" s="31" t="s">
        <v>1294</v>
      </c>
      <c r="D76" s="31" t="s">
        <v>1300</v>
      </c>
      <c r="E76" s="31" t="s">
        <v>577</v>
      </c>
      <c r="F76" s="93">
        <v>50000</v>
      </c>
      <c r="G76" s="32">
        <v>19.71</v>
      </c>
      <c r="H76" s="32" t="s">
        <v>335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45132</v>
      </c>
      <c r="B77" s="32">
        <v>542803</v>
      </c>
      <c r="C77" s="31" t="s">
        <v>1294</v>
      </c>
      <c r="D77" s="31" t="s">
        <v>1301</v>
      </c>
      <c r="E77" s="31" t="s">
        <v>577</v>
      </c>
      <c r="F77" s="93">
        <v>146209</v>
      </c>
      <c r="G77" s="32">
        <v>19.79</v>
      </c>
      <c r="H77" s="32" t="s">
        <v>335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45132</v>
      </c>
      <c r="B78" s="32">
        <v>542803</v>
      </c>
      <c r="C78" s="31" t="s">
        <v>1294</v>
      </c>
      <c r="D78" s="31" t="s">
        <v>1301</v>
      </c>
      <c r="E78" s="31" t="s">
        <v>577</v>
      </c>
      <c r="F78" s="93">
        <v>146194</v>
      </c>
      <c r="G78" s="32">
        <v>19.53</v>
      </c>
      <c r="H78" s="32" t="s">
        <v>335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45132</v>
      </c>
      <c r="B79" s="32">
        <v>542803</v>
      </c>
      <c r="C79" s="31" t="s">
        <v>1294</v>
      </c>
      <c r="D79" s="31" t="s">
        <v>1302</v>
      </c>
      <c r="E79" s="31" t="s">
        <v>577</v>
      </c>
      <c r="F79" s="93">
        <v>50000</v>
      </c>
      <c r="G79" s="32">
        <v>19.510000000000002</v>
      </c>
      <c r="H79" s="32" t="s">
        <v>335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45132</v>
      </c>
      <c r="B80" s="32">
        <v>542803</v>
      </c>
      <c r="C80" s="31" t="s">
        <v>1294</v>
      </c>
      <c r="D80" s="31" t="s">
        <v>1303</v>
      </c>
      <c r="E80" s="31" t="s">
        <v>577</v>
      </c>
      <c r="F80" s="93">
        <v>500</v>
      </c>
      <c r="G80" s="32">
        <v>19</v>
      </c>
      <c r="H80" s="32" t="s">
        <v>335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45132</v>
      </c>
      <c r="B81" s="32">
        <v>542803</v>
      </c>
      <c r="C81" s="31" t="s">
        <v>1294</v>
      </c>
      <c r="D81" s="31" t="s">
        <v>1303</v>
      </c>
      <c r="E81" s="31" t="s">
        <v>577</v>
      </c>
      <c r="F81" s="93">
        <v>70000</v>
      </c>
      <c r="G81" s="32">
        <v>19.79</v>
      </c>
      <c r="H81" s="32" t="s">
        <v>335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45132</v>
      </c>
      <c r="B82" s="32">
        <v>542803</v>
      </c>
      <c r="C82" s="31" t="s">
        <v>1294</v>
      </c>
      <c r="D82" s="31" t="s">
        <v>1304</v>
      </c>
      <c r="E82" s="31" t="s">
        <v>577</v>
      </c>
      <c r="F82" s="93">
        <v>50000</v>
      </c>
      <c r="G82" s="32">
        <v>19.5</v>
      </c>
      <c r="H82" s="32" t="s">
        <v>335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45132</v>
      </c>
      <c r="B83" s="32">
        <v>531025</v>
      </c>
      <c r="C83" s="31" t="s">
        <v>1305</v>
      </c>
      <c r="D83" s="31" t="s">
        <v>1306</v>
      </c>
      <c r="E83" s="31" t="s">
        <v>577</v>
      </c>
      <c r="F83" s="93">
        <v>3700000</v>
      </c>
      <c r="G83" s="32">
        <v>1.23</v>
      </c>
      <c r="H83" s="32" t="s">
        <v>335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45132</v>
      </c>
      <c r="B84" s="32">
        <v>531025</v>
      </c>
      <c r="C84" s="31" t="s">
        <v>1305</v>
      </c>
      <c r="D84" s="31" t="s">
        <v>1306</v>
      </c>
      <c r="E84" s="31" t="s">
        <v>577</v>
      </c>
      <c r="F84" s="93">
        <v>3700000</v>
      </c>
      <c r="G84" s="32">
        <v>1.23</v>
      </c>
      <c r="H84" s="32" t="s">
        <v>335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45132</v>
      </c>
      <c r="B85" s="32">
        <v>531025</v>
      </c>
      <c r="C85" s="31" t="s">
        <v>1305</v>
      </c>
      <c r="D85" s="31" t="s">
        <v>1307</v>
      </c>
      <c r="E85" s="31" t="s">
        <v>577</v>
      </c>
      <c r="F85" s="93">
        <v>4800000</v>
      </c>
      <c r="G85" s="32">
        <v>1.23</v>
      </c>
      <c r="H85" s="32" t="s">
        <v>335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45132</v>
      </c>
      <c r="B86" s="32">
        <v>531025</v>
      </c>
      <c r="C86" s="31" t="s">
        <v>1305</v>
      </c>
      <c r="D86" s="31" t="s">
        <v>1308</v>
      </c>
      <c r="E86" s="31" t="s">
        <v>577</v>
      </c>
      <c r="F86" s="93">
        <v>4800000</v>
      </c>
      <c r="G86" s="32">
        <v>1.23</v>
      </c>
      <c r="H86" s="32" t="s">
        <v>335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45132</v>
      </c>
      <c r="B87" s="32">
        <v>531025</v>
      </c>
      <c r="C87" s="31" t="s">
        <v>1305</v>
      </c>
      <c r="D87" s="31" t="s">
        <v>1309</v>
      </c>
      <c r="E87" s="31" t="s">
        <v>577</v>
      </c>
      <c r="F87" s="93">
        <v>3500000</v>
      </c>
      <c r="G87" s="32">
        <v>1.23</v>
      </c>
      <c r="H87" s="32" t="s">
        <v>335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45132</v>
      </c>
      <c r="B88" s="32">
        <v>531025</v>
      </c>
      <c r="C88" s="31" t="s">
        <v>1305</v>
      </c>
      <c r="D88" s="31" t="s">
        <v>1310</v>
      </c>
      <c r="E88" s="31" t="s">
        <v>577</v>
      </c>
      <c r="F88" s="93">
        <v>10650000</v>
      </c>
      <c r="G88" s="32">
        <v>1.23</v>
      </c>
      <c r="H88" s="32" t="s">
        <v>335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45132</v>
      </c>
      <c r="B89" s="32">
        <v>531025</v>
      </c>
      <c r="C89" s="31" t="s">
        <v>1305</v>
      </c>
      <c r="D89" s="31" t="s">
        <v>1251</v>
      </c>
      <c r="E89" s="31" t="s">
        <v>577</v>
      </c>
      <c r="F89" s="93">
        <v>8193784</v>
      </c>
      <c r="G89" s="32">
        <v>1.23</v>
      </c>
      <c r="H89" s="32" t="s">
        <v>335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45132</v>
      </c>
      <c r="B90" s="32">
        <v>531025</v>
      </c>
      <c r="C90" s="31" t="s">
        <v>1305</v>
      </c>
      <c r="D90" s="31" t="s">
        <v>1311</v>
      </c>
      <c r="E90" s="31" t="s">
        <v>577</v>
      </c>
      <c r="F90" s="93">
        <v>3463748</v>
      </c>
      <c r="G90" s="32">
        <v>1.23</v>
      </c>
      <c r="H90" s="32" t="s">
        <v>335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45132</v>
      </c>
      <c r="B91" s="32">
        <v>531025</v>
      </c>
      <c r="C91" s="31" t="s">
        <v>1305</v>
      </c>
      <c r="D91" s="31" t="s">
        <v>1251</v>
      </c>
      <c r="E91" s="31" t="s">
        <v>577</v>
      </c>
      <c r="F91" s="93">
        <v>7104701</v>
      </c>
      <c r="G91" s="32">
        <v>1.23</v>
      </c>
      <c r="H91" s="32" t="s">
        <v>335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45132</v>
      </c>
      <c r="B92" s="32">
        <v>531025</v>
      </c>
      <c r="C92" s="31" t="s">
        <v>1305</v>
      </c>
      <c r="D92" s="31" t="s">
        <v>1311</v>
      </c>
      <c r="E92" s="31" t="s">
        <v>577</v>
      </c>
      <c r="F92" s="93">
        <v>3415463</v>
      </c>
      <c r="G92" s="32">
        <v>1.23</v>
      </c>
      <c r="H92" s="32" t="s">
        <v>335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45132</v>
      </c>
      <c r="B93" s="32" t="s">
        <v>1312</v>
      </c>
      <c r="C93" s="31" t="s">
        <v>1313</v>
      </c>
      <c r="D93" s="31" t="s">
        <v>578</v>
      </c>
      <c r="E93" s="31" t="s">
        <v>576</v>
      </c>
      <c r="F93" s="93">
        <v>232055</v>
      </c>
      <c r="G93" s="32">
        <v>442.12</v>
      </c>
      <c r="H93" s="32" t="s">
        <v>1233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45132</v>
      </c>
      <c r="B94" s="32" t="s">
        <v>317</v>
      </c>
      <c r="C94" s="31" t="s">
        <v>1219</v>
      </c>
      <c r="D94" s="31" t="s">
        <v>578</v>
      </c>
      <c r="E94" s="31" t="s">
        <v>576</v>
      </c>
      <c r="F94" s="93">
        <v>933060</v>
      </c>
      <c r="G94" s="32">
        <v>627.89</v>
      </c>
      <c r="H94" s="32" t="s">
        <v>1233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45132</v>
      </c>
      <c r="B95" s="32" t="s">
        <v>1181</v>
      </c>
      <c r="C95" s="31" t="s">
        <v>1182</v>
      </c>
      <c r="D95" s="31" t="s">
        <v>1203</v>
      </c>
      <c r="E95" s="31" t="s">
        <v>576</v>
      </c>
      <c r="F95" s="93">
        <v>282751</v>
      </c>
      <c r="G95" s="32">
        <v>277.61</v>
      </c>
      <c r="H95" s="32" t="s">
        <v>1233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45132</v>
      </c>
      <c r="B96" s="32" t="s">
        <v>1181</v>
      </c>
      <c r="C96" s="31" t="s">
        <v>1182</v>
      </c>
      <c r="D96" s="31" t="s">
        <v>1183</v>
      </c>
      <c r="E96" s="31" t="s">
        <v>576</v>
      </c>
      <c r="F96" s="93">
        <v>455524</v>
      </c>
      <c r="G96" s="32">
        <v>276.60000000000002</v>
      </c>
      <c r="H96" s="32" t="s">
        <v>1233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45132</v>
      </c>
      <c r="B97" s="32" t="s">
        <v>1185</v>
      </c>
      <c r="C97" s="31" t="s">
        <v>1186</v>
      </c>
      <c r="D97" s="31" t="s">
        <v>1105</v>
      </c>
      <c r="E97" s="31" t="s">
        <v>576</v>
      </c>
      <c r="F97" s="93">
        <v>1379772</v>
      </c>
      <c r="G97" s="32">
        <v>33.049999999999997</v>
      </c>
      <c r="H97" s="32" t="s">
        <v>1233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45132</v>
      </c>
      <c r="B98" s="32" t="s">
        <v>1185</v>
      </c>
      <c r="C98" s="31" t="s">
        <v>1186</v>
      </c>
      <c r="D98" s="31" t="s">
        <v>1184</v>
      </c>
      <c r="E98" s="31" t="s">
        <v>576</v>
      </c>
      <c r="F98" s="93">
        <v>1535781</v>
      </c>
      <c r="G98" s="32">
        <v>32.94</v>
      </c>
      <c r="H98" s="32" t="s">
        <v>1233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45132</v>
      </c>
      <c r="B99" s="32" t="s">
        <v>1185</v>
      </c>
      <c r="C99" s="31" t="s">
        <v>1186</v>
      </c>
      <c r="D99" s="31" t="s">
        <v>578</v>
      </c>
      <c r="E99" s="31" t="s">
        <v>576</v>
      </c>
      <c r="F99" s="93">
        <v>1240716</v>
      </c>
      <c r="G99" s="32">
        <v>32.630000000000003</v>
      </c>
      <c r="H99" s="32" t="s">
        <v>1233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45132</v>
      </c>
      <c r="B100" s="32" t="s">
        <v>1314</v>
      </c>
      <c r="C100" s="31" t="s">
        <v>1315</v>
      </c>
      <c r="D100" s="31" t="s">
        <v>1316</v>
      </c>
      <c r="E100" s="31" t="s">
        <v>576</v>
      </c>
      <c r="F100" s="93">
        <v>430391</v>
      </c>
      <c r="G100" s="32">
        <v>5.16</v>
      </c>
      <c r="H100" s="32" t="s">
        <v>1233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45132</v>
      </c>
      <c r="B101" s="32" t="s">
        <v>1150</v>
      </c>
      <c r="C101" s="31" t="s">
        <v>1151</v>
      </c>
      <c r="D101" s="31" t="s">
        <v>1222</v>
      </c>
      <c r="E101" s="31" t="s">
        <v>576</v>
      </c>
      <c r="F101" s="93">
        <v>557500</v>
      </c>
      <c r="G101" s="32">
        <v>15</v>
      </c>
      <c r="H101" s="32" t="s">
        <v>1233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45132</v>
      </c>
      <c r="B102" s="32" t="s">
        <v>1150</v>
      </c>
      <c r="C102" s="31" t="s">
        <v>1151</v>
      </c>
      <c r="D102" s="31" t="s">
        <v>1220</v>
      </c>
      <c r="E102" s="31" t="s">
        <v>576</v>
      </c>
      <c r="F102" s="93">
        <v>567500</v>
      </c>
      <c r="G102" s="32">
        <v>15</v>
      </c>
      <c r="H102" s="32" t="s">
        <v>1233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45132</v>
      </c>
      <c r="B103" s="32" t="s">
        <v>1150</v>
      </c>
      <c r="C103" s="31" t="s">
        <v>1151</v>
      </c>
      <c r="D103" s="31" t="s">
        <v>1317</v>
      </c>
      <c r="E103" s="31" t="s">
        <v>576</v>
      </c>
      <c r="F103" s="93">
        <v>4285000</v>
      </c>
      <c r="G103" s="32">
        <v>14.75</v>
      </c>
      <c r="H103" s="32" t="s">
        <v>1233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45132</v>
      </c>
      <c r="B104" s="32" t="s">
        <v>1150</v>
      </c>
      <c r="C104" s="31" t="s">
        <v>1151</v>
      </c>
      <c r="D104" s="31" t="s">
        <v>1221</v>
      </c>
      <c r="E104" s="31" t="s">
        <v>576</v>
      </c>
      <c r="F104" s="93">
        <v>552500</v>
      </c>
      <c r="G104" s="32">
        <v>15</v>
      </c>
      <c r="H104" s="32" t="s">
        <v>1233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45132</v>
      </c>
      <c r="B105" s="32" t="s">
        <v>1150</v>
      </c>
      <c r="C105" s="31" t="s">
        <v>1151</v>
      </c>
      <c r="D105" s="31" t="s">
        <v>1318</v>
      </c>
      <c r="E105" s="31" t="s">
        <v>576</v>
      </c>
      <c r="F105" s="93">
        <v>1192014</v>
      </c>
      <c r="G105" s="32">
        <v>15.08</v>
      </c>
      <c r="H105" s="32" t="s">
        <v>1233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45132</v>
      </c>
      <c r="B106" s="32" t="s">
        <v>1150</v>
      </c>
      <c r="C106" s="31" t="s">
        <v>1151</v>
      </c>
      <c r="D106" s="31" t="s">
        <v>1319</v>
      </c>
      <c r="E106" s="31" t="s">
        <v>576</v>
      </c>
      <c r="F106" s="93">
        <v>562500</v>
      </c>
      <c r="G106" s="32">
        <v>15</v>
      </c>
      <c r="H106" s="32" t="s">
        <v>1233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45132</v>
      </c>
      <c r="B107" s="32" t="s">
        <v>1150</v>
      </c>
      <c r="C107" s="31" t="s">
        <v>1151</v>
      </c>
      <c r="D107" s="31" t="s">
        <v>1320</v>
      </c>
      <c r="E107" s="31" t="s">
        <v>576</v>
      </c>
      <c r="F107" s="93">
        <v>1948130</v>
      </c>
      <c r="G107" s="32">
        <v>14.95</v>
      </c>
      <c r="H107" s="32" t="s">
        <v>1233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45132</v>
      </c>
      <c r="B108" s="32" t="s">
        <v>1223</v>
      </c>
      <c r="C108" s="31" t="s">
        <v>1224</v>
      </c>
      <c r="D108" s="31" t="s">
        <v>1216</v>
      </c>
      <c r="E108" s="31" t="s">
        <v>576</v>
      </c>
      <c r="F108" s="93">
        <v>992967</v>
      </c>
      <c r="G108" s="32">
        <v>6.68</v>
      </c>
      <c r="H108" s="32" t="s">
        <v>1233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45132</v>
      </c>
      <c r="B109" s="32" t="s">
        <v>1226</v>
      </c>
      <c r="C109" s="31" t="s">
        <v>1227</v>
      </c>
      <c r="D109" s="31" t="s">
        <v>1105</v>
      </c>
      <c r="E109" s="31" t="s">
        <v>576</v>
      </c>
      <c r="F109" s="93">
        <v>3536064</v>
      </c>
      <c r="G109" s="32">
        <v>12.4</v>
      </c>
      <c r="H109" s="32" t="s">
        <v>1233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45132</v>
      </c>
      <c r="B110" s="32" t="s">
        <v>1226</v>
      </c>
      <c r="C110" s="31" t="s">
        <v>1227</v>
      </c>
      <c r="D110" s="31" t="s">
        <v>1184</v>
      </c>
      <c r="E110" s="31" t="s">
        <v>576</v>
      </c>
      <c r="F110" s="93">
        <v>709355</v>
      </c>
      <c r="G110" s="32">
        <v>12.58</v>
      </c>
      <c r="H110" s="32" t="s">
        <v>1233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45132</v>
      </c>
      <c r="B111" s="32" t="s">
        <v>1321</v>
      </c>
      <c r="C111" s="31" t="s">
        <v>1322</v>
      </c>
      <c r="D111" s="31" t="s">
        <v>1183</v>
      </c>
      <c r="E111" s="31" t="s">
        <v>576</v>
      </c>
      <c r="F111" s="93">
        <v>1811500</v>
      </c>
      <c r="G111" s="32">
        <v>64.17</v>
      </c>
      <c r="H111" s="32" t="s">
        <v>1233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45132</v>
      </c>
      <c r="B112" s="32" t="s">
        <v>1228</v>
      </c>
      <c r="C112" s="31" t="s">
        <v>1229</v>
      </c>
      <c r="D112" s="31" t="s">
        <v>1230</v>
      </c>
      <c r="E112" s="31" t="s">
        <v>576</v>
      </c>
      <c r="F112" s="93">
        <v>223000</v>
      </c>
      <c r="G112" s="32">
        <v>41.58</v>
      </c>
      <c r="H112" s="32" t="s">
        <v>1233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45132</v>
      </c>
      <c r="B113" s="32" t="s">
        <v>1187</v>
      </c>
      <c r="C113" s="31" t="s">
        <v>1188</v>
      </c>
      <c r="D113" s="31" t="s">
        <v>1323</v>
      </c>
      <c r="E113" s="31" t="s">
        <v>576</v>
      </c>
      <c r="F113" s="93">
        <v>6000</v>
      </c>
      <c r="G113" s="32">
        <v>261.52999999999997</v>
      </c>
      <c r="H113" s="32" t="s">
        <v>1233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45132</v>
      </c>
      <c r="B114" s="32" t="s">
        <v>1187</v>
      </c>
      <c r="C114" s="31" t="s">
        <v>1188</v>
      </c>
      <c r="D114" s="31" t="s">
        <v>1324</v>
      </c>
      <c r="E114" s="31" t="s">
        <v>576</v>
      </c>
      <c r="F114" s="93">
        <v>63218</v>
      </c>
      <c r="G114" s="32">
        <v>264.97000000000003</v>
      </c>
      <c r="H114" s="32" t="s">
        <v>1233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45132</v>
      </c>
      <c r="B115" s="32" t="s">
        <v>1325</v>
      </c>
      <c r="C115" s="31" t="s">
        <v>1326</v>
      </c>
      <c r="D115" s="31" t="s">
        <v>1327</v>
      </c>
      <c r="E115" s="31" t="s">
        <v>576</v>
      </c>
      <c r="F115" s="93">
        <v>22000</v>
      </c>
      <c r="G115" s="32">
        <v>197.86</v>
      </c>
      <c r="H115" s="32" t="s">
        <v>1233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45132</v>
      </c>
      <c r="B116" s="32" t="s">
        <v>1231</v>
      </c>
      <c r="C116" s="31" t="s">
        <v>1232</v>
      </c>
      <c r="D116" s="31" t="s">
        <v>1328</v>
      </c>
      <c r="E116" s="31" t="s">
        <v>576</v>
      </c>
      <c r="F116" s="93">
        <v>45600</v>
      </c>
      <c r="G116" s="32">
        <v>173.35</v>
      </c>
      <c r="H116" s="32" t="s">
        <v>1233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45132</v>
      </c>
      <c r="B117" s="32" t="s">
        <v>1231</v>
      </c>
      <c r="C117" s="31" t="s">
        <v>1232</v>
      </c>
      <c r="D117" s="31" t="s">
        <v>1230</v>
      </c>
      <c r="E117" s="31" t="s">
        <v>576</v>
      </c>
      <c r="F117" s="93">
        <v>18000</v>
      </c>
      <c r="G117" s="32">
        <v>179.08</v>
      </c>
      <c r="H117" s="32" t="s">
        <v>1233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45132</v>
      </c>
      <c r="B118" s="32" t="s">
        <v>1106</v>
      </c>
      <c r="C118" s="31" t="s">
        <v>1107</v>
      </c>
      <c r="D118" s="31" t="s">
        <v>1125</v>
      </c>
      <c r="E118" s="31" t="s">
        <v>576</v>
      </c>
      <c r="F118" s="93">
        <v>1009300</v>
      </c>
      <c r="G118" s="32">
        <v>89.46</v>
      </c>
      <c r="H118" s="32" t="s">
        <v>1233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45132</v>
      </c>
      <c r="B119" s="32" t="s">
        <v>1106</v>
      </c>
      <c r="C119" s="31" t="s">
        <v>1107</v>
      </c>
      <c r="D119" s="31" t="s">
        <v>578</v>
      </c>
      <c r="E119" s="31" t="s">
        <v>576</v>
      </c>
      <c r="F119" s="93">
        <v>486679</v>
      </c>
      <c r="G119" s="32">
        <v>89.18</v>
      </c>
      <c r="H119" s="32" t="s">
        <v>1233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45132</v>
      </c>
      <c r="B120" s="32" t="s">
        <v>1329</v>
      </c>
      <c r="C120" s="31" t="s">
        <v>1330</v>
      </c>
      <c r="D120" s="31" t="s">
        <v>578</v>
      </c>
      <c r="E120" s="31" t="s">
        <v>576</v>
      </c>
      <c r="F120" s="93">
        <v>173675</v>
      </c>
      <c r="G120" s="32">
        <v>1087.4000000000001</v>
      </c>
      <c r="H120" s="32" t="s">
        <v>1233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45132</v>
      </c>
      <c r="B121" s="32" t="s">
        <v>1331</v>
      </c>
      <c r="C121" s="31" t="s">
        <v>1332</v>
      </c>
      <c r="D121" s="31" t="s">
        <v>1333</v>
      </c>
      <c r="E121" s="31" t="s">
        <v>576</v>
      </c>
      <c r="F121" s="93">
        <v>128688</v>
      </c>
      <c r="G121" s="32">
        <v>189.59</v>
      </c>
      <c r="H121" s="32" t="s">
        <v>1233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45132</v>
      </c>
      <c r="B122" s="32" t="s">
        <v>1334</v>
      </c>
      <c r="C122" s="31" t="s">
        <v>1335</v>
      </c>
      <c r="D122" s="31" t="s">
        <v>1336</v>
      </c>
      <c r="E122" s="31" t="s">
        <v>576</v>
      </c>
      <c r="F122" s="93">
        <v>24000</v>
      </c>
      <c r="G122" s="32">
        <v>102.33</v>
      </c>
      <c r="H122" s="32" t="s">
        <v>1233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45132</v>
      </c>
      <c r="B123" s="32" t="s">
        <v>1337</v>
      </c>
      <c r="C123" s="31" t="s">
        <v>1338</v>
      </c>
      <c r="D123" s="31" t="s">
        <v>1183</v>
      </c>
      <c r="E123" s="31" t="s">
        <v>576</v>
      </c>
      <c r="F123" s="93">
        <v>117823</v>
      </c>
      <c r="G123" s="32">
        <v>122.56</v>
      </c>
      <c r="H123" s="32" t="s">
        <v>1233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45132</v>
      </c>
      <c r="B124" s="32" t="s">
        <v>1312</v>
      </c>
      <c r="C124" s="31" t="s">
        <v>1313</v>
      </c>
      <c r="D124" s="31" t="s">
        <v>578</v>
      </c>
      <c r="E124" s="31" t="s">
        <v>577</v>
      </c>
      <c r="F124" s="93">
        <v>232055</v>
      </c>
      <c r="G124" s="32">
        <v>441.91</v>
      </c>
      <c r="H124" s="32" t="s">
        <v>1233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45132</v>
      </c>
      <c r="B125" s="32" t="s">
        <v>317</v>
      </c>
      <c r="C125" s="31" t="s">
        <v>1219</v>
      </c>
      <c r="D125" s="31" t="s">
        <v>578</v>
      </c>
      <c r="E125" s="31" t="s">
        <v>577</v>
      </c>
      <c r="F125" s="93">
        <v>933060</v>
      </c>
      <c r="G125" s="32">
        <v>628.4</v>
      </c>
      <c r="H125" s="32" t="s">
        <v>1233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45132</v>
      </c>
      <c r="B126" s="32" t="s">
        <v>1181</v>
      </c>
      <c r="C126" s="31" t="s">
        <v>1182</v>
      </c>
      <c r="D126" s="31" t="s">
        <v>1183</v>
      </c>
      <c r="E126" s="31" t="s">
        <v>577</v>
      </c>
      <c r="F126" s="93">
        <v>435524</v>
      </c>
      <c r="G126" s="32">
        <v>271.33</v>
      </c>
      <c r="H126" s="32" t="s">
        <v>1233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45132</v>
      </c>
      <c r="B127" s="32" t="s">
        <v>1181</v>
      </c>
      <c r="C127" s="31" t="s">
        <v>1182</v>
      </c>
      <c r="D127" s="31" t="s">
        <v>1203</v>
      </c>
      <c r="E127" s="31" t="s">
        <v>577</v>
      </c>
      <c r="F127" s="93">
        <v>282751</v>
      </c>
      <c r="G127" s="32">
        <v>277.33999999999997</v>
      </c>
      <c r="H127" s="32" t="s">
        <v>1233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45132</v>
      </c>
      <c r="B128" s="32" t="s">
        <v>1185</v>
      </c>
      <c r="C128" s="31" t="s">
        <v>1186</v>
      </c>
      <c r="D128" s="31" t="s">
        <v>578</v>
      </c>
      <c r="E128" s="31" t="s">
        <v>577</v>
      </c>
      <c r="F128" s="93">
        <v>1240716</v>
      </c>
      <c r="G128" s="32">
        <v>32.78</v>
      </c>
      <c r="H128" s="32" t="s">
        <v>1233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45132</v>
      </c>
      <c r="B129" s="32" t="s">
        <v>1185</v>
      </c>
      <c r="C129" s="31" t="s">
        <v>1186</v>
      </c>
      <c r="D129" s="31" t="s">
        <v>1184</v>
      </c>
      <c r="E129" s="31" t="s">
        <v>577</v>
      </c>
      <c r="F129" s="93">
        <v>1469236</v>
      </c>
      <c r="G129" s="32">
        <v>33.61</v>
      </c>
      <c r="H129" s="32" t="s">
        <v>1233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45132</v>
      </c>
      <c r="B130" s="32" t="s">
        <v>1185</v>
      </c>
      <c r="C130" s="31" t="s">
        <v>1186</v>
      </c>
      <c r="D130" s="31" t="s">
        <v>1105</v>
      </c>
      <c r="E130" s="31" t="s">
        <v>577</v>
      </c>
      <c r="F130" s="93">
        <v>1484569</v>
      </c>
      <c r="G130" s="32">
        <v>33.14</v>
      </c>
      <c r="H130" s="32" t="s">
        <v>1233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45132</v>
      </c>
      <c r="B131" s="32" t="s">
        <v>1314</v>
      </c>
      <c r="C131" s="31" t="s">
        <v>1315</v>
      </c>
      <c r="D131" s="31" t="s">
        <v>1316</v>
      </c>
      <c r="E131" s="31" t="s">
        <v>577</v>
      </c>
      <c r="F131" s="93">
        <v>376473</v>
      </c>
      <c r="G131" s="32">
        <v>5.14</v>
      </c>
      <c r="H131" s="32" t="s">
        <v>1233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45132</v>
      </c>
      <c r="B132" s="32" t="s">
        <v>1150</v>
      </c>
      <c r="C132" s="31" t="s">
        <v>1151</v>
      </c>
      <c r="D132" s="31" t="s">
        <v>1320</v>
      </c>
      <c r="E132" s="31" t="s">
        <v>577</v>
      </c>
      <c r="F132" s="93">
        <v>1948130</v>
      </c>
      <c r="G132" s="32">
        <v>14.75</v>
      </c>
      <c r="H132" s="32" t="s">
        <v>1233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45132</v>
      </c>
      <c r="B133" s="32" t="s">
        <v>1150</v>
      </c>
      <c r="C133" s="31" t="s">
        <v>1151</v>
      </c>
      <c r="D133" s="31" t="s">
        <v>1339</v>
      </c>
      <c r="E133" s="31" t="s">
        <v>577</v>
      </c>
      <c r="F133" s="93">
        <v>670000</v>
      </c>
      <c r="G133" s="32">
        <v>15.1</v>
      </c>
      <c r="H133" s="32" t="s">
        <v>1233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45132</v>
      </c>
      <c r="B134" s="32" t="s">
        <v>1150</v>
      </c>
      <c r="C134" s="31" t="s">
        <v>1151</v>
      </c>
      <c r="D134" s="31" t="s">
        <v>1222</v>
      </c>
      <c r="E134" s="31" t="s">
        <v>577</v>
      </c>
      <c r="F134" s="93">
        <v>557500</v>
      </c>
      <c r="G134" s="32">
        <v>15</v>
      </c>
      <c r="H134" s="32" t="s">
        <v>1233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>
        <v>45132</v>
      </c>
      <c r="B135" s="32" t="s">
        <v>1150</v>
      </c>
      <c r="C135" s="31" t="s">
        <v>1151</v>
      </c>
      <c r="D135" s="31" t="s">
        <v>1220</v>
      </c>
      <c r="E135" s="31" t="s">
        <v>577</v>
      </c>
      <c r="F135" s="93">
        <v>567500</v>
      </c>
      <c r="G135" s="32">
        <v>15</v>
      </c>
      <c r="H135" s="32" t="s">
        <v>1233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>
        <v>45132</v>
      </c>
      <c r="B136" s="32" t="s">
        <v>1150</v>
      </c>
      <c r="C136" s="31" t="s">
        <v>1151</v>
      </c>
      <c r="D136" s="31" t="s">
        <v>1221</v>
      </c>
      <c r="E136" s="31" t="s">
        <v>577</v>
      </c>
      <c r="F136" s="93">
        <v>552500</v>
      </c>
      <c r="G136" s="32">
        <v>15</v>
      </c>
      <c r="H136" s="32" t="s">
        <v>1233</v>
      </c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>
        <v>45132</v>
      </c>
      <c r="B137" s="32" t="s">
        <v>1150</v>
      </c>
      <c r="C137" s="31" t="s">
        <v>1151</v>
      </c>
      <c r="D137" s="31" t="s">
        <v>1318</v>
      </c>
      <c r="E137" s="31" t="s">
        <v>577</v>
      </c>
      <c r="F137" s="93">
        <v>1173549</v>
      </c>
      <c r="G137" s="32">
        <v>14.78</v>
      </c>
      <c r="H137" s="32" t="s">
        <v>1233</v>
      </c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>
        <v>45132</v>
      </c>
      <c r="B138" s="32" t="s">
        <v>1150</v>
      </c>
      <c r="C138" s="31" t="s">
        <v>1151</v>
      </c>
      <c r="D138" s="31" t="s">
        <v>1319</v>
      </c>
      <c r="E138" s="31" t="s">
        <v>577</v>
      </c>
      <c r="F138" s="93">
        <v>562500</v>
      </c>
      <c r="G138" s="32">
        <v>15</v>
      </c>
      <c r="H138" s="32" t="s">
        <v>1233</v>
      </c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>
        <v>45132</v>
      </c>
      <c r="B139" s="32" t="s">
        <v>1150</v>
      </c>
      <c r="C139" s="31" t="s">
        <v>1151</v>
      </c>
      <c r="D139" s="31" t="s">
        <v>1340</v>
      </c>
      <c r="E139" s="31" t="s">
        <v>577</v>
      </c>
      <c r="F139" s="93">
        <v>936070</v>
      </c>
      <c r="G139" s="32">
        <v>14.95</v>
      </c>
      <c r="H139" s="32" t="s">
        <v>1233</v>
      </c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>
        <v>45132</v>
      </c>
      <c r="B140" s="32" t="s">
        <v>1150</v>
      </c>
      <c r="C140" s="31" t="s">
        <v>1151</v>
      </c>
      <c r="D140" s="31" t="s">
        <v>1341</v>
      </c>
      <c r="E140" s="31" t="s">
        <v>577</v>
      </c>
      <c r="F140" s="93">
        <v>667000</v>
      </c>
      <c r="G140" s="32">
        <v>14.9</v>
      </c>
      <c r="H140" s="32" t="s">
        <v>1233</v>
      </c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>
        <v>45132</v>
      </c>
      <c r="B141" s="32" t="s">
        <v>1150</v>
      </c>
      <c r="C141" s="31" t="s">
        <v>1151</v>
      </c>
      <c r="D141" s="31" t="s">
        <v>1342</v>
      </c>
      <c r="E141" s="31" t="s">
        <v>577</v>
      </c>
      <c r="F141" s="93">
        <v>1332000</v>
      </c>
      <c r="G141" s="32">
        <v>14.93</v>
      </c>
      <c r="H141" s="32" t="s">
        <v>1233</v>
      </c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>
        <v>45132</v>
      </c>
      <c r="B142" s="32" t="s">
        <v>1150</v>
      </c>
      <c r="C142" s="31" t="s">
        <v>1151</v>
      </c>
      <c r="D142" s="31" t="s">
        <v>1343</v>
      </c>
      <c r="E142" s="31" t="s">
        <v>577</v>
      </c>
      <c r="F142" s="93">
        <v>667575</v>
      </c>
      <c r="G142" s="32">
        <v>14.93</v>
      </c>
      <c r="H142" s="32" t="s">
        <v>1233</v>
      </c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>
        <v>45132</v>
      </c>
      <c r="B143" s="32" t="s">
        <v>1344</v>
      </c>
      <c r="C143" s="31" t="s">
        <v>1345</v>
      </c>
      <c r="D143" s="31" t="s">
        <v>1327</v>
      </c>
      <c r="E143" s="31" t="s">
        <v>577</v>
      </c>
      <c r="F143" s="93">
        <v>90000</v>
      </c>
      <c r="G143" s="32">
        <v>62.15</v>
      </c>
      <c r="H143" s="32" t="s">
        <v>1233</v>
      </c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>
        <v>45132</v>
      </c>
      <c r="B144" s="32" t="s">
        <v>1226</v>
      </c>
      <c r="C144" s="31" t="s">
        <v>1227</v>
      </c>
      <c r="D144" s="31" t="s">
        <v>1184</v>
      </c>
      <c r="E144" s="31" t="s">
        <v>577</v>
      </c>
      <c r="F144" s="93">
        <v>4793136</v>
      </c>
      <c r="G144" s="32">
        <v>12.33</v>
      </c>
      <c r="H144" s="32" t="s">
        <v>1233</v>
      </c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>
        <v>45132</v>
      </c>
      <c r="B145" s="32" t="s">
        <v>1226</v>
      </c>
      <c r="C145" s="31" t="s">
        <v>1227</v>
      </c>
      <c r="D145" s="31" t="s">
        <v>1105</v>
      </c>
      <c r="E145" s="31" t="s">
        <v>577</v>
      </c>
      <c r="F145" s="93">
        <v>3783770</v>
      </c>
      <c r="G145" s="32">
        <v>12.46</v>
      </c>
      <c r="H145" s="32" t="s">
        <v>1233</v>
      </c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>
        <v>45132</v>
      </c>
      <c r="B146" s="32" t="s">
        <v>1321</v>
      </c>
      <c r="C146" s="31" t="s">
        <v>1322</v>
      </c>
      <c r="D146" s="31" t="s">
        <v>1183</v>
      </c>
      <c r="E146" s="31" t="s">
        <v>577</v>
      </c>
      <c r="F146" s="93">
        <v>516000</v>
      </c>
      <c r="G146" s="32">
        <v>68.03</v>
      </c>
      <c r="H146" s="32" t="s">
        <v>1233</v>
      </c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>
        <v>45132</v>
      </c>
      <c r="B147" s="32" t="s">
        <v>1321</v>
      </c>
      <c r="C147" s="31" t="s">
        <v>1322</v>
      </c>
      <c r="D147" s="31" t="s">
        <v>1346</v>
      </c>
      <c r="E147" s="31" t="s">
        <v>577</v>
      </c>
      <c r="F147" s="93">
        <v>1500000</v>
      </c>
      <c r="G147" s="32">
        <v>63.6</v>
      </c>
      <c r="H147" s="32" t="s">
        <v>1233</v>
      </c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>
        <v>45132</v>
      </c>
      <c r="B148" s="32" t="s">
        <v>1228</v>
      </c>
      <c r="C148" s="31" t="s">
        <v>1229</v>
      </c>
      <c r="D148" s="31" t="s">
        <v>1230</v>
      </c>
      <c r="E148" s="31" t="s">
        <v>577</v>
      </c>
      <c r="F148" s="93">
        <v>253000</v>
      </c>
      <c r="G148" s="32">
        <v>38.94</v>
      </c>
      <c r="H148" s="32" t="s">
        <v>1233</v>
      </c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>
        <v>45132</v>
      </c>
      <c r="B149" s="32" t="s">
        <v>1228</v>
      </c>
      <c r="C149" s="31" t="s">
        <v>1229</v>
      </c>
      <c r="D149" s="31" t="s">
        <v>1347</v>
      </c>
      <c r="E149" s="31" t="s">
        <v>577</v>
      </c>
      <c r="F149" s="93">
        <v>201000</v>
      </c>
      <c r="G149" s="32">
        <v>41.51</v>
      </c>
      <c r="H149" s="32" t="s">
        <v>1233</v>
      </c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>
        <v>45132</v>
      </c>
      <c r="B150" s="32" t="s">
        <v>1187</v>
      </c>
      <c r="C150" s="31" t="s">
        <v>1188</v>
      </c>
      <c r="D150" s="31" t="s">
        <v>1189</v>
      </c>
      <c r="E150" s="31" t="s">
        <v>577</v>
      </c>
      <c r="F150" s="93">
        <v>185389</v>
      </c>
      <c r="G150" s="32">
        <v>241.13</v>
      </c>
      <c r="H150" s="32" t="s">
        <v>1233</v>
      </c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>
        <v>45132</v>
      </c>
      <c r="B151" s="32" t="s">
        <v>1187</v>
      </c>
      <c r="C151" s="31" t="s">
        <v>1188</v>
      </c>
      <c r="D151" s="31" t="s">
        <v>1323</v>
      </c>
      <c r="E151" s="31" t="s">
        <v>577</v>
      </c>
      <c r="F151" s="93">
        <v>156000</v>
      </c>
      <c r="G151" s="32">
        <v>258.29000000000002</v>
      </c>
      <c r="H151" s="32" t="s">
        <v>1233</v>
      </c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>
        <v>45132</v>
      </c>
      <c r="B152" s="32" t="s">
        <v>1325</v>
      </c>
      <c r="C152" s="31" t="s">
        <v>1326</v>
      </c>
      <c r="D152" s="31" t="s">
        <v>1348</v>
      </c>
      <c r="E152" s="31" t="s">
        <v>577</v>
      </c>
      <c r="F152" s="93">
        <v>17000</v>
      </c>
      <c r="G152" s="32">
        <v>198</v>
      </c>
      <c r="H152" s="32" t="s">
        <v>1233</v>
      </c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>
        <v>45132</v>
      </c>
      <c r="B153" s="32" t="s">
        <v>1231</v>
      </c>
      <c r="C153" s="31" t="s">
        <v>1232</v>
      </c>
      <c r="D153" s="31" t="s">
        <v>1328</v>
      </c>
      <c r="E153" s="31" t="s">
        <v>577</v>
      </c>
      <c r="F153" s="93">
        <v>6000</v>
      </c>
      <c r="G153" s="32">
        <v>182</v>
      </c>
      <c r="H153" s="32" t="s">
        <v>1233</v>
      </c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>
        <v>45132</v>
      </c>
      <c r="B154" s="32" t="s">
        <v>1231</v>
      </c>
      <c r="C154" s="31" t="s">
        <v>1232</v>
      </c>
      <c r="D154" s="31" t="s">
        <v>1230</v>
      </c>
      <c r="E154" s="31" t="s">
        <v>577</v>
      </c>
      <c r="F154" s="93">
        <v>54000</v>
      </c>
      <c r="G154" s="32">
        <v>174</v>
      </c>
      <c r="H154" s="32" t="s">
        <v>1233</v>
      </c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>
        <v>45132</v>
      </c>
      <c r="B155" s="32" t="s">
        <v>1106</v>
      </c>
      <c r="C155" s="31" t="s">
        <v>1107</v>
      </c>
      <c r="D155" s="31" t="s">
        <v>1125</v>
      </c>
      <c r="E155" s="31" t="s">
        <v>577</v>
      </c>
      <c r="F155" s="93">
        <v>973707</v>
      </c>
      <c r="G155" s="32">
        <v>89.33</v>
      </c>
      <c r="H155" s="32" t="s">
        <v>1233</v>
      </c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>
        <v>45132</v>
      </c>
      <c r="B156" s="32" t="s">
        <v>1106</v>
      </c>
      <c r="C156" s="31" t="s">
        <v>1107</v>
      </c>
      <c r="D156" s="31" t="s">
        <v>578</v>
      </c>
      <c r="E156" s="31" t="s">
        <v>577</v>
      </c>
      <c r="F156" s="93">
        <v>486679</v>
      </c>
      <c r="G156" s="32">
        <v>89.09</v>
      </c>
      <c r="H156" s="32" t="s">
        <v>1233</v>
      </c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>
        <v>45132</v>
      </c>
      <c r="B157" s="32" t="s">
        <v>1329</v>
      </c>
      <c r="C157" s="31" t="s">
        <v>1330</v>
      </c>
      <c r="D157" s="31" t="s">
        <v>578</v>
      </c>
      <c r="E157" s="31" t="s">
        <v>577</v>
      </c>
      <c r="F157" s="93">
        <v>173675</v>
      </c>
      <c r="G157" s="32">
        <v>1089.0999999999999</v>
      </c>
      <c r="H157" s="32" t="s">
        <v>1233</v>
      </c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>
        <v>45132</v>
      </c>
      <c r="B158" s="32" t="s">
        <v>1331</v>
      </c>
      <c r="C158" s="31" t="s">
        <v>1332</v>
      </c>
      <c r="D158" s="31" t="s">
        <v>1349</v>
      </c>
      <c r="E158" s="31" t="s">
        <v>577</v>
      </c>
      <c r="F158" s="93">
        <v>115000</v>
      </c>
      <c r="G158" s="32">
        <v>189.55</v>
      </c>
      <c r="H158" s="32" t="s">
        <v>1233</v>
      </c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>
        <v>45132</v>
      </c>
      <c r="B159" s="32" t="s">
        <v>1331</v>
      </c>
      <c r="C159" s="31" t="s">
        <v>1332</v>
      </c>
      <c r="D159" s="31" t="s">
        <v>1333</v>
      </c>
      <c r="E159" s="31" t="s">
        <v>577</v>
      </c>
      <c r="F159" s="93">
        <v>7672</v>
      </c>
      <c r="G159" s="32">
        <v>189.1</v>
      </c>
      <c r="H159" s="32" t="s">
        <v>1233</v>
      </c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>
        <v>45132</v>
      </c>
      <c r="B160" s="32" t="s">
        <v>1337</v>
      </c>
      <c r="C160" s="31" t="s">
        <v>1338</v>
      </c>
      <c r="D160" s="31" t="s">
        <v>1350</v>
      </c>
      <c r="E160" s="31" t="s">
        <v>577</v>
      </c>
      <c r="F160" s="93">
        <v>117145</v>
      </c>
      <c r="G160" s="32">
        <v>122.56</v>
      </c>
      <c r="H160" s="32" t="s">
        <v>1233</v>
      </c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/>
      <c r="B161" s="32"/>
      <c r="C161" s="31"/>
      <c r="D161" s="31"/>
      <c r="E161" s="31"/>
      <c r="F161" s="93"/>
      <c r="G161" s="32"/>
      <c r="H161" s="32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/>
      <c r="B162" s="32"/>
      <c r="C162" s="31"/>
      <c r="D162" s="31"/>
      <c r="E162" s="31"/>
      <c r="F162" s="93"/>
      <c r="G162" s="32"/>
      <c r="H162" s="32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/>
      <c r="B163" s="32"/>
      <c r="C163" s="31"/>
      <c r="D163" s="31"/>
      <c r="E163" s="31"/>
      <c r="F163" s="93"/>
      <c r="G163" s="32"/>
      <c r="H163" s="32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/>
      <c r="B164" s="32"/>
      <c r="C164" s="31"/>
      <c r="D164" s="31"/>
      <c r="E164" s="31"/>
      <c r="F164" s="93"/>
      <c r="G164" s="32"/>
      <c r="H164" s="32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/>
      <c r="B165" s="32"/>
      <c r="C165" s="31"/>
      <c r="D165" s="31"/>
      <c r="E165" s="31"/>
      <c r="F165" s="93"/>
      <c r="G165" s="32"/>
      <c r="H165" s="32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/>
      <c r="B166" s="32"/>
      <c r="C166" s="31"/>
      <c r="D166" s="31"/>
      <c r="E166" s="31"/>
      <c r="F166" s="93"/>
      <c r="G166" s="32"/>
      <c r="H166" s="32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/>
      <c r="B167" s="32"/>
      <c r="C167" s="31"/>
      <c r="D167" s="31"/>
      <c r="E167" s="31"/>
      <c r="F167" s="93"/>
      <c r="G167" s="32"/>
      <c r="H167" s="32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/>
      <c r="B168" s="32"/>
      <c r="C168" s="31"/>
      <c r="D168" s="31"/>
      <c r="E168" s="31"/>
      <c r="F168" s="93"/>
      <c r="G168" s="32"/>
      <c r="H168" s="32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/>
      <c r="B169" s="32"/>
      <c r="C169" s="31"/>
      <c r="D169" s="31"/>
      <c r="E169" s="31"/>
      <c r="F169" s="93"/>
      <c r="G169" s="32"/>
      <c r="H169" s="32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/>
      <c r="B170" s="32"/>
      <c r="C170" s="31"/>
      <c r="D170" s="31"/>
      <c r="E170" s="31"/>
      <c r="F170" s="93"/>
      <c r="G170" s="32"/>
      <c r="H170" s="32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/>
      <c r="B171" s="32"/>
      <c r="C171" s="31"/>
      <c r="D171" s="31"/>
      <c r="E171" s="31"/>
      <c r="F171" s="93"/>
      <c r="G171" s="32"/>
      <c r="H171" s="32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/>
      <c r="B172" s="32"/>
      <c r="C172" s="31"/>
      <c r="D172" s="31"/>
      <c r="E172" s="31"/>
      <c r="F172" s="93"/>
      <c r="G172" s="32"/>
      <c r="H172" s="32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/>
      <c r="B173" s="32"/>
      <c r="C173" s="31"/>
      <c r="D173" s="31"/>
      <c r="E173" s="31"/>
      <c r="F173" s="93"/>
      <c r="G173" s="32"/>
      <c r="H173" s="32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/>
      <c r="B174" s="32"/>
      <c r="C174" s="31"/>
      <c r="D174" s="31"/>
      <c r="E174" s="31"/>
      <c r="F174" s="93"/>
      <c r="G174" s="32"/>
      <c r="H174" s="32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/>
      <c r="B175" s="32"/>
      <c r="C175" s="31"/>
      <c r="D175" s="31"/>
      <c r="E175" s="31"/>
      <c r="F175" s="93"/>
      <c r="G175" s="32"/>
      <c r="H175" s="32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/>
      <c r="B176" s="32"/>
      <c r="C176" s="31"/>
      <c r="D176" s="31"/>
      <c r="E176" s="31"/>
      <c r="F176" s="93"/>
      <c r="G176" s="32"/>
      <c r="H176" s="32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/>
      <c r="B177" s="32"/>
      <c r="C177" s="31"/>
      <c r="D177" s="31"/>
      <c r="E177" s="31"/>
      <c r="F177" s="93"/>
      <c r="G177" s="32"/>
      <c r="H177" s="32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/>
      <c r="B178" s="32"/>
      <c r="C178" s="31"/>
      <c r="D178" s="31"/>
      <c r="E178" s="31"/>
      <c r="F178" s="93"/>
      <c r="G178" s="32"/>
      <c r="H178" s="32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/>
      <c r="B179" s="32"/>
      <c r="C179" s="31"/>
      <c r="D179" s="31"/>
      <c r="E179" s="31"/>
      <c r="F179" s="93"/>
      <c r="G179" s="32"/>
      <c r="H179" s="32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/>
      <c r="B180" s="32"/>
      <c r="C180" s="31"/>
      <c r="D180" s="31"/>
      <c r="E180" s="31"/>
      <c r="F180" s="93"/>
      <c r="G180" s="32"/>
      <c r="H180" s="32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/>
      <c r="B181" s="32"/>
      <c r="C181" s="31"/>
      <c r="D181" s="31"/>
      <c r="E181" s="31"/>
      <c r="F181" s="93"/>
      <c r="G181" s="32"/>
      <c r="H181" s="32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/>
      <c r="B182" s="32"/>
      <c r="C182" s="31"/>
      <c r="D182" s="31"/>
      <c r="E182" s="31"/>
      <c r="F182" s="93"/>
      <c r="G182" s="32"/>
      <c r="H182" s="32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/>
      <c r="B183" s="32"/>
      <c r="C183" s="31"/>
      <c r="D183" s="31"/>
      <c r="E183" s="31"/>
      <c r="F183" s="93"/>
      <c r="G183" s="32"/>
      <c r="H183" s="32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2.75" customHeight="1">
      <c r="A184" s="92"/>
      <c r="B184" s="32"/>
      <c r="C184" s="31"/>
      <c r="D184" s="31"/>
      <c r="E184" s="31"/>
      <c r="F184" s="93"/>
      <c r="G184" s="32"/>
      <c r="H184" s="32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</row>
    <row r="185" spans="1:28" ht="12.75" customHeight="1">
      <c r="A185" s="92"/>
      <c r="B185" s="32"/>
      <c r="C185" s="31"/>
      <c r="D185" s="31"/>
      <c r="E185" s="31"/>
      <c r="F185" s="93"/>
      <c r="G185" s="32"/>
      <c r="H185" s="32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</row>
    <row r="186" spans="1:28" ht="12.75" customHeight="1">
      <c r="A186" s="92"/>
      <c r="B186" s="32"/>
      <c r="C186" s="31"/>
      <c r="D186" s="31"/>
      <c r="E186" s="31"/>
      <c r="F186" s="93"/>
      <c r="G186" s="32"/>
      <c r="H186" s="32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</row>
    <row r="187" spans="1:28" ht="12.75" customHeight="1">
      <c r="A187" s="92"/>
      <c r="B187" s="32"/>
      <c r="C187" s="31"/>
      <c r="D187" s="31"/>
      <c r="E187" s="31"/>
      <c r="F187" s="93"/>
      <c r="G187" s="32"/>
      <c r="H187" s="32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</row>
    <row r="188" spans="1:28" ht="12.75" customHeight="1">
      <c r="A188" s="92"/>
      <c r="B188" s="32"/>
      <c r="C188" s="31"/>
      <c r="D188" s="31"/>
      <c r="E188" s="31"/>
      <c r="F188" s="93"/>
      <c r="G188" s="32"/>
      <c r="H188" s="32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</row>
    <row r="189" spans="1:28" ht="12.75" customHeight="1">
      <c r="A189" s="92"/>
      <c r="B189" s="32"/>
      <c r="C189" s="31"/>
      <c r="D189" s="31"/>
      <c r="E189" s="31"/>
      <c r="F189" s="93"/>
      <c r="G189" s="32"/>
      <c r="H189" s="32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</row>
    <row r="190" spans="1:28" ht="12.75" customHeight="1">
      <c r="A190" s="92"/>
      <c r="B190" s="32"/>
      <c r="C190" s="31"/>
      <c r="D190" s="31"/>
      <c r="E190" s="31"/>
      <c r="F190" s="93"/>
      <c r="G190" s="32"/>
      <c r="H190" s="32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</row>
    <row r="191" spans="1:28" ht="12.75" customHeight="1">
      <c r="A191" s="92"/>
      <c r="B191" s="32"/>
      <c r="C191" s="31"/>
      <c r="D191" s="31"/>
      <c r="E191" s="31"/>
      <c r="F191" s="93"/>
      <c r="G191" s="32"/>
      <c r="H191" s="32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</row>
    <row r="192" spans="1:28" ht="12.75" customHeight="1">
      <c r="A192" s="92"/>
      <c r="B192" s="32"/>
      <c r="C192" s="31"/>
      <c r="D192" s="31"/>
      <c r="E192" s="31"/>
      <c r="F192" s="93"/>
      <c r="G192" s="32"/>
      <c r="H192" s="32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</row>
    <row r="193" spans="1:28" ht="12.75" customHeight="1">
      <c r="A193" s="92"/>
      <c r="B193" s="32"/>
      <c r="C193" s="31"/>
      <c r="D193" s="31"/>
      <c r="E193" s="31"/>
      <c r="F193" s="93"/>
      <c r="G193" s="32"/>
      <c r="H193" s="32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</row>
    <row r="194" spans="1:28" ht="12.75" customHeight="1">
      <c r="A194" s="92"/>
      <c r="B194" s="32"/>
      <c r="C194" s="31"/>
      <c r="D194" s="31"/>
      <c r="E194" s="31"/>
      <c r="F194" s="93"/>
      <c r="G194" s="32"/>
      <c r="H194" s="32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</row>
    <row r="195" spans="1:28" ht="12.75" customHeight="1">
      <c r="A195" s="92"/>
      <c r="B195" s="32"/>
      <c r="C195" s="31"/>
      <c r="D195" s="31"/>
      <c r="E195" s="31"/>
      <c r="F195" s="93"/>
      <c r="G195" s="32"/>
      <c r="H195" s="32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</row>
    <row r="196" spans="1:28" ht="12.75" customHeight="1">
      <c r="A196" s="92"/>
      <c r="B196" s="32"/>
      <c r="C196" s="31"/>
      <c r="D196" s="31"/>
      <c r="E196" s="31"/>
      <c r="F196" s="93"/>
      <c r="G196" s="32"/>
      <c r="H196" s="32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</row>
    <row r="197" spans="1:28" ht="12.75" customHeight="1">
      <c r="A197" s="92"/>
      <c r="B197" s="32"/>
      <c r="C197" s="31"/>
      <c r="D197" s="31"/>
      <c r="E197" s="31"/>
      <c r="F197" s="93"/>
      <c r="G197" s="32"/>
      <c r="H197" s="32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</row>
    <row r="198" spans="1:28" ht="12.75" customHeight="1">
      <c r="A198" s="92"/>
      <c r="B198" s="32"/>
      <c r="C198" s="31"/>
      <c r="D198" s="31"/>
      <c r="E198" s="31"/>
      <c r="F198" s="93"/>
      <c r="G198" s="32"/>
      <c r="H198" s="32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</row>
    <row r="199" spans="1:28" ht="12.75" customHeight="1">
      <c r="A199" s="92"/>
      <c r="B199" s="32"/>
      <c r="C199" s="31"/>
      <c r="D199" s="31"/>
      <c r="E199" s="31"/>
      <c r="F199" s="93"/>
      <c r="G199" s="32"/>
      <c r="H199" s="32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</row>
    <row r="200" spans="1:28" ht="12.75" customHeight="1">
      <c r="A200" s="92"/>
      <c r="B200" s="32"/>
      <c r="C200" s="31"/>
      <c r="D200" s="31"/>
      <c r="E200" s="31"/>
      <c r="F200" s="93"/>
      <c r="G200" s="32"/>
      <c r="H200" s="32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</row>
    <row r="201" spans="1:28" ht="12.75" customHeight="1">
      <c r="A201" s="92"/>
      <c r="B201" s="32"/>
      <c r="C201" s="31"/>
      <c r="D201" s="31"/>
      <c r="E201" s="31"/>
      <c r="F201" s="93"/>
      <c r="G201" s="32"/>
      <c r="H201" s="32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</row>
    <row r="202" spans="1:28" ht="12.75" customHeight="1">
      <c r="A202" s="92"/>
      <c r="B202" s="32"/>
      <c r="C202" s="31"/>
      <c r="D202" s="31"/>
      <c r="E202" s="31"/>
      <c r="F202" s="93"/>
      <c r="G202" s="32"/>
      <c r="H202" s="32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</row>
    <row r="203" spans="1:28" ht="12.75" customHeight="1">
      <c r="A203" s="92"/>
      <c r="B203" s="32"/>
      <c r="C203" s="31"/>
      <c r="D203" s="31"/>
      <c r="E203" s="31"/>
      <c r="F203" s="93"/>
      <c r="G203" s="32"/>
      <c r="H203" s="32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</row>
    <row r="204" spans="1:28" ht="12.75" customHeight="1">
      <c r="A204" s="92"/>
      <c r="B204" s="32"/>
      <c r="C204" s="31"/>
      <c r="D204" s="31"/>
      <c r="E204" s="31"/>
      <c r="F204" s="93"/>
      <c r="G204" s="32"/>
      <c r="H204" s="32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</row>
    <row r="205" spans="1:28" ht="12.75" customHeight="1">
      <c r="A205" s="92"/>
      <c r="B205" s="32"/>
      <c r="C205" s="31"/>
      <c r="D205" s="31"/>
      <c r="E205" s="31"/>
      <c r="F205" s="93"/>
      <c r="G205" s="32"/>
      <c r="H205" s="32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</row>
    <row r="206" spans="1:28" ht="12.75" customHeight="1">
      <c r="A206" s="92"/>
      <c r="B206" s="32"/>
      <c r="C206" s="31"/>
      <c r="D206" s="31"/>
      <c r="E206" s="31"/>
      <c r="F206" s="93"/>
      <c r="G206" s="32"/>
      <c r="H206" s="32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</row>
    <row r="207" spans="1:28" ht="12.75" customHeight="1">
      <c r="A207" s="92"/>
      <c r="B207" s="32"/>
      <c r="C207" s="31"/>
      <c r="D207" s="31"/>
      <c r="E207" s="31"/>
      <c r="F207" s="93"/>
      <c r="G207" s="32"/>
      <c r="H207" s="32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</row>
    <row r="208" spans="1:28" ht="12.75" customHeight="1">
      <c r="A208" s="92"/>
      <c r="B208" s="32"/>
      <c r="C208" s="31"/>
      <c r="D208" s="31"/>
      <c r="E208" s="31"/>
      <c r="F208" s="93"/>
      <c r="G208" s="32"/>
      <c r="H208" s="32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</row>
    <row r="209" spans="1:28" ht="12.75" customHeight="1">
      <c r="A209" s="92"/>
      <c r="B209" s="32"/>
      <c r="C209" s="31"/>
      <c r="D209" s="31"/>
      <c r="E209" s="31"/>
      <c r="F209" s="93"/>
      <c r="G209" s="32"/>
      <c r="H209" s="32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</row>
    <row r="210" spans="1:28" ht="12.75" customHeight="1">
      <c r="A210" s="92"/>
      <c r="B210" s="32"/>
      <c r="C210" s="31"/>
      <c r="D210" s="31"/>
      <c r="E210" s="31"/>
      <c r="F210" s="93"/>
      <c r="G210" s="32"/>
      <c r="H210" s="32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</row>
    <row r="211" spans="1:28" ht="12.75" customHeight="1">
      <c r="A211" s="92"/>
      <c r="B211" s="32"/>
      <c r="C211" s="31"/>
      <c r="D211" s="31"/>
      <c r="E211" s="31"/>
      <c r="F211" s="93"/>
      <c r="G211" s="32"/>
      <c r="H211" s="32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</row>
    <row r="212" spans="1:28" ht="12.75" customHeight="1">
      <c r="A212" s="92"/>
      <c r="B212" s="32"/>
      <c r="C212" s="31"/>
      <c r="D212" s="31"/>
      <c r="E212" s="31"/>
      <c r="F212" s="93"/>
      <c r="G212" s="32"/>
      <c r="H212" s="32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</row>
    <row r="213" spans="1:28" ht="12.75" customHeight="1">
      <c r="A213" s="92"/>
      <c r="B213" s="32"/>
      <c r="C213" s="31"/>
      <c r="D213" s="31"/>
      <c r="E213" s="31"/>
      <c r="F213" s="93"/>
      <c r="G213" s="32"/>
      <c r="H213" s="32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</row>
    <row r="214" spans="1:28" ht="12.75" customHeight="1">
      <c r="A214" s="92"/>
      <c r="B214" s="32"/>
      <c r="C214" s="31"/>
      <c r="D214" s="31"/>
      <c r="E214" s="31"/>
      <c r="F214" s="93"/>
      <c r="G214" s="32"/>
      <c r="H214" s="32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</row>
    <row r="215" spans="1:28" ht="12.75" customHeight="1">
      <c r="A215" s="92"/>
      <c r="B215" s="32"/>
      <c r="C215" s="31"/>
      <c r="D215" s="31"/>
      <c r="E215" s="31"/>
      <c r="F215" s="93"/>
      <c r="G215" s="32"/>
      <c r="H215" s="32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</row>
    <row r="216" spans="1:28" ht="12.75" customHeight="1">
      <c r="A216" s="92"/>
      <c r="B216" s="32"/>
      <c r="C216" s="31"/>
      <c r="D216" s="31"/>
      <c r="E216" s="31"/>
      <c r="F216" s="93"/>
      <c r="G216" s="32"/>
      <c r="H216" s="32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</row>
    <row r="217" spans="1:28" ht="12.75" customHeight="1">
      <c r="A217" s="92"/>
      <c r="B217" s="32"/>
      <c r="C217" s="31"/>
      <c r="D217" s="31"/>
      <c r="E217" s="31"/>
      <c r="F217" s="93"/>
      <c r="G217" s="32"/>
      <c r="H217" s="32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</row>
    <row r="218" spans="1:28" ht="12.75" customHeight="1">
      <c r="A218" s="92"/>
      <c r="B218" s="32"/>
      <c r="C218" s="31"/>
      <c r="D218" s="31"/>
      <c r="E218" s="31"/>
      <c r="F218" s="93"/>
      <c r="G218" s="32"/>
      <c r="H218" s="32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</row>
    <row r="219" spans="1:28" ht="12.75" customHeight="1">
      <c r="A219" s="92"/>
      <c r="B219" s="32"/>
      <c r="C219" s="31"/>
      <c r="D219" s="31"/>
      <c r="E219" s="31"/>
      <c r="F219" s="93"/>
      <c r="G219" s="32"/>
      <c r="H219" s="32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</row>
    <row r="220" spans="1:28" ht="12.75" customHeight="1">
      <c r="A220" s="92"/>
      <c r="B220" s="32"/>
      <c r="C220" s="31"/>
      <c r="D220" s="31"/>
      <c r="E220" s="31"/>
      <c r="F220" s="93"/>
      <c r="G220" s="32"/>
      <c r="H220" s="32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</row>
    <row r="221" spans="1:28" ht="12.75" customHeight="1">
      <c r="A221" s="92"/>
      <c r="B221" s="32"/>
      <c r="C221" s="31"/>
      <c r="D221" s="31"/>
      <c r="E221" s="31"/>
      <c r="F221" s="93"/>
      <c r="G221" s="32"/>
      <c r="H221" s="32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</row>
    <row r="222" spans="1:28" ht="12.75" customHeight="1">
      <c r="A222" s="92"/>
      <c r="B222" s="32"/>
      <c r="C222" s="31"/>
      <c r="D222" s="31"/>
      <c r="E222" s="31"/>
      <c r="F222" s="93"/>
      <c r="G222" s="32"/>
      <c r="H222" s="32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</row>
    <row r="223" spans="1:28" ht="12.75" customHeight="1">
      <c r="A223" s="92"/>
      <c r="B223" s="32"/>
      <c r="C223" s="31"/>
      <c r="D223" s="31"/>
      <c r="E223" s="31"/>
      <c r="F223" s="93"/>
      <c r="G223" s="32"/>
      <c r="H223" s="32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</row>
    <row r="224" spans="1:28" ht="12.75" customHeight="1">
      <c r="A224" s="92"/>
      <c r="B224" s="32"/>
      <c r="C224" s="31"/>
      <c r="D224" s="31"/>
      <c r="E224" s="31"/>
      <c r="F224" s="93"/>
      <c r="G224" s="32"/>
      <c r="H224" s="32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</row>
    <row r="225" spans="1:28" ht="12.75" customHeight="1">
      <c r="A225" s="92"/>
      <c r="B225" s="32"/>
      <c r="C225" s="31"/>
      <c r="D225" s="31"/>
      <c r="E225" s="31"/>
      <c r="F225" s="93"/>
      <c r="G225" s="32"/>
      <c r="H225" s="32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</row>
    <row r="226" spans="1:28" ht="12.75" customHeight="1">
      <c r="A226" s="92"/>
      <c r="B226" s="32"/>
      <c r="C226" s="31"/>
      <c r="D226" s="31"/>
      <c r="E226" s="31"/>
      <c r="F226" s="93"/>
      <c r="G226" s="32"/>
      <c r="H226" s="32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</row>
    <row r="227" spans="1:28" ht="12.75" customHeight="1">
      <c r="A227" s="92"/>
      <c r="B227" s="32"/>
      <c r="C227" s="31"/>
      <c r="D227" s="31"/>
      <c r="E227" s="31"/>
      <c r="F227" s="93"/>
      <c r="G227" s="32"/>
      <c r="H227" s="32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</row>
    <row r="228" spans="1:28" ht="12.75" customHeight="1">
      <c r="A228" s="92"/>
      <c r="B228" s="32"/>
      <c r="C228" s="31"/>
      <c r="D228" s="31"/>
      <c r="E228" s="31"/>
      <c r="F228" s="93"/>
      <c r="G228" s="32"/>
      <c r="H228" s="32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</row>
    <row r="229" spans="1:28" ht="12.75" customHeight="1">
      <c r="A229" s="92"/>
      <c r="B229" s="32"/>
      <c r="C229" s="31"/>
      <c r="D229" s="31"/>
      <c r="E229" s="31"/>
      <c r="F229" s="93"/>
      <c r="G229" s="32"/>
      <c r="H229" s="32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</row>
    <row r="230" spans="1:28" ht="12.75" customHeight="1">
      <c r="A230" s="92"/>
      <c r="B230" s="32"/>
      <c r="C230" s="31"/>
      <c r="D230" s="31"/>
      <c r="E230" s="31"/>
      <c r="F230" s="93"/>
      <c r="G230" s="32"/>
      <c r="H230" s="32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</row>
    <row r="231" spans="1:28" ht="12.75" customHeight="1">
      <c r="A231" s="92"/>
      <c r="B231" s="32"/>
      <c r="C231" s="31"/>
      <c r="D231" s="31"/>
      <c r="E231" s="31"/>
      <c r="F231" s="93"/>
      <c r="G231" s="32"/>
      <c r="H231" s="32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</row>
    <row r="232" spans="1:28" ht="12.75" customHeight="1">
      <c r="A232" s="92"/>
      <c r="B232" s="32"/>
      <c r="C232" s="31"/>
      <c r="D232" s="31"/>
      <c r="E232" s="31"/>
      <c r="F232" s="93"/>
      <c r="G232" s="32"/>
      <c r="H232" s="32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</row>
    <row r="233" spans="1:28" ht="12.75" customHeight="1">
      <c r="A233" s="92"/>
      <c r="B233" s="32"/>
      <c r="C233" s="31"/>
      <c r="D233" s="31"/>
      <c r="E233" s="31"/>
      <c r="F233" s="93"/>
      <c r="G233" s="32"/>
      <c r="H233" s="32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</row>
    <row r="234" spans="1:28" ht="12.75" customHeight="1">
      <c r="A234" s="92"/>
      <c r="B234" s="32"/>
      <c r="C234" s="31"/>
      <c r="D234" s="31"/>
      <c r="E234" s="31"/>
      <c r="F234" s="93"/>
      <c r="G234" s="32"/>
      <c r="H234" s="32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</row>
    <row r="235" spans="1:28" ht="12.75" customHeight="1">
      <c r="A235" s="92"/>
      <c r="B235" s="32"/>
      <c r="C235" s="31"/>
      <c r="D235" s="31"/>
      <c r="E235" s="31"/>
      <c r="F235" s="93"/>
      <c r="G235" s="32"/>
      <c r="H235" s="32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</row>
    <row r="236" spans="1:28" ht="12.75" customHeight="1">
      <c r="A236" s="92"/>
      <c r="B236" s="32"/>
      <c r="C236" s="31"/>
      <c r="D236" s="31"/>
      <c r="E236" s="31"/>
      <c r="F236" s="93"/>
      <c r="G236" s="32"/>
      <c r="H236" s="32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</row>
    <row r="237" spans="1:28" ht="12.75" customHeight="1">
      <c r="A237" s="92"/>
      <c r="B237" s="32"/>
      <c r="C237" s="31"/>
      <c r="D237" s="31"/>
      <c r="E237" s="31"/>
      <c r="F237" s="93"/>
      <c r="G237" s="32"/>
      <c r="H237" s="32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</row>
    <row r="238" spans="1:28" ht="12.75" customHeight="1">
      <c r="A238" s="92"/>
      <c r="B238" s="32"/>
      <c r="C238" s="31"/>
      <c r="D238" s="31"/>
      <c r="E238" s="31"/>
      <c r="F238" s="93"/>
      <c r="G238" s="32"/>
      <c r="H238" s="32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</row>
    <row r="239" spans="1:28" ht="12.75" customHeight="1">
      <c r="A239" s="92"/>
      <c r="B239" s="32"/>
      <c r="C239" s="31"/>
      <c r="D239" s="31"/>
      <c r="E239" s="31"/>
      <c r="F239" s="93"/>
      <c r="G239" s="32"/>
      <c r="H239" s="32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</row>
    <row r="240" spans="1:28" ht="12.75" customHeight="1">
      <c r="A240" s="92"/>
      <c r="B240" s="32"/>
      <c r="C240" s="31"/>
      <c r="D240" s="31"/>
      <c r="E240" s="31"/>
      <c r="F240" s="93"/>
      <c r="G240" s="32"/>
      <c r="H240" s="32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</row>
    <row r="241" spans="1:28" ht="12.75" customHeight="1">
      <c r="A241" s="92"/>
      <c r="B241" s="32"/>
      <c r="C241" s="31"/>
      <c r="D241" s="31"/>
      <c r="E241" s="31"/>
      <c r="F241" s="93"/>
      <c r="G241" s="32"/>
      <c r="H241" s="32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</row>
    <row r="242" spans="1:28" ht="12.75" customHeight="1">
      <c r="A242" s="92"/>
      <c r="B242" s="32"/>
      <c r="C242" s="31"/>
      <c r="D242" s="31"/>
      <c r="E242" s="31"/>
      <c r="F242" s="93"/>
      <c r="G242" s="32"/>
      <c r="H242" s="95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</row>
    <row r="243" spans="1:28" ht="12.75" customHeight="1">
      <c r="A243" s="92"/>
      <c r="B243" s="32"/>
      <c r="C243" s="31"/>
      <c r="D243" s="31"/>
      <c r="E243" s="31"/>
      <c r="F243" s="93"/>
      <c r="G243" s="32"/>
      <c r="H243" s="95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</row>
    <row r="244" spans="1:28" ht="12.75" customHeight="1">
      <c r="A244" s="92"/>
      <c r="B244" s="32"/>
      <c r="C244" s="31"/>
      <c r="D244" s="31"/>
      <c r="E244" s="31"/>
      <c r="F244" s="93"/>
      <c r="G244" s="32"/>
      <c r="H244" s="95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</row>
    <row r="245" spans="1:28" ht="12.75" customHeight="1">
      <c r="A245" s="92"/>
      <c r="B245" s="32"/>
      <c r="C245" s="31"/>
      <c r="D245" s="31"/>
      <c r="E245" s="31"/>
      <c r="F245" s="93"/>
      <c r="G245" s="32"/>
      <c r="H245" s="95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</row>
    <row r="246" spans="1:28" ht="12.75" customHeight="1">
      <c r="A246" s="92"/>
      <c r="B246" s="32"/>
      <c r="C246" s="31"/>
      <c r="D246" s="31"/>
      <c r="E246" s="31"/>
      <c r="F246" s="93"/>
      <c r="G246" s="32"/>
      <c r="H246" s="95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</row>
    <row r="247" spans="1:28" ht="12.75" customHeight="1">
      <c r="A247" s="92"/>
      <c r="B247" s="32"/>
      <c r="C247" s="31"/>
      <c r="D247" s="31"/>
      <c r="E247" s="31"/>
      <c r="F247" s="93"/>
      <c r="G247" s="32"/>
      <c r="H247" s="95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</row>
    <row r="248" spans="1:28" ht="12.75" customHeight="1">
      <c r="A248" s="92"/>
      <c r="B248" s="32"/>
      <c r="C248" s="31"/>
      <c r="D248" s="31"/>
      <c r="E248" s="31"/>
      <c r="F248" s="93"/>
      <c r="G248" s="32"/>
      <c r="H248" s="95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</row>
    <row r="249" spans="1:28" ht="12.75" customHeight="1">
      <c r="A249" s="92"/>
      <c r="B249" s="32"/>
      <c r="C249" s="31"/>
      <c r="D249" s="31"/>
      <c r="E249" s="31"/>
      <c r="F249" s="93"/>
      <c r="G249" s="32"/>
      <c r="H249" s="95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</row>
    <row r="250" spans="1:28" ht="12.75" customHeight="1">
      <c r="A250" s="92"/>
      <c r="B250" s="32"/>
      <c r="C250" s="31"/>
      <c r="D250" s="31"/>
      <c r="E250" s="31"/>
      <c r="F250" s="93"/>
      <c r="G250" s="32"/>
      <c r="H250" s="95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</row>
    <row r="251" spans="1:28" ht="12.75" customHeight="1">
      <c r="A251" s="92"/>
      <c r="B251" s="32"/>
      <c r="C251" s="31"/>
      <c r="D251" s="31"/>
      <c r="E251" s="31"/>
      <c r="F251" s="93"/>
      <c r="G251" s="32"/>
      <c r="H251" s="95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</row>
    <row r="252" spans="1:28" ht="12.75" customHeight="1">
      <c r="A252" s="92"/>
      <c r="B252" s="32"/>
      <c r="C252" s="31"/>
      <c r="D252" s="31"/>
      <c r="E252" s="31"/>
      <c r="F252" s="93"/>
      <c r="G252" s="32"/>
      <c r="H252" s="95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</row>
    <row r="253" spans="1:28" ht="12.75" customHeight="1">
      <c r="A253" s="92"/>
      <c r="B253" s="32"/>
      <c r="C253" s="31"/>
      <c r="D253" s="31"/>
      <c r="E253" s="31"/>
      <c r="F253" s="93"/>
      <c r="G253" s="32"/>
      <c r="H253" s="95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</row>
    <row r="254" spans="1:28" ht="12.75" customHeight="1">
      <c r="A254" s="92"/>
      <c r="B254" s="32"/>
      <c r="C254" s="31"/>
      <c r="D254" s="31"/>
      <c r="E254" s="31"/>
      <c r="F254" s="93"/>
      <c r="G254" s="32"/>
      <c r="H254" s="95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</row>
    <row r="255" spans="1:28" ht="12.75" customHeight="1">
      <c r="A255" s="92"/>
      <c r="B255" s="32"/>
      <c r="C255" s="31"/>
      <c r="D255" s="31"/>
      <c r="E255" s="31"/>
      <c r="F255" s="93"/>
      <c r="G255" s="32"/>
      <c r="H255" s="95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</row>
    <row r="256" spans="1:28" ht="12.75" customHeight="1">
      <c r="A256" s="92"/>
      <c r="B256" s="32"/>
      <c r="C256" s="31"/>
      <c r="D256" s="31"/>
      <c r="E256" s="31"/>
      <c r="F256" s="93"/>
      <c r="G256" s="32"/>
      <c r="H256" s="95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</row>
    <row r="257" spans="1:28" ht="12.75" customHeight="1">
      <c r="A257" s="92"/>
      <c r="B257" s="32"/>
      <c r="C257" s="31"/>
      <c r="D257" s="31"/>
      <c r="E257" s="31"/>
      <c r="F257" s="93"/>
      <c r="G257" s="32"/>
      <c r="H257" s="95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</row>
    <row r="258" spans="1:28" ht="12.75" customHeight="1">
      <c r="A258" s="92"/>
      <c r="B258" s="32"/>
      <c r="C258" s="31"/>
      <c r="D258" s="31"/>
      <c r="E258" s="31"/>
      <c r="F258" s="93"/>
      <c r="G258" s="32"/>
      <c r="H258" s="95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</row>
    <row r="259" spans="1:28" ht="12.75" customHeight="1">
      <c r="A259" s="92"/>
      <c r="B259" s="32"/>
      <c r="C259" s="31"/>
      <c r="D259" s="31"/>
      <c r="E259" s="31"/>
      <c r="F259" s="93"/>
      <c r="G259" s="32"/>
      <c r="H259" s="95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</row>
    <row r="260" spans="1:28" ht="12.75" customHeight="1">
      <c r="A260" s="92"/>
      <c r="B260" s="32"/>
      <c r="C260" s="31"/>
      <c r="D260" s="31"/>
      <c r="E260" s="31"/>
      <c r="F260" s="93"/>
      <c r="G260" s="32"/>
      <c r="H260" s="95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</row>
    <row r="261" spans="1:28" ht="12.75" customHeight="1">
      <c r="A261" s="92"/>
      <c r="B261" s="32"/>
      <c r="C261" s="31"/>
      <c r="D261" s="31"/>
      <c r="E261" s="31"/>
      <c r="F261" s="93"/>
      <c r="G261" s="32"/>
      <c r="H261" s="95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</row>
    <row r="262" spans="1:28" ht="12.75" customHeight="1">
      <c r="A262" s="92"/>
      <c r="B262" s="32"/>
      <c r="C262" s="31"/>
      <c r="D262" s="31"/>
      <c r="E262" s="31"/>
      <c r="F262" s="93"/>
      <c r="G262" s="32"/>
      <c r="H262" s="95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</row>
    <row r="263" spans="1:28" ht="12.75" customHeight="1">
      <c r="A263" s="92"/>
      <c r="B263" s="32"/>
      <c r="C263" s="31"/>
      <c r="D263" s="31"/>
      <c r="E263" s="31"/>
      <c r="F263" s="93"/>
      <c r="G263" s="32"/>
      <c r="H263" s="95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</row>
    <row r="264" spans="1:28" ht="12.75" customHeight="1">
      <c r="A264" s="92"/>
      <c r="B264" s="32"/>
      <c r="C264" s="31"/>
      <c r="D264" s="31"/>
      <c r="E264" s="31"/>
      <c r="F264" s="93"/>
      <c r="G264" s="32"/>
      <c r="H264" s="95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</row>
    <row r="265" spans="1:28" ht="12.75" customHeight="1">
      <c r="A265" s="92"/>
      <c r="B265" s="32"/>
      <c r="C265" s="31"/>
      <c r="D265" s="31"/>
      <c r="E265" s="31"/>
      <c r="F265" s="93"/>
      <c r="G265" s="32"/>
      <c r="H265" s="95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</row>
    <row r="266" spans="1:28" ht="12.75" customHeight="1">
      <c r="A266" s="92"/>
      <c r="B266" s="32"/>
      <c r="C266" s="31"/>
      <c r="D266" s="31"/>
      <c r="E266" s="31"/>
      <c r="F266" s="93"/>
      <c r="G266" s="32"/>
      <c r="H266" s="95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</row>
    <row r="267" spans="1:28" ht="12.75" customHeight="1">
      <c r="A267" s="92"/>
      <c r="B267" s="32"/>
      <c r="C267" s="31"/>
      <c r="D267" s="31"/>
      <c r="E267" s="31"/>
      <c r="F267" s="93"/>
      <c r="G267" s="32"/>
      <c r="H267" s="95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</row>
    <row r="268" spans="1:28" ht="12.75" customHeight="1">
      <c r="A268" s="92"/>
      <c r="B268" s="32"/>
      <c r="C268" s="31"/>
      <c r="D268" s="31"/>
      <c r="E268" s="31"/>
      <c r="F268" s="93"/>
      <c r="G268" s="32"/>
      <c r="H268" s="95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</row>
    <row r="269" spans="1:28" ht="12.75" customHeight="1">
      <c r="A269" s="92"/>
      <c r="B269" s="32"/>
      <c r="C269" s="31"/>
      <c r="D269" s="31"/>
      <c r="E269" s="31"/>
      <c r="F269" s="93"/>
      <c r="G269" s="32"/>
      <c r="H269" s="95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</row>
    <row r="270" spans="1:28" ht="12.75" customHeight="1">
      <c r="A270" s="92"/>
      <c r="B270" s="32"/>
      <c r="C270" s="31"/>
      <c r="D270" s="31"/>
      <c r="E270" s="31"/>
      <c r="F270" s="93"/>
      <c r="G270" s="32"/>
      <c r="H270" s="95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</row>
    <row r="271" spans="1:28" ht="12.75" customHeight="1">
      <c r="A271" s="92"/>
      <c r="B271" s="32"/>
      <c r="C271" s="31"/>
      <c r="D271" s="31"/>
      <c r="E271" s="31"/>
      <c r="F271" s="93"/>
      <c r="G271" s="32"/>
      <c r="H271" s="95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</row>
    <row r="272" spans="1:28" ht="12.75" customHeight="1">
      <c r="A272" s="92"/>
      <c r="B272" s="32"/>
      <c r="C272" s="31"/>
      <c r="D272" s="31"/>
      <c r="E272" s="31"/>
      <c r="F272" s="93"/>
      <c r="G272" s="32"/>
      <c r="H272" s="95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</row>
    <row r="273" spans="1:28" ht="12.75" customHeight="1">
      <c r="A273" s="92"/>
      <c r="B273" s="32"/>
      <c r="C273" s="31"/>
      <c r="D273" s="31"/>
      <c r="E273" s="31"/>
      <c r="F273" s="93"/>
      <c r="G273" s="32"/>
      <c r="H273" s="95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</row>
    <row r="274" spans="1:28" ht="12.75" customHeight="1">
      <c r="A274" s="92"/>
      <c r="B274" s="32"/>
      <c r="C274" s="31"/>
      <c r="D274" s="31"/>
      <c r="E274" s="31"/>
      <c r="F274" s="93"/>
      <c r="G274" s="32"/>
      <c r="H274" s="95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</row>
    <row r="275" spans="1:28" ht="12.75" customHeight="1">
      <c r="A275" s="92"/>
      <c r="B275" s="32"/>
      <c r="C275" s="31"/>
      <c r="D275" s="31"/>
      <c r="E275" s="31"/>
      <c r="F275" s="93"/>
      <c r="G275" s="32"/>
      <c r="H275" s="95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</row>
    <row r="276" spans="1:28" ht="12.75" customHeight="1">
      <c r="A276" s="92"/>
      <c r="B276" s="32"/>
      <c r="C276" s="31"/>
      <c r="D276" s="31"/>
      <c r="E276" s="31"/>
      <c r="F276" s="93"/>
      <c r="G276" s="32"/>
      <c r="H276" s="95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</row>
    <row r="277" spans="1:28" ht="12.75" customHeight="1">
      <c r="A277" s="92"/>
      <c r="B277" s="32"/>
      <c r="C277" s="31"/>
      <c r="D277" s="31"/>
      <c r="E277" s="31"/>
      <c r="F277" s="93"/>
      <c r="G277" s="32"/>
      <c r="H277" s="95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</row>
    <row r="278" spans="1:28" ht="12.75" customHeight="1">
      <c r="A278" s="92"/>
      <c r="B278" s="32"/>
      <c r="C278" s="31"/>
      <c r="D278" s="31"/>
      <c r="E278" s="31"/>
      <c r="F278" s="93"/>
      <c r="G278" s="32"/>
      <c r="H278" s="95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</row>
    <row r="279" spans="1:28" ht="12.75" customHeight="1">
      <c r="A279" s="92"/>
      <c r="B279" s="32"/>
      <c r="C279" s="31"/>
      <c r="D279" s="31"/>
      <c r="E279" s="31"/>
      <c r="F279" s="93"/>
      <c r="G279" s="32"/>
      <c r="H279" s="95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</row>
    <row r="280" spans="1:28" ht="12.75" customHeight="1">
      <c r="A280" s="92"/>
      <c r="B280" s="32"/>
      <c r="C280" s="31"/>
      <c r="D280" s="31"/>
      <c r="E280" s="31"/>
      <c r="F280" s="93"/>
      <c r="G280" s="32"/>
      <c r="H280" s="95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</row>
    <row r="281" spans="1:28" ht="12.75" customHeight="1">
      <c r="A281" s="92"/>
      <c r="B281" s="32"/>
      <c r="C281" s="31"/>
      <c r="D281" s="31"/>
      <c r="E281" s="31"/>
      <c r="F281" s="93"/>
      <c r="G281" s="32"/>
      <c r="H281" s="95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</row>
    <row r="282" spans="1:28" ht="12.75" customHeight="1">
      <c r="A282" s="92"/>
      <c r="B282" s="32"/>
      <c r="C282" s="31"/>
      <c r="D282" s="31"/>
      <c r="E282" s="31"/>
      <c r="F282" s="93"/>
      <c r="G282" s="32"/>
      <c r="H282" s="95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</row>
    <row r="283" spans="1:28" ht="12.75" customHeight="1">
      <c r="A283" s="92"/>
      <c r="B283" s="32"/>
      <c r="C283" s="31"/>
      <c r="D283" s="31"/>
      <c r="E283" s="31"/>
      <c r="F283" s="93"/>
      <c r="G283" s="32"/>
      <c r="H283" s="95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</row>
    <row r="284" spans="1:28" ht="12.75" customHeight="1">
      <c r="A284" s="92"/>
      <c r="B284" s="32"/>
      <c r="C284" s="31"/>
      <c r="D284" s="31"/>
      <c r="E284" s="31"/>
      <c r="F284" s="93"/>
      <c r="G284" s="32"/>
      <c r="H284" s="95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</row>
    <row r="285" spans="1:28" ht="12.75" customHeight="1">
      <c r="A285" s="92"/>
      <c r="B285" s="32"/>
      <c r="C285" s="31"/>
      <c r="D285" s="31"/>
      <c r="E285" s="31"/>
      <c r="F285" s="93"/>
      <c r="G285" s="32"/>
      <c r="H285" s="95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</row>
    <row r="286" spans="1:28" ht="12.75" customHeight="1">
      <c r="A286" s="92"/>
      <c r="B286" s="32"/>
      <c r="C286" s="31"/>
      <c r="D286" s="31"/>
      <c r="E286" s="31"/>
      <c r="F286" s="93"/>
      <c r="G286" s="32"/>
      <c r="H286" s="95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</row>
    <row r="287" spans="1:28" ht="12.75" customHeight="1">
      <c r="A287" s="92"/>
      <c r="B287" s="32"/>
      <c r="C287" s="31"/>
      <c r="D287" s="31"/>
      <c r="E287" s="31"/>
      <c r="F287" s="93"/>
      <c r="G287" s="32"/>
      <c r="H287" s="95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</row>
    <row r="288" spans="1:28" ht="12.75" customHeight="1">
      <c r="A288" s="92"/>
      <c r="B288" s="32"/>
      <c r="C288" s="31"/>
      <c r="D288" s="31"/>
      <c r="E288" s="31"/>
      <c r="F288" s="93"/>
      <c r="G288" s="32"/>
      <c r="H288" s="95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</row>
    <row r="289" spans="1:28" ht="12.75" customHeight="1">
      <c r="A289" s="92"/>
      <c r="B289" s="32"/>
      <c r="C289" s="31"/>
      <c r="D289" s="31"/>
      <c r="E289" s="31"/>
      <c r="F289" s="93"/>
      <c r="G289" s="32"/>
      <c r="H289" s="95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</row>
    <row r="290" spans="1:28" ht="12.75" customHeight="1">
      <c r="A290" s="92"/>
      <c r="B290" s="32"/>
      <c r="C290" s="31"/>
      <c r="D290" s="31"/>
      <c r="E290" s="31"/>
      <c r="F290" s="93"/>
      <c r="G290" s="32"/>
      <c r="H290" s="95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</row>
    <row r="291" spans="1:28" ht="12.75" customHeight="1">
      <c r="A291" s="92"/>
      <c r="B291" s="32"/>
      <c r="C291" s="31"/>
      <c r="D291" s="31"/>
      <c r="E291" s="31"/>
      <c r="F291" s="93"/>
      <c r="G291" s="32"/>
      <c r="H291" s="95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</row>
    <row r="292" spans="1:28" ht="12.75" customHeight="1">
      <c r="A292" s="92"/>
      <c r="B292" s="32"/>
      <c r="C292" s="31"/>
      <c r="D292" s="31"/>
      <c r="E292" s="31"/>
      <c r="F292" s="93"/>
      <c r="G292" s="32"/>
      <c r="H292" s="95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</row>
    <row r="293" spans="1:28" ht="12.75" customHeight="1">
      <c r="A293" s="92"/>
      <c r="B293" s="32"/>
      <c r="C293" s="31"/>
      <c r="D293" s="31"/>
      <c r="E293" s="31"/>
      <c r="F293" s="93"/>
      <c r="G293" s="32"/>
      <c r="H293" s="95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1"/>
  <sheetViews>
    <sheetView topLeftCell="A6" zoomScale="90" zoomScaleNormal="90" workbookViewId="0">
      <selection activeCell="D10" sqref="D10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951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45133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579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580</v>
      </c>
      <c r="E9" s="104" t="s">
        <v>581</v>
      </c>
      <c r="F9" s="104" t="s">
        <v>582</v>
      </c>
      <c r="G9" s="104" t="s">
        <v>583</v>
      </c>
      <c r="H9" s="104" t="s">
        <v>584</v>
      </c>
      <c r="I9" s="104" t="s">
        <v>585</v>
      </c>
      <c r="J9" s="103" t="s">
        <v>586</v>
      </c>
      <c r="K9" s="104" t="s">
        <v>587</v>
      </c>
      <c r="L9" s="106" t="s">
        <v>588</v>
      </c>
      <c r="M9" s="106" t="s">
        <v>589</v>
      </c>
      <c r="N9" s="104" t="s">
        <v>590</v>
      </c>
      <c r="O9" s="105" t="s">
        <v>591</v>
      </c>
      <c r="P9" s="104" t="s">
        <v>592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263">
        <v>1</v>
      </c>
      <c r="B10" s="267">
        <v>45058</v>
      </c>
      <c r="C10" s="273"/>
      <c r="D10" s="280" t="s">
        <v>215</v>
      </c>
      <c r="E10" s="277" t="s">
        <v>593</v>
      </c>
      <c r="F10" s="263">
        <v>568</v>
      </c>
      <c r="G10" s="263">
        <v>538</v>
      </c>
      <c r="H10" s="263">
        <v>599</v>
      </c>
      <c r="I10" s="281" t="s">
        <v>594</v>
      </c>
      <c r="J10" s="118" t="s">
        <v>993</v>
      </c>
      <c r="K10" s="118">
        <f>H10-F10</f>
        <v>31</v>
      </c>
      <c r="L10" s="119">
        <f>(F10*-0.7)/100</f>
        <v>-3.9759999999999995</v>
      </c>
      <c r="M10" s="120">
        <f>(K10+L10)/F10</f>
        <v>4.7577464788732399E-2</v>
      </c>
      <c r="N10" s="325" t="s">
        <v>597</v>
      </c>
      <c r="O10" s="331">
        <v>45117</v>
      </c>
      <c r="P10" s="330" t="s">
        <v>312</v>
      </c>
      <c r="Q10" s="41"/>
      <c r="R10" s="41" t="s">
        <v>596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3.5" customHeight="1">
      <c r="A11" s="107">
        <v>2</v>
      </c>
      <c r="B11" s="108">
        <v>45084</v>
      </c>
      <c r="C11" s="109"/>
      <c r="D11" s="110" t="s">
        <v>235</v>
      </c>
      <c r="E11" s="111" t="s">
        <v>593</v>
      </c>
      <c r="F11" s="107" t="s">
        <v>598</v>
      </c>
      <c r="G11" s="107">
        <v>1385</v>
      </c>
      <c r="H11" s="107"/>
      <c r="I11" s="112" t="s">
        <v>599</v>
      </c>
      <c r="J11" s="113" t="s">
        <v>595</v>
      </c>
      <c r="K11" s="113"/>
      <c r="L11" s="114"/>
      <c r="M11" s="115"/>
      <c r="N11" s="113"/>
      <c r="O11" s="300"/>
      <c r="P11" s="122">
        <f>VLOOKUP(D11,'MidCap Intra'!B43:C542,2,0)</f>
        <v>1480.6</v>
      </c>
      <c r="Q11" s="41"/>
      <c r="R11" s="41" t="s">
        <v>596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63">
        <v>3</v>
      </c>
      <c r="B12" s="267">
        <v>45090</v>
      </c>
      <c r="C12" s="273"/>
      <c r="D12" s="280" t="s">
        <v>338</v>
      </c>
      <c r="E12" s="277" t="s">
        <v>593</v>
      </c>
      <c r="F12" s="263">
        <v>4215</v>
      </c>
      <c r="G12" s="263">
        <v>3900</v>
      </c>
      <c r="H12" s="263">
        <v>4515</v>
      </c>
      <c r="I12" s="281" t="s">
        <v>600</v>
      </c>
      <c r="J12" s="118" t="s">
        <v>950</v>
      </c>
      <c r="K12" s="118">
        <f>H12-F12</f>
        <v>300</v>
      </c>
      <c r="L12" s="119">
        <f>(F12*-0.7)/100</f>
        <v>-29.504999999999999</v>
      </c>
      <c r="M12" s="120">
        <f>(K12+L12)/F12</f>
        <v>6.4174377224199289E-2</v>
      </c>
      <c r="N12" s="118" t="s">
        <v>597</v>
      </c>
      <c r="O12" s="121">
        <v>45111</v>
      </c>
      <c r="P12" s="118"/>
      <c r="Q12" s="41"/>
      <c r="R12" s="41" t="s">
        <v>596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123">
        <v>4</v>
      </c>
      <c r="B13" s="124">
        <v>45092</v>
      </c>
      <c r="C13" s="125"/>
      <c r="D13" s="272" t="s">
        <v>62</v>
      </c>
      <c r="E13" s="269" t="s">
        <v>593</v>
      </c>
      <c r="F13" s="107" t="s">
        <v>864</v>
      </c>
      <c r="G13" s="113">
        <v>6400</v>
      </c>
      <c r="H13" s="126"/>
      <c r="I13" s="270" t="s">
        <v>865</v>
      </c>
      <c r="J13" s="271" t="s">
        <v>595</v>
      </c>
      <c r="K13" s="127"/>
      <c r="L13" s="128"/>
      <c r="M13" s="129"/>
      <c r="N13" s="130"/>
      <c r="O13" s="131"/>
      <c r="P13" s="122">
        <f>VLOOKUP(D13,'MidCap Intra'!B47:C546,2,0)</f>
        <v>6564.15</v>
      </c>
      <c r="Q13" s="41"/>
      <c r="R13" s="41" t="s">
        <v>596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63">
        <v>5</v>
      </c>
      <c r="B14" s="267">
        <v>45092</v>
      </c>
      <c r="C14" s="273"/>
      <c r="D14" s="280" t="s">
        <v>192</v>
      </c>
      <c r="E14" s="277" t="s">
        <v>593</v>
      </c>
      <c r="F14" s="263">
        <v>1010</v>
      </c>
      <c r="G14" s="263">
        <v>930</v>
      </c>
      <c r="H14" s="263">
        <v>1072.5</v>
      </c>
      <c r="I14" s="281" t="s">
        <v>866</v>
      </c>
      <c r="J14" s="118" t="s">
        <v>1100</v>
      </c>
      <c r="K14" s="118">
        <f t="shared" ref="K14:K19" si="0">H14-F14</f>
        <v>62.5</v>
      </c>
      <c r="L14" s="119">
        <f t="shared" ref="L14:L19" si="1">(F14*-0.7)/100</f>
        <v>-7.07</v>
      </c>
      <c r="M14" s="120">
        <f t="shared" ref="M14:M19" si="2">(K14+L14)/F14</f>
        <v>5.4881188118811881E-2</v>
      </c>
      <c r="N14" s="118" t="s">
        <v>597</v>
      </c>
      <c r="O14" s="121">
        <v>45124</v>
      </c>
      <c r="P14" s="118"/>
      <c r="Q14" s="41"/>
      <c r="R14" s="41" t="s">
        <v>596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3">
        <v>6</v>
      </c>
      <c r="B15" s="267">
        <v>45096</v>
      </c>
      <c r="C15" s="273"/>
      <c r="D15" s="280" t="s">
        <v>510</v>
      </c>
      <c r="E15" s="277" t="s">
        <v>593</v>
      </c>
      <c r="F15" s="263">
        <v>537.5</v>
      </c>
      <c r="G15" s="263">
        <v>489</v>
      </c>
      <c r="H15" s="263">
        <v>569.5</v>
      </c>
      <c r="I15" s="281" t="s">
        <v>868</v>
      </c>
      <c r="J15" s="118" t="s">
        <v>959</v>
      </c>
      <c r="K15" s="118">
        <f t="shared" si="0"/>
        <v>32</v>
      </c>
      <c r="L15" s="119">
        <f t="shared" si="1"/>
        <v>-3.7625000000000002</v>
      </c>
      <c r="M15" s="120">
        <f t="shared" si="2"/>
        <v>5.2534883720930237E-2</v>
      </c>
      <c r="N15" s="118" t="s">
        <v>597</v>
      </c>
      <c r="O15" s="121">
        <v>45110</v>
      </c>
      <c r="P15" s="118"/>
      <c r="Q15" s="41"/>
      <c r="R15" s="41" t="s">
        <v>596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263">
        <v>7</v>
      </c>
      <c r="B16" s="267">
        <v>45098</v>
      </c>
      <c r="C16" s="273"/>
      <c r="D16" s="280" t="s">
        <v>431</v>
      </c>
      <c r="E16" s="277" t="s">
        <v>593</v>
      </c>
      <c r="F16" s="263">
        <v>102</v>
      </c>
      <c r="G16" s="263">
        <v>94</v>
      </c>
      <c r="H16" s="263">
        <v>107.5</v>
      </c>
      <c r="I16" s="281" t="s">
        <v>869</v>
      </c>
      <c r="J16" s="118" t="s">
        <v>962</v>
      </c>
      <c r="K16" s="118">
        <f t="shared" si="0"/>
        <v>5.5</v>
      </c>
      <c r="L16" s="119">
        <f t="shared" si="1"/>
        <v>-0.71399999999999997</v>
      </c>
      <c r="M16" s="120">
        <f t="shared" si="2"/>
        <v>4.6921568627450977E-2</v>
      </c>
      <c r="N16" s="118" t="s">
        <v>597</v>
      </c>
      <c r="O16" s="121">
        <v>45113</v>
      </c>
      <c r="P16" s="118"/>
      <c r="Q16" s="41"/>
      <c r="R16" s="41" t="s">
        <v>596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332">
        <v>8</v>
      </c>
      <c r="B17" s="333">
        <v>45099</v>
      </c>
      <c r="C17" s="334"/>
      <c r="D17" s="335" t="s">
        <v>403</v>
      </c>
      <c r="E17" s="336" t="s">
        <v>593</v>
      </c>
      <c r="F17" s="259">
        <v>3050</v>
      </c>
      <c r="G17" s="260">
        <v>2840</v>
      </c>
      <c r="H17" s="260">
        <v>2800</v>
      </c>
      <c r="I17" s="337" t="s">
        <v>871</v>
      </c>
      <c r="J17" s="338" t="s">
        <v>994</v>
      </c>
      <c r="K17" s="338">
        <f t="shared" si="0"/>
        <v>-250</v>
      </c>
      <c r="L17" s="339">
        <f t="shared" si="1"/>
        <v>-21.35</v>
      </c>
      <c r="M17" s="340">
        <f t="shared" si="2"/>
        <v>-8.8967213114754112E-2</v>
      </c>
      <c r="N17" s="341" t="s">
        <v>611</v>
      </c>
      <c r="O17" s="342">
        <v>45117</v>
      </c>
      <c r="P17" s="343"/>
      <c r="Q17" s="41"/>
      <c r="R17" s="41" t="s">
        <v>596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3">
        <v>9</v>
      </c>
      <c r="B18" s="267">
        <v>45105</v>
      </c>
      <c r="C18" s="273"/>
      <c r="D18" s="280" t="s">
        <v>130</v>
      </c>
      <c r="E18" s="277" t="s">
        <v>593</v>
      </c>
      <c r="F18" s="263">
        <v>640</v>
      </c>
      <c r="G18" s="263">
        <v>597</v>
      </c>
      <c r="H18" s="263">
        <v>689.5</v>
      </c>
      <c r="I18" s="281" t="s">
        <v>892</v>
      </c>
      <c r="J18" s="118" t="s">
        <v>1066</v>
      </c>
      <c r="K18" s="118">
        <f t="shared" si="0"/>
        <v>49.5</v>
      </c>
      <c r="L18" s="119">
        <f t="shared" si="1"/>
        <v>-4.4800000000000004</v>
      </c>
      <c r="M18" s="120">
        <f t="shared" si="2"/>
        <v>7.0343749999999997E-2</v>
      </c>
      <c r="N18" s="118" t="s">
        <v>597</v>
      </c>
      <c r="O18" s="121">
        <v>45120</v>
      </c>
      <c r="P18" s="118"/>
      <c r="Q18" s="41"/>
      <c r="R18" s="41" t="s">
        <v>596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332">
        <v>10</v>
      </c>
      <c r="B19" s="333">
        <v>45110</v>
      </c>
      <c r="C19" s="334"/>
      <c r="D19" s="335" t="s">
        <v>127</v>
      </c>
      <c r="E19" s="336" t="s">
        <v>593</v>
      </c>
      <c r="F19" s="259">
        <v>1152.5</v>
      </c>
      <c r="G19" s="260">
        <v>1095</v>
      </c>
      <c r="H19" s="260">
        <v>1100</v>
      </c>
      <c r="I19" s="337" t="s">
        <v>918</v>
      </c>
      <c r="J19" s="338" t="s">
        <v>1059</v>
      </c>
      <c r="K19" s="338">
        <f t="shared" si="0"/>
        <v>-52.5</v>
      </c>
      <c r="L19" s="339">
        <f t="shared" si="1"/>
        <v>-8.0675000000000008</v>
      </c>
      <c r="M19" s="340">
        <f t="shared" si="2"/>
        <v>-5.2553145336225598E-2</v>
      </c>
      <c r="N19" s="341" t="s">
        <v>611</v>
      </c>
      <c r="O19" s="342">
        <v>45120</v>
      </c>
      <c r="P19" s="343"/>
      <c r="Q19" s="41"/>
      <c r="R19" s="41" t="s">
        <v>596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263">
        <v>11</v>
      </c>
      <c r="B20" s="267">
        <v>45111</v>
      </c>
      <c r="C20" s="273"/>
      <c r="D20" s="280" t="s">
        <v>114</v>
      </c>
      <c r="E20" s="277" t="s">
        <v>593</v>
      </c>
      <c r="F20" s="263">
        <v>129</v>
      </c>
      <c r="G20" s="263">
        <v>119</v>
      </c>
      <c r="H20" s="263">
        <v>136</v>
      </c>
      <c r="I20" s="281" t="s">
        <v>936</v>
      </c>
      <c r="J20" s="118" t="s">
        <v>1133</v>
      </c>
      <c r="K20" s="118">
        <f t="shared" ref="K20" si="3">H20-F20</f>
        <v>7</v>
      </c>
      <c r="L20" s="119">
        <f t="shared" ref="L20" si="4">(F20*-0.7)/100</f>
        <v>-0.90300000000000002</v>
      </c>
      <c r="M20" s="120">
        <f t="shared" ref="M20" si="5">(K20+L20)/F20</f>
        <v>4.7263565891472861E-2</v>
      </c>
      <c r="N20" s="118" t="s">
        <v>597</v>
      </c>
      <c r="O20" s="121">
        <v>45126</v>
      </c>
      <c r="P20" s="118"/>
      <c r="Q20" s="41"/>
      <c r="R20" s="41" t="s">
        <v>596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297">
        <v>12</v>
      </c>
      <c r="B21" s="108">
        <v>45111</v>
      </c>
      <c r="C21" s="298"/>
      <c r="D21" s="299" t="s">
        <v>82</v>
      </c>
      <c r="E21" s="111" t="s">
        <v>593</v>
      </c>
      <c r="F21" s="107" t="s">
        <v>1056</v>
      </c>
      <c r="G21" s="113">
        <v>234</v>
      </c>
      <c r="H21" s="107"/>
      <c r="I21" s="107" t="s">
        <v>939</v>
      </c>
      <c r="J21" s="113" t="s">
        <v>595</v>
      </c>
      <c r="K21" s="113"/>
      <c r="L21" s="114"/>
      <c r="M21" s="115"/>
      <c r="N21" s="113"/>
      <c r="O21" s="321"/>
      <c r="P21" s="122">
        <f>VLOOKUP(D21,'MidCap Intra'!B58:C557,2,0)</f>
        <v>245.7</v>
      </c>
      <c r="Q21" s="41"/>
      <c r="R21" s="41" t="s">
        <v>596</v>
      </c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297">
        <v>13</v>
      </c>
      <c r="B22" s="108">
        <v>45112</v>
      </c>
      <c r="C22" s="298"/>
      <c r="D22" s="299" t="s">
        <v>388</v>
      </c>
      <c r="E22" s="111" t="s">
        <v>593</v>
      </c>
      <c r="F22" s="107" t="s">
        <v>1057</v>
      </c>
      <c r="G22" s="113">
        <v>1395</v>
      </c>
      <c r="H22" s="107"/>
      <c r="I22" s="107" t="s">
        <v>956</v>
      </c>
      <c r="J22" s="113" t="s">
        <v>595</v>
      </c>
      <c r="K22" s="113"/>
      <c r="L22" s="114"/>
      <c r="M22" s="115"/>
      <c r="N22" s="113"/>
      <c r="O22" s="321"/>
      <c r="P22" s="122">
        <f>VLOOKUP(D22,'MidCap Intra'!B59:C558,2,0)</f>
        <v>1430.7</v>
      </c>
      <c r="Q22" s="41"/>
      <c r="R22" s="41" t="s">
        <v>612</v>
      </c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263">
        <v>14</v>
      </c>
      <c r="B23" s="267">
        <v>45113</v>
      </c>
      <c r="C23" s="273"/>
      <c r="D23" s="280" t="s">
        <v>322</v>
      </c>
      <c r="E23" s="277" t="s">
        <v>593</v>
      </c>
      <c r="F23" s="263">
        <v>1425</v>
      </c>
      <c r="G23" s="263">
        <v>1295</v>
      </c>
      <c r="H23" s="263">
        <v>1536.5</v>
      </c>
      <c r="I23" s="281" t="s">
        <v>965</v>
      </c>
      <c r="J23" s="118" t="s">
        <v>1133</v>
      </c>
      <c r="K23" s="118">
        <f t="shared" ref="K23" si="6">H23-F23</f>
        <v>111.5</v>
      </c>
      <c r="L23" s="119">
        <f t="shared" ref="L23" si="7">(F23*-0.7)/100</f>
        <v>-9.9749999999999996</v>
      </c>
      <c r="M23" s="120">
        <f t="shared" ref="M23" si="8">(K23+L23)/F23</f>
        <v>7.1245614035087723E-2</v>
      </c>
      <c r="N23" s="118" t="s">
        <v>597</v>
      </c>
      <c r="O23" s="121">
        <v>45132</v>
      </c>
      <c r="P23" s="118"/>
      <c r="Q23" s="41"/>
      <c r="R23" s="41" t="s">
        <v>596</v>
      </c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4.25" customHeight="1">
      <c r="A24" s="332">
        <v>15</v>
      </c>
      <c r="B24" s="333">
        <v>45113</v>
      </c>
      <c r="C24" s="334"/>
      <c r="D24" s="335" t="s">
        <v>104</v>
      </c>
      <c r="E24" s="336" t="s">
        <v>593</v>
      </c>
      <c r="F24" s="259">
        <v>2095</v>
      </c>
      <c r="G24" s="260">
        <v>1990</v>
      </c>
      <c r="H24" s="260">
        <v>1970</v>
      </c>
      <c r="I24" s="337" t="s">
        <v>966</v>
      </c>
      <c r="J24" s="338" t="s">
        <v>1035</v>
      </c>
      <c r="K24" s="338">
        <f>H24-F24</f>
        <v>-125</v>
      </c>
      <c r="L24" s="339">
        <f>(F24*-0.7)/100</f>
        <v>-14.664999999999999</v>
      </c>
      <c r="M24" s="340">
        <f>(K24+L24)/F24</f>
        <v>-6.6665871121718373E-2</v>
      </c>
      <c r="N24" s="341" t="s">
        <v>611</v>
      </c>
      <c r="O24" s="342">
        <v>45118</v>
      </c>
      <c r="P24" s="343"/>
      <c r="Q24" s="41"/>
      <c r="R24" s="41" t="s">
        <v>596</v>
      </c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381">
        <v>16</v>
      </c>
      <c r="B25" s="382">
        <v>45117</v>
      </c>
      <c r="C25" s="383"/>
      <c r="D25" s="384" t="s">
        <v>218</v>
      </c>
      <c r="E25" s="385" t="s">
        <v>593</v>
      </c>
      <c r="F25" s="386">
        <v>2150</v>
      </c>
      <c r="G25" s="387">
        <v>1980</v>
      </c>
      <c r="H25" s="387">
        <v>2160</v>
      </c>
      <c r="I25" s="388" t="s">
        <v>1017</v>
      </c>
      <c r="J25" s="389" t="s">
        <v>1033</v>
      </c>
      <c r="K25" s="389">
        <f>H25-F25</f>
        <v>10</v>
      </c>
      <c r="L25" s="390">
        <f>(F25*-0.7)/100</f>
        <v>-15.05</v>
      </c>
      <c r="M25" s="391">
        <f>(K25+L25)/F25</f>
        <v>-2.3488372093023258E-3</v>
      </c>
      <c r="N25" s="392" t="s">
        <v>621</v>
      </c>
      <c r="O25" s="380">
        <v>45132</v>
      </c>
      <c r="P25" s="393"/>
      <c r="Q25" s="41"/>
      <c r="R25" s="41" t="s">
        <v>596</v>
      </c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344">
        <v>17</v>
      </c>
      <c r="B26" s="291">
        <v>45119</v>
      </c>
      <c r="C26" s="345"/>
      <c r="D26" s="346" t="s">
        <v>129</v>
      </c>
      <c r="E26" s="347" t="s">
        <v>593</v>
      </c>
      <c r="F26" s="290" t="s">
        <v>1058</v>
      </c>
      <c r="G26" s="292">
        <v>1540</v>
      </c>
      <c r="H26" s="290"/>
      <c r="I26" s="290" t="s">
        <v>1040</v>
      </c>
      <c r="J26" s="292" t="s">
        <v>595</v>
      </c>
      <c r="K26" s="292"/>
      <c r="L26" s="323"/>
      <c r="M26" s="348"/>
      <c r="N26" s="292"/>
      <c r="O26" s="349"/>
      <c r="P26" s="122">
        <f>VLOOKUP(D26,'MidCap Intra'!B63:C562,2,0)</f>
        <v>1696.6</v>
      </c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344">
        <v>18</v>
      </c>
      <c r="B27" s="291">
        <v>45120</v>
      </c>
      <c r="C27" s="345"/>
      <c r="D27" s="373" t="s">
        <v>431</v>
      </c>
      <c r="E27" s="347" t="s">
        <v>593</v>
      </c>
      <c r="F27" s="290" t="s">
        <v>1068</v>
      </c>
      <c r="G27" s="292">
        <v>102</v>
      </c>
      <c r="H27" s="290"/>
      <c r="I27" s="290" t="s">
        <v>1069</v>
      </c>
      <c r="J27" s="292" t="s">
        <v>595</v>
      </c>
      <c r="K27" s="292"/>
      <c r="L27" s="323"/>
      <c r="M27" s="348"/>
      <c r="N27" s="292"/>
      <c r="O27" s="349"/>
      <c r="P27" s="122">
        <f>VLOOKUP(D27,'MidCap Intra'!B64:C563,2,0)</f>
        <v>107</v>
      </c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4.25" customHeight="1">
      <c r="A28" s="263">
        <v>19</v>
      </c>
      <c r="B28" s="267">
        <v>45120</v>
      </c>
      <c r="C28" s="273"/>
      <c r="D28" s="280" t="s">
        <v>518</v>
      </c>
      <c r="E28" s="277" t="s">
        <v>593</v>
      </c>
      <c r="F28" s="263">
        <v>292</v>
      </c>
      <c r="G28" s="263">
        <v>255</v>
      </c>
      <c r="H28" s="263">
        <v>309.5</v>
      </c>
      <c r="I28" s="281" t="s">
        <v>1073</v>
      </c>
      <c r="J28" s="118" t="s">
        <v>1108</v>
      </c>
      <c r="K28" s="118">
        <f>H28-F28</f>
        <v>17.5</v>
      </c>
      <c r="L28" s="119">
        <f>(F28*-0.7)/100</f>
        <v>-2.0439999999999996</v>
      </c>
      <c r="M28" s="120">
        <f>(K28+L28)/F28</f>
        <v>5.2931506849315066E-2</v>
      </c>
      <c r="N28" s="118" t="s">
        <v>597</v>
      </c>
      <c r="O28" s="121">
        <v>45124</v>
      </c>
      <c r="P28" s="118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4.25" customHeight="1">
      <c r="A29" s="263">
        <v>20</v>
      </c>
      <c r="B29" s="267">
        <v>45125</v>
      </c>
      <c r="C29" s="273"/>
      <c r="D29" s="280" t="s">
        <v>1109</v>
      </c>
      <c r="E29" s="277" t="s">
        <v>593</v>
      </c>
      <c r="F29" s="263">
        <v>590</v>
      </c>
      <c r="G29" s="263">
        <v>530</v>
      </c>
      <c r="H29" s="263">
        <v>625</v>
      </c>
      <c r="I29" s="281" t="s">
        <v>1110</v>
      </c>
      <c r="J29" s="118" t="s">
        <v>925</v>
      </c>
      <c r="K29" s="118">
        <f>H29-F29</f>
        <v>35</v>
      </c>
      <c r="L29" s="119">
        <f>(F29*-0.7)/100</f>
        <v>-4.13</v>
      </c>
      <c r="M29" s="120">
        <f>(K29+L29)/F29</f>
        <v>5.2322033898305087E-2</v>
      </c>
      <c r="N29" s="118" t="s">
        <v>597</v>
      </c>
      <c r="O29" s="121">
        <v>45127</v>
      </c>
      <c r="P29" s="118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4.25" customHeight="1">
      <c r="A30" s="344">
        <v>21</v>
      </c>
      <c r="B30" s="291">
        <v>45125</v>
      </c>
      <c r="C30" s="345"/>
      <c r="D30" s="373" t="s">
        <v>215</v>
      </c>
      <c r="E30" s="347" t="s">
        <v>593</v>
      </c>
      <c r="F30" s="290" t="s">
        <v>1119</v>
      </c>
      <c r="G30" s="292">
        <v>548</v>
      </c>
      <c r="H30" s="290"/>
      <c r="I30" s="290" t="s">
        <v>1120</v>
      </c>
      <c r="J30" s="292" t="s">
        <v>595</v>
      </c>
      <c r="K30" s="292"/>
      <c r="L30" s="323"/>
      <c r="M30" s="348"/>
      <c r="N30" s="292"/>
      <c r="O30" s="349"/>
      <c r="P30" s="122">
        <f>VLOOKUP(D30,'MidCap Intra'!B67:C566,2,0)</f>
        <v>609.6</v>
      </c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4.25" customHeight="1">
      <c r="A31" s="344">
        <v>22</v>
      </c>
      <c r="B31" s="291">
        <v>45125</v>
      </c>
      <c r="C31" s="345"/>
      <c r="D31" s="373" t="s">
        <v>500</v>
      </c>
      <c r="E31" s="347" t="s">
        <v>593</v>
      </c>
      <c r="F31" s="290" t="s">
        <v>1123</v>
      </c>
      <c r="G31" s="292">
        <v>168</v>
      </c>
      <c r="H31" s="290"/>
      <c r="I31" s="290" t="s">
        <v>1124</v>
      </c>
      <c r="J31" s="292" t="s">
        <v>595</v>
      </c>
      <c r="K31" s="292"/>
      <c r="L31" s="323"/>
      <c r="M31" s="348"/>
      <c r="N31" s="292"/>
      <c r="O31" s="349"/>
      <c r="P31" s="122">
        <f>VLOOKUP(D31,'MidCap Intra'!B68:C567,2,0)</f>
        <v>183.85</v>
      </c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4.25" customHeight="1">
      <c r="A32" s="332">
        <v>23</v>
      </c>
      <c r="B32" s="333">
        <v>45126</v>
      </c>
      <c r="C32" s="334"/>
      <c r="D32" s="335" t="s">
        <v>510</v>
      </c>
      <c r="E32" s="336" t="s">
        <v>593</v>
      </c>
      <c r="F32" s="259">
        <v>536</v>
      </c>
      <c r="G32" s="260">
        <v>497</v>
      </c>
      <c r="H32" s="260">
        <v>495</v>
      </c>
      <c r="I32" s="337" t="s">
        <v>1126</v>
      </c>
      <c r="J32" s="338" t="s">
        <v>1202</v>
      </c>
      <c r="K32" s="338">
        <f>H32-F32</f>
        <v>-41</v>
      </c>
      <c r="L32" s="339">
        <f>(F32*-0.7)/100</f>
        <v>-3.7519999999999998</v>
      </c>
      <c r="M32" s="340">
        <f>(K32+L32)/F32</f>
        <v>-8.3492537313432841E-2</v>
      </c>
      <c r="N32" s="341" t="s">
        <v>611</v>
      </c>
      <c r="O32" s="342">
        <v>45131</v>
      </c>
      <c r="P32" s="343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4.25" customHeight="1">
      <c r="A33" s="263">
        <v>24</v>
      </c>
      <c r="B33" s="267">
        <v>45127</v>
      </c>
      <c r="C33" s="273"/>
      <c r="D33" s="280" t="s">
        <v>373</v>
      </c>
      <c r="E33" s="277" t="s">
        <v>593</v>
      </c>
      <c r="F33" s="263">
        <v>462.5</v>
      </c>
      <c r="G33" s="263">
        <v>419</v>
      </c>
      <c r="H33" s="263">
        <v>490</v>
      </c>
      <c r="I33" s="281" t="s">
        <v>1136</v>
      </c>
      <c r="J33" s="118" t="s">
        <v>1156</v>
      </c>
      <c r="K33" s="118">
        <f>H33-F33</f>
        <v>27.5</v>
      </c>
      <c r="L33" s="119">
        <f>(F33*-0.7)/100</f>
        <v>-3.2374999999999998</v>
      </c>
      <c r="M33" s="120">
        <f>(K33+L33)/F33</f>
        <v>5.2459459459459457E-2</v>
      </c>
      <c r="N33" s="118" t="s">
        <v>597</v>
      </c>
      <c r="O33" s="121">
        <v>45132</v>
      </c>
      <c r="P33" s="118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263">
        <v>25</v>
      </c>
      <c r="B34" s="267">
        <v>45127</v>
      </c>
      <c r="C34" s="273"/>
      <c r="D34" s="280" t="s">
        <v>468</v>
      </c>
      <c r="E34" s="277" t="s">
        <v>593</v>
      </c>
      <c r="F34" s="263">
        <v>47.7</v>
      </c>
      <c r="G34" s="263">
        <v>44</v>
      </c>
      <c r="H34" s="263">
        <v>51</v>
      </c>
      <c r="I34" s="281" t="s">
        <v>1137</v>
      </c>
      <c r="J34" s="118" t="s">
        <v>1201</v>
      </c>
      <c r="K34" s="118">
        <f>H34-F34</f>
        <v>3.2999999999999972</v>
      </c>
      <c r="L34" s="119">
        <f>(F34*-0.7)/100</f>
        <v>-0.33390000000000003</v>
      </c>
      <c r="M34" s="120">
        <f>(K34+L34)/F34</f>
        <v>6.2182389937106855E-2</v>
      </c>
      <c r="N34" s="118" t="s">
        <v>597</v>
      </c>
      <c r="O34" s="121">
        <v>45131</v>
      </c>
      <c r="P34" s="118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4.25" customHeight="1">
      <c r="A35" s="344"/>
      <c r="B35" s="291"/>
      <c r="C35" s="345"/>
      <c r="D35" s="346"/>
      <c r="E35" s="347"/>
      <c r="F35" s="290"/>
      <c r="G35" s="292"/>
      <c r="H35" s="290"/>
      <c r="I35" s="290"/>
      <c r="J35" s="292"/>
      <c r="K35" s="292"/>
      <c r="L35" s="323"/>
      <c r="M35" s="348"/>
      <c r="N35" s="292"/>
      <c r="O35" s="349"/>
      <c r="P35" s="323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4.25" customHeight="1">
      <c r="A36" s="344"/>
      <c r="B36" s="291"/>
      <c r="C36" s="345"/>
      <c r="D36" s="346"/>
      <c r="E36" s="347"/>
      <c r="F36" s="290"/>
      <c r="G36" s="292"/>
      <c r="H36" s="290"/>
      <c r="I36" s="290"/>
      <c r="J36" s="292"/>
      <c r="K36" s="292"/>
      <c r="L36" s="323"/>
      <c r="M36" s="348"/>
      <c r="N36" s="292"/>
      <c r="O36" s="349"/>
      <c r="P36" s="323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4.25" customHeight="1">
      <c r="A37" s="344"/>
      <c r="B37" s="291"/>
      <c r="C37" s="345"/>
      <c r="D37" s="346"/>
      <c r="E37" s="347"/>
      <c r="F37" s="290"/>
      <c r="G37" s="292"/>
      <c r="H37" s="290"/>
      <c r="I37" s="290"/>
      <c r="J37" s="292"/>
      <c r="K37" s="292"/>
      <c r="L37" s="323"/>
      <c r="M37" s="348"/>
      <c r="N37" s="292"/>
      <c r="O37" s="349"/>
      <c r="P37" s="323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44" spans="1:38" ht="14.25" customHeight="1">
      <c r="A44" s="132"/>
      <c r="B44" s="133"/>
      <c r="C44" s="134"/>
      <c r="D44" s="135"/>
      <c r="E44" s="136"/>
      <c r="F44" s="136"/>
      <c r="G44" s="132"/>
      <c r="H44" s="136"/>
      <c r="I44" s="137"/>
      <c r="J44" s="138"/>
      <c r="K44" s="138"/>
      <c r="L44" s="139"/>
      <c r="M44" s="140"/>
      <c r="N44" s="141"/>
      <c r="O44" s="142"/>
      <c r="P44" s="143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" customHeight="1">
      <c r="A45" s="144" t="s">
        <v>601</v>
      </c>
      <c r="B45" s="145"/>
      <c r="C45" s="146"/>
      <c r="E45" s="147"/>
      <c r="F45" s="147"/>
      <c r="G45" s="147"/>
      <c r="H45" s="147"/>
      <c r="I45" s="147"/>
      <c r="J45" s="148"/>
      <c r="K45" s="147"/>
      <c r="L45" s="149"/>
      <c r="M45" s="62"/>
      <c r="N45" s="148"/>
      <c r="O45" s="146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2" customHeight="1">
      <c r="A46" s="150" t="s">
        <v>602</v>
      </c>
      <c r="B46" s="144"/>
      <c r="C46" s="144"/>
      <c r="D46" s="144"/>
      <c r="E46" s="41"/>
      <c r="F46" s="151" t="s">
        <v>603</v>
      </c>
      <c r="G46" s="6"/>
      <c r="H46" s="6"/>
      <c r="I46" s="6"/>
      <c r="J46" s="152"/>
      <c r="K46" s="153"/>
      <c r="L46" s="153"/>
      <c r="M46" s="154"/>
      <c r="N46" s="1"/>
      <c r="O46" s="155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" customHeight="1">
      <c r="A47" s="144" t="s">
        <v>604</v>
      </c>
      <c r="B47" s="144"/>
      <c r="C47" s="144"/>
      <c r="D47" s="144" t="s">
        <v>605</v>
      </c>
      <c r="E47" s="6"/>
      <c r="F47" s="151" t="s">
        <v>606</v>
      </c>
      <c r="G47" s="6"/>
      <c r="H47" s="6"/>
      <c r="I47" s="6"/>
      <c r="J47" s="152"/>
      <c r="K47" s="153"/>
      <c r="L47" s="153"/>
      <c r="M47" s="154"/>
      <c r="N47" s="1"/>
      <c r="O47" s="155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" customHeight="1">
      <c r="A48" s="144"/>
      <c r="B48" s="144"/>
      <c r="C48" s="144"/>
      <c r="D48" s="144"/>
      <c r="E48" s="6"/>
      <c r="F48" s="6"/>
      <c r="G48" s="6"/>
      <c r="H48" s="6"/>
      <c r="I48" s="6"/>
      <c r="J48" s="156"/>
      <c r="K48" s="153"/>
      <c r="L48" s="153"/>
      <c r="M48" s="6"/>
      <c r="N48" s="157"/>
      <c r="O48" s="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2.75" customHeight="1">
      <c r="A49" s="1"/>
      <c r="B49" s="158" t="s">
        <v>607</v>
      </c>
      <c r="C49" s="158"/>
      <c r="D49" s="158"/>
      <c r="E49" s="158"/>
      <c r="F49" s="159"/>
      <c r="G49" s="6"/>
      <c r="H49" s="6"/>
      <c r="I49" s="160"/>
      <c r="J49" s="161"/>
      <c r="K49" s="162"/>
      <c r="L49" s="161"/>
      <c r="M49" s="6"/>
      <c r="N49" s="1"/>
      <c r="O49" s="1"/>
      <c r="P49" s="41"/>
      <c r="R49" s="62"/>
      <c r="S49" s="1"/>
      <c r="T49" s="1"/>
      <c r="U49" s="1"/>
      <c r="V49" s="1"/>
      <c r="W49" s="1"/>
      <c r="X49" s="1"/>
      <c r="Y49" s="1"/>
      <c r="Z49" s="1"/>
    </row>
    <row r="50" spans="1:38" ht="38.25" customHeight="1">
      <c r="A50" s="163" t="s">
        <v>16</v>
      </c>
      <c r="B50" s="163" t="s">
        <v>568</v>
      </c>
      <c r="C50" s="163"/>
      <c r="D50" s="91" t="s">
        <v>580</v>
      </c>
      <c r="E50" s="163" t="s">
        <v>581</v>
      </c>
      <c r="F50" s="163" t="s">
        <v>582</v>
      </c>
      <c r="G50" s="163" t="s">
        <v>608</v>
      </c>
      <c r="H50" s="163" t="s">
        <v>584</v>
      </c>
      <c r="I50" s="163" t="s">
        <v>585</v>
      </c>
      <c r="J50" s="106" t="s">
        <v>586</v>
      </c>
      <c r="K50" s="104" t="s">
        <v>609</v>
      </c>
      <c r="L50" s="164" t="s">
        <v>588</v>
      </c>
      <c r="M50" s="106" t="s">
        <v>589</v>
      </c>
      <c r="N50" s="103" t="s">
        <v>590</v>
      </c>
      <c r="O50" s="91" t="s">
        <v>591</v>
      </c>
      <c r="P50" s="41"/>
      <c r="Q50" s="1"/>
      <c r="R50" s="62"/>
      <c r="S50" s="62"/>
      <c r="T50" s="62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3.5" customHeight="1">
      <c r="A51" s="263">
        <v>1</v>
      </c>
      <c r="B51" s="264">
        <v>45110</v>
      </c>
      <c r="C51" s="265"/>
      <c r="D51" s="265" t="s">
        <v>220</v>
      </c>
      <c r="E51" s="263" t="s">
        <v>610</v>
      </c>
      <c r="F51" s="263">
        <v>1032.5</v>
      </c>
      <c r="G51" s="263">
        <v>999</v>
      </c>
      <c r="H51" s="266">
        <v>1060.5</v>
      </c>
      <c r="I51" s="266" t="s">
        <v>924</v>
      </c>
      <c r="J51" s="118" t="s">
        <v>1036</v>
      </c>
      <c r="K51" s="118">
        <f t="shared" ref="K51:K56" si="9">H51-F51</f>
        <v>28</v>
      </c>
      <c r="L51" s="119">
        <f>(F51*-0.7)/100</f>
        <v>-7.2275</v>
      </c>
      <c r="M51" s="120">
        <f t="shared" ref="M51:M56" si="10">(K51+L51)/F51</f>
        <v>2.011864406779661E-2</v>
      </c>
      <c r="N51" s="325" t="s">
        <v>597</v>
      </c>
      <c r="O51" s="326">
        <v>45118</v>
      </c>
      <c r="P51" s="41"/>
      <c r="Q51" s="309"/>
      <c r="R51" s="41" t="s">
        <v>596</v>
      </c>
      <c r="S51" s="41"/>
      <c r="T51" s="310"/>
      <c r="U51" s="310"/>
      <c r="V51" s="310"/>
      <c r="W51" s="310"/>
      <c r="X51" s="310"/>
      <c r="Y51" s="310"/>
      <c r="Z51" s="310"/>
      <c r="AA51" s="310"/>
      <c r="AB51" s="310"/>
      <c r="AC51" s="310"/>
      <c r="AD51" s="310"/>
      <c r="AE51" s="310"/>
      <c r="AF51" s="310"/>
      <c r="AG51" s="310"/>
      <c r="AH51" s="310"/>
      <c r="AI51" s="310"/>
      <c r="AJ51" s="310"/>
      <c r="AK51" s="310"/>
      <c r="AL51" s="310"/>
    </row>
    <row r="52" spans="1:38" ht="13.5" customHeight="1">
      <c r="A52" s="263">
        <v>2</v>
      </c>
      <c r="B52" s="264">
        <v>45110</v>
      </c>
      <c r="C52" s="265"/>
      <c r="D52" s="265" t="s">
        <v>490</v>
      </c>
      <c r="E52" s="263" t="s">
        <v>610</v>
      </c>
      <c r="F52" s="263">
        <v>369.5</v>
      </c>
      <c r="G52" s="263">
        <v>358</v>
      </c>
      <c r="H52" s="266">
        <v>378.5</v>
      </c>
      <c r="I52" s="266" t="s">
        <v>921</v>
      </c>
      <c r="J52" s="118" t="s">
        <v>823</v>
      </c>
      <c r="K52" s="118">
        <f t="shared" si="9"/>
        <v>9</v>
      </c>
      <c r="L52" s="119">
        <f>(F52*-0.7)/100</f>
        <v>-2.5864999999999996</v>
      </c>
      <c r="M52" s="120">
        <f t="shared" si="10"/>
        <v>1.7357239512855213E-2</v>
      </c>
      <c r="N52" s="325" t="s">
        <v>597</v>
      </c>
      <c r="O52" s="326">
        <v>45114</v>
      </c>
      <c r="P52" s="41"/>
      <c r="Q52" s="309"/>
      <c r="R52" s="41" t="s">
        <v>596</v>
      </c>
      <c r="S52" s="41"/>
      <c r="T52" s="310"/>
      <c r="U52" s="310"/>
      <c r="V52" s="310"/>
      <c r="W52" s="310"/>
      <c r="X52" s="310"/>
      <c r="Y52" s="310"/>
      <c r="Z52" s="310"/>
      <c r="AA52" s="310"/>
      <c r="AB52" s="310"/>
      <c r="AC52" s="310"/>
      <c r="AD52" s="310"/>
      <c r="AE52" s="310"/>
      <c r="AF52" s="310"/>
      <c r="AG52" s="310"/>
      <c r="AH52" s="310"/>
      <c r="AI52" s="310"/>
      <c r="AJ52" s="310"/>
      <c r="AK52" s="310"/>
      <c r="AL52" s="310"/>
    </row>
    <row r="53" spans="1:38" ht="13.5" customHeight="1">
      <c r="A53" s="332">
        <v>3</v>
      </c>
      <c r="B53" s="333">
        <v>45114</v>
      </c>
      <c r="C53" s="334"/>
      <c r="D53" s="335" t="s">
        <v>1037</v>
      </c>
      <c r="E53" s="336" t="s">
        <v>610</v>
      </c>
      <c r="F53" s="259">
        <v>5010</v>
      </c>
      <c r="G53" s="260">
        <v>4900</v>
      </c>
      <c r="H53" s="260">
        <v>4850</v>
      </c>
      <c r="I53" s="337" t="s">
        <v>992</v>
      </c>
      <c r="J53" s="338" t="s">
        <v>1055</v>
      </c>
      <c r="K53" s="338">
        <f t="shared" si="9"/>
        <v>-160</v>
      </c>
      <c r="L53" s="339">
        <f>(F53*-0.7)/100</f>
        <v>-35.07</v>
      </c>
      <c r="M53" s="340">
        <f t="shared" si="10"/>
        <v>-3.8936127744510975E-2</v>
      </c>
      <c r="N53" s="341" t="s">
        <v>611</v>
      </c>
      <c r="O53" s="342">
        <v>45119</v>
      </c>
      <c r="P53" s="41"/>
      <c r="Q53" s="309"/>
      <c r="R53" s="41" t="s">
        <v>596</v>
      </c>
      <c r="S53" s="41"/>
      <c r="T53" s="350"/>
      <c r="U53" s="350"/>
      <c r="V53" s="350"/>
      <c r="W53" s="350"/>
      <c r="X53" s="350"/>
      <c r="Y53" s="350"/>
      <c r="Z53" s="350"/>
      <c r="AA53" s="350"/>
      <c r="AB53" s="350"/>
      <c r="AC53" s="350"/>
      <c r="AD53" s="350"/>
      <c r="AE53" s="350"/>
      <c r="AF53" s="350"/>
      <c r="AG53" s="350"/>
      <c r="AH53" s="350"/>
      <c r="AI53" s="350"/>
      <c r="AJ53" s="350"/>
      <c r="AK53" s="350"/>
      <c r="AL53" s="350"/>
    </row>
    <row r="54" spans="1:38" ht="13.5" customHeight="1">
      <c r="A54" s="332">
        <v>4</v>
      </c>
      <c r="B54" s="333">
        <v>45117</v>
      </c>
      <c r="C54" s="334"/>
      <c r="D54" s="335" t="s">
        <v>122</v>
      </c>
      <c r="E54" s="336" t="s">
        <v>610</v>
      </c>
      <c r="F54" s="259">
        <v>313.5</v>
      </c>
      <c r="G54" s="260">
        <v>304</v>
      </c>
      <c r="H54" s="260">
        <v>304</v>
      </c>
      <c r="I54" s="337" t="s">
        <v>1005</v>
      </c>
      <c r="J54" s="338" t="s">
        <v>953</v>
      </c>
      <c r="K54" s="338">
        <f t="shared" si="9"/>
        <v>-9.5</v>
      </c>
      <c r="L54" s="339">
        <f>(F54*-0.7)/100</f>
        <v>-2.1944999999999997</v>
      </c>
      <c r="M54" s="340">
        <f t="shared" si="10"/>
        <v>-3.7303030303030303E-2</v>
      </c>
      <c r="N54" s="341" t="s">
        <v>611</v>
      </c>
      <c r="O54" s="342">
        <v>45120</v>
      </c>
      <c r="P54" s="41"/>
      <c r="Q54" s="309"/>
      <c r="R54" s="41" t="s">
        <v>596</v>
      </c>
      <c r="S54" s="41"/>
      <c r="T54" s="350"/>
      <c r="U54" s="350"/>
      <c r="V54" s="350"/>
      <c r="W54" s="350"/>
      <c r="X54" s="350"/>
      <c r="Y54" s="350"/>
      <c r="Z54" s="350"/>
      <c r="AA54" s="350"/>
      <c r="AB54" s="350"/>
      <c r="AC54" s="350"/>
      <c r="AD54" s="350"/>
      <c r="AE54" s="350"/>
      <c r="AF54" s="350"/>
      <c r="AG54" s="350"/>
      <c r="AH54" s="350"/>
      <c r="AI54" s="350"/>
      <c r="AJ54" s="350"/>
      <c r="AK54" s="350"/>
      <c r="AL54" s="350"/>
    </row>
    <row r="55" spans="1:38" ht="13.5" customHeight="1">
      <c r="A55" s="263">
        <v>5</v>
      </c>
      <c r="B55" s="264">
        <v>45117</v>
      </c>
      <c r="C55" s="265"/>
      <c r="D55" s="265" t="s">
        <v>303</v>
      </c>
      <c r="E55" s="263" t="s">
        <v>610</v>
      </c>
      <c r="F55" s="263">
        <v>81</v>
      </c>
      <c r="G55" s="263">
        <v>78.5</v>
      </c>
      <c r="H55" s="266">
        <v>83.1</v>
      </c>
      <c r="I55" s="266" t="s">
        <v>1006</v>
      </c>
      <c r="J55" s="118" t="s">
        <v>1045</v>
      </c>
      <c r="K55" s="118">
        <f t="shared" si="9"/>
        <v>2.0999999999999943</v>
      </c>
      <c r="L55" s="119">
        <f>(F55*-0.7)/100</f>
        <v>-0.56699999999999995</v>
      </c>
      <c r="M55" s="120">
        <f t="shared" si="10"/>
        <v>1.8925925925925857E-2</v>
      </c>
      <c r="N55" s="325" t="s">
        <v>597</v>
      </c>
      <c r="O55" s="331">
        <v>45119</v>
      </c>
      <c r="P55" s="41"/>
      <c r="Q55" s="309"/>
      <c r="R55" s="41" t="s">
        <v>596</v>
      </c>
      <c r="S55" s="41"/>
      <c r="T55" s="350"/>
      <c r="U55" s="350"/>
      <c r="V55" s="350"/>
      <c r="W55" s="350"/>
      <c r="X55" s="350"/>
      <c r="Y55" s="350"/>
      <c r="Z55" s="350"/>
      <c r="AA55" s="350"/>
      <c r="AB55" s="350"/>
      <c r="AC55" s="350"/>
      <c r="AD55" s="350"/>
      <c r="AE55" s="350"/>
      <c r="AF55" s="350"/>
      <c r="AG55" s="350"/>
      <c r="AH55" s="350"/>
      <c r="AI55" s="350"/>
      <c r="AJ55" s="350"/>
      <c r="AK55" s="350"/>
      <c r="AL55" s="350"/>
    </row>
    <row r="56" spans="1:38" ht="13.5" customHeight="1">
      <c r="A56" s="367">
        <v>6</v>
      </c>
      <c r="B56" s="267">
        <v>45117</v>
      </c>
      <c r="C56" s="368"/>
      <c r="D56" s="369" t="s">
        <v>241</v>
      </c>
      <c r="E56" s="277" t="s">
        <v>610</v>
      </c>
      <c r="F56" s="263">
        <v>200.5</v>
      </c>
      <c r="G56" s="266">
        <v>194</v>
      </c>
      <c r="H56" s="263">
        <v>205</v>
      </c>
      <c r="I56" s="263" t="s">
        <v>1011</v>
      </c>
      <c r="J56" s="118" t="s">
        <v>1015</v>
      </c>
      <c r="K56" s="118">
        <f t="shared" si="9"/>
        <v>4.5</v>
      </c>
      <c r="L56" s="119">
        <f>(F56*-0.07)/100</f>
        <v>-0.14035000000000003</v>
      </c>
      <c r="M56" s="120">
        <f t="shared" si="10"/>
        <v>2.1743890274314216E-2</v>
      </c>
      <c r="N56" s="325" t="s">
        <v>597</v>
      </c>
      <c r="O56" s="331">
        <v>45117</v>
      </c>
      <c r="P56" s="41"/>
      <c r="Q56" s="309"/>
      <c r="R56" s="41" t="s">
        <v>596</v>
      </c>
      <c r="S56" s="41"/>
      <c r="T56" s="310"/>
      <c r="U56" s="310"/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10"/>
      <c r="AH56" s="310"/>
      <c r="AI56" s="310"/>
      <c r="AJ56" s="310"/>
      <c r="AK56" s="310"/>
      <c r="AL56" s="310"/>
    </row>
    <row r="57" spans="1:38" ht="13.5" customHeight="1">
      <c r="A57" s="367">
        <v>7</v>
      </c>
      <c r="B57" s="267">
        <v>45118</v>
      </c>
      <c r="C57" s="368"/>
      <c r="D57" s="369" t="s">
        <v>470</v>
      </c>
      <c r="E57" s="277" t="s">
        <v>610</v>
      </c>
      <c r="F57" s="263">
        <v>209.5</v>
      </c>
      <c r="G57" s="266">
        <v>203</v>
      </c>
      <c r="H57" s="263">
        <v>214.5</v>
      </c>
      <c r="I57" s="263" t="s">
        <v>678</v>
      </c>
      <c r="J57" s="118" t="s">
        <v>930</v>
      </c>
      <c r="K57" s="118">
        <f t="shared" ref="K57" si="11">H57-F57</f>
        <v>5</v>
      </c>
      <c r="L57" s="119">
        <f t="shared" ref="L57:L58" si="12">(F57*-0.7)/100</f>
        <v>-1.4664999999999997</v>
      </c>
      <c r="M57" s="120">
        <f t="shared" ref="M57" si="13">(K57+L57)/F57</f>
        <v>1.6866348448687351E-2</v>
      </c>
      <c r="N57" s="325" t="s">
        <v>597</v>
      </c>
      <c r="O57" s="331">
        <v>45127</v>
      </c>
      <c r="P57" s="41"/>
      <c r="Q57" s="309"/>
      <c r="R57" s="41"/>
      <c r="S57" s="41"/>
      <c r="T57" s="350"/>
      <c r="U57" s="350"/>
      <c r="V57" s="350"/>
      <c r="W57" s="350"/>
      <c r="X57" s="350"/>
      <c r="Y57" s="350"/>
      <c r="Z57" s="350"/>
      <c r="AA57" s="350"/>
      <c r="AB57" s="350"/>
      <c r="AC57" s="350"/>
      <c r="AD57" s="350"/>
      <c r="AE57" s="350"/>
      <c r="AF57" s="350"/>
      <c r="AG57" s="350"/>
      <c r="AH57" s="350"/>
      <c r="AI57" s="350"/>
      <c r="AJ57" s="350"/>
      <c r="AK57" s="350"/>
      <c r="AL57" s="350"/>
    </row>
    <row r="58" spans="1:38" ht="13.5" customHeight="1">
      <c r="A58" s="367">
        <v>8</v>
      </c>
      <c r="B58" s="267">
        <v>45119</v>
      </c>
      <c r="C58" s="368"/>
      <c r="D58" s="369" t="s">
        <v>89</v>
      </c>
      <c r="E58" s="277" t="s">
        <v>610</v>
      </c>
      <c r="F58" s="263">
        <v>331.5</v>
      </c>
      <c r="G58" s="266">
        <v>319</v>
      </c>
      <c r="H58" s="263">
        <v>340.5</v>
      </c>
      <c r="I58" s="263" t="s">
        <v>1048</v>
      </c>
      <c r="J58" s="118" t="s">
        <v>823</v>
      </c>
      <c r="K58" s="118">
        <f t="shared" ref="K58" si="14">H58-F58</f>
        <v>9</v>
      </c>
      <c r="L58" s="119">
        <f t="shared" si="12"/>
        <v>-2.3205</v>
      </c>
      <c r="M58" s="120">
        <f t="shared" ref="M58" si="15">(K58+L58)/F58</f>
        <v>2.0149321266968327E-2</v>
      </c>
      <c r="N58" s="325" t="s">
        <v>597</v>
      </c>
      <c r="O58" s="331">
        <v>45127</v>
      </c>
      <c r="P58" s="41"/>
      <c r="Q58" s="309"/>
      <c r="R58" s="41"/>
      <c r="S58" s="41"/>
      <c r="T58" s="350"/>
      <c r="U58" s="350"/>
      <c r="V58" s="350"/>
      <c r="W58" s="350"/>
      <c r="X58" s="350"/>
      <c r="Y58" s="350"/>
      <c r="Z58" s="350"/>
      <c r="AA58" s="350"/>
      <c r="AB58" s="350"/>
      <c r="AC58" s="350"/>
      <c r="AD58" s="350"/>
      <c r="AE58" s="350"/>
      <c r="AF58" s="350"/>
      <c r="AG58" s="350"/>
      <c r="AH58" s="350"/>
      <c r="AI58" s="350"/>
      <c r="AJ58" s="350"/>
      <c r="AK58" s="350"/>
      <c r="AL58" s="350"/>
    </row>
    <row r="59" spans="1:38" ht="13.5" customHeight="1">
      <c r="A59" s="367">
        <v>9</v>
      </c>
      <c r="B59" s="267">
        <v>45121</v>
      </c>
      <c r="C59" s="368"/>
      <c r="D59" s="369" t="s">
        <v>839</v>
      </c>
      <c r="E59" s="277" t="s">
        <v>610</v>
      </c>
      <c r="F59" s="263">
        <v>312</v>
      </c>
      <c r="G59" s="266">
        <v>303</v>
      </c>
      <c r="H59" s="263">
        <v>320.5</v>
      </c>
      <c r="I59" s="263" t="s">
        <v>1087</v>
      </c>
      <c r="J59" s="118" t="s">
        <v>1098</v>
      </c>
      <c r="K59" s="118">
        <f t="shared" ref="K59" si="16">H59-F59</f>
        <v>8.5</v>
      </c>
      <c r="L59" s="119">
        <f>(F59*-0.7)/100</f>
        <v>-2.1839999999999997</v>
      </c>
      <c r="M59" s="120">
        <f t="shared" ref="M59" si="17">(K59+L59)/F59</f>
        <v>2.0243589743589745E-2</v>
      </c>
      <c r="N59" s="325" t="s">
        <v>597</v>
      </c>
      <c r="O59" s="331">
        <v>45124</v>
      </c>
      <c r="P59" s="41"/>
      <c r="Q59" s="309"/>
      <c r="R59" s="41"/>
      <c r="S59" s="41"/>
      <c r="T59" s="350"/>
      <c r="U59" s="350"/>
      <c r="V59" s="350"/>
      <c r="W59" s="350"/>
      <c r="X59" s="350"/>
      <c r="Y59" s="350"/>
      <c r="Z59" s="350"/>
      <c r="AA59" s="350"/>
      <c r="AB59" s="350"/>
      <c r="AC59" s="350"/>
      <c r="AD59" s="350"/>
      <c r="AE59" s="350"/>
      <c r="AF59" s="350"/>
      <c r="AG59" s="350"/>
      <c r="AH59" s="350"/>
      <c r="AI59" s="350"/>
      <c r="AJ59" s="350"/>
      <c r="AK59" s="350"/>
      <c r="AL59" s="350"/>
    </row>
    <row r="60" spans="1:38" ht="13.5" customHeight="1">
      <c r="A60" s="367">
        <v>10</v>
      </c>
      <c r="B60" s="267">
        <v>45127</v>
      </c>
      <c r="C60" s="368"/>
      <c r="D60" s="369" t="s">
        <v>1140</v>
      </c>
      <c r="E60" s="277" t="s">
        <v>610</v>
      </c>
      <c r="F60" s="263">
        <v>143.5</v>
      </c>
      <c r="G60" s="266">
        <v>139</v>
      </c>
      <c r="H60" s="263">
        <v>149</v>
      </c>
      <c r="I60" s="263" t="s">
        <v>1141</v>
      </c>
      <c r="J60" s="118" t="s">
        <v>962</v>
      </c>
      <c r="K60" s="118">
        <f t="shared" ref="K60" si="18">H60-F60</f>
        <v>5.5</v>
      </c>
      <c r="L60" s="119">
        <f>(F60*-0.7)/100</f>
        <v>-1.0044999999999999</v>
      </c>
      <c r="M60" s="120">
        <f t="shared" ref="M60" si="19">(K60+L60)/F60</f>
        <v>3.1327526132404179E-2</v>
      </c>
      <c r="N60" s="325" t="s">
        <v>597</v>
      </c>
      <c r="O60" s="331">
        <v>45128</v>
      </c>
      <c r="P60" s="41"/>
      <c r="Q60" s="309"/>
      <c r="R60" s="41"/>
      <c r="S60" s="41"/>
      <c r="T60" s="350"/>
      <c r="U60" s="350"/>
      <c r="V60" s="350"/>
      <c r="W60" s="350"/>
      <c r="X60" s="350"/>
      <c r="Y60" s="350"/>
      <c r="Z60" s="350"/>
      <c r="AA60" s="350"/>
      <c r="AB60" s="350"/>
      <c r="AC60" s="350"/>
      <c r="AD60" s="350"/>
      <c r="AE60" s="350"/>
      <c r="AF60" s="350"/>
      <c r="AG60" s="350"/>
      <c r="AH60" s="350"/>
      <c r="AI60" s="350"/>
      <c r="AJ60" s="350"/>
      <c r="AK60" s="350"/>
      <c r="AL60" s="350"/>
    </row>
    <row r="61" spans="1:38" ht="13.5" customHeight="1">
      <c r="A61" s="297">
        <v>11</v>
      </c>
      <c r="B61" s="108">
        <v>45128</v>
      </c>
      <c r="C61" s="298"/>
      <c r="D61" s="299" t="s">
        <v>114</v>
      </c>
      <c r="E61" s="111" t="s">
        <v>610</v>
      </c>
      <c r="F61" s="107" t="s">
        <v>1165</v>
      </c>
      <c r="G61" s="113">
        <v>129.9</v>
      </c>
      <c r="H61" s="107"/>
      <c r="I61" s="107" t="s">
        <v>1166</v>
      </c>
      <c r="J61" s="113" t="s">
        <v>595</v>
      </c>
      <c r="K61" s="113"/>
      <c r="L61" s="114"/>
      <c r="M61" s="115"/>
      <c r="N61" s="322"/>
      <c r="O61" s="349"/>
      <c r="P61" s="41"/>
      <c r="Q61" s="309"/>
      <c r="R61" s="41"/>
      <c r="S61" s="41"/>
      <c r="T61" s="350"/>
      <c r="U61" s="350"/>
      <c r="V61" s="350"/>
      <c r="W61" s="350"/>
      <c r="X61" s="350"/>
      <c r="Y61" s="350"/>
      <c r="Z61" s="350"/>
      <c r="AA61" s="350"/>
      <c r="AB61" s="350"/>
      <c r="AC61" s="350"/>
      <c r="AD61" s="350"/>
      <c r="AE61" s="350"/>
      <c r="AF61" s="350"/>
      <c r="AG61" s="350"/>
      <c r="AH61" s="350"/>
      <c r="AI61" s="350"/>
      <c r="AJ61" s="350"/>
      <c r="AK61" s="350"/>
      <c r="AL61" s="350"/>
    </row>
    <row r="62" spans="1:38" ht="13.5" customHeight="1">
      <c r="A62" s="332">
        <v>12</v>
      </c>
      <c r="B62" s="333">
        <v>45128</v>
      </c>
      <c r="C62" s="334"/>
      <c r="D62" s="335" t="s">
        <v>160</v>
      </c>
      <c r="E62" s="336" t="s">
        <v>610</v>
      </c>
      <c r="F62" s="259">
        <v>810</v>
      </c>
      <c r="G62" s="260">
        <v>788</v>
      </c>
      <c r="H62" s="260">
        <v>788</v>
      </c>
      <c r="I62" s="337" t="s">
        <v>1167</v>
      </c>
      <c r="J62" s="338" t="s">
        <v>1175</v>
      </c>
      <c r="K62" s="338">
        <f t="shared" ref="K62" si="20">H62-F62</f>
        <v>-22</v>
      </c>
      <c r="L62" s="339">
        <f>(F62*-0.07)/100</f>
        <v>-0.56700000000000006</v>
      </c>
      <c r="M62" s="340">
        <f t="shared" ref="M62" si="21">(K62+L62)/F62</f>
        <v>-2.7860493827160493E-2</v>
      </c>
      <c r="N62" s="341" t="s">
        <v>611</v>
      </c>
      <c r="O62" s="342">
        <v>45128</v>
      </c>
      <c r="P62" s="41"/>
      <c r="Q62" s="309"/>
      <c r="R62" s="41"/>
      <c r="S62" s="41"/>
      <c r="T62" s="350"/>
      <c r="U62" s="350"/>
      <c r="V62" s="350"/>
      <c r="W62" s="350"/>
      <c r="X62" s="350"/>
      <c r="Y62" s="350"/>
      <c r="Z62" s="350"/>
      <c r="AA62" s="350"/>
      <c r="AB62" s="350"/>
      <c r="AC62" s="350"/>
      <c r="AD62" s="350"/>
      <c r="AE62" s="350"/>
      <c r="AF62" s="350"/>
      <c r="AG62" s="350"/>
      <c r="AH62" s="350"/>
      <c r="AI62" s="350"/>
      <c r="AJ62" s="350"/>
      <c r="AK62" s="350"/>
      <c r="AL62" s="350"/>
    </row>
    <row r="63" spans="1:38" ht="13.5" customHeight="1">
      <c r="A63" s="297">
        <v>13</v>
      </c>
      <c r="B63" s="108">
        <v>45131</v>
      </c>
      <c r="C63" s="298"/>
      <c r="D63" s="299" t="s">
        <v>167</v>
      </c>
      <c r="E63" s="111" t="s">
        <v>610</v>
      </c>
      <c r="F63" s="107" t="s">
        <v>1190</v>
      </c>
      <c r="G63" s="113">
        <v>2515</v>
      </c>
      <c r="H63" s="107"/>
      <c r="I63" s="107" t="s">
        <v>1191</v>
      </c>
      <c r="J63" s="113" t="s">
        <v>595</v>
      </c>
      <c r="K63" s="113"/>
      <c r="L63" s="114"/>
      <c r="M63" s="115"/>
      <c r="N63" s="322"/>
      <c r="O63" s="349"/>
      <c r="P63" s="41"/>
      <c r="Q63" s="309"/>
      <c r="R63" s="41"/>
      <c r="S63" s="41"/>
      <c r="T63" s="350"/>
      <c r="U63" s="350"/>
      <c r="V63" s="350"/>
      <c r="W63" s="350"/>
      <c r="X63" s="350"/>
      <c r="Y63" s="350"/>
      <c r="Z63" s="350"/>
      <c r="AA63" s="350"/>
      <c r="AB63" s="350"/>
      <c r="AC63" s="350"/>
      <c r="AD63" s="350"/>
      <c r="AE63" s="350"/>
      <c r="AF63" s="350"/>
      <c r="AG63" s="350"/>
      <c r="AH63" s="350"/>
      <c r="AI63" s="350"/>
      <c r="AJ63" s="350"/>
      <c r="AK63" s="350"/>
      <c r="AL63" s="350"/>
    </row>
    <row r="64" spans="1:38" ht="13.5" customHeight="1">
      <c r="A64" s="297"/>
      <c r="B64" s="108"/>
      <c r="C64" s="298"/>
      <c r="D64" s="299"/>
      <c r="E64" s="111"/>
      <c r="F64" s="107"/>
      <c r="G64" s="113"/>
      <c r="H64" s="107"/>
      <c r="I64" s="107"/>
      <c r="J64" s="113"/>
      <c r="K64" s="113"/>
      <c r="L64" s="114"/>
      <c r="M64" s="115"/>
      <c r="N64" s="322"/>
      <c r="O64" s="349"/>
      <c r="P64" s="41"/>
      <c r="Q64" s="309"/>
      <c r="R64" s="41"/>
      <c r="S64" s="41"/>
      <c r="T64" s="350"/>
      <c r="U64" s="350"/>
      <c r="V64" s="350"/>
      <c r="W64" s="350"/>
      <c r="X64" s="350"/>
      <c r="Y64" s="350"/>
      <c r="Z64" s="350"/>
      <c r="AA64" s="350"/>
      <c r="AB64" s="350"/>
      <c r="AC64" s="350"/>
      <c r="AD64" s="350"/>
      <c r="AE64" s="350"/>
      <c r="AF64" s="350"/>
      <c r="AG64" s="350"/>
      <c r="AH64" s="350"/>
      <c r="AI64" s="350"/>
      <c r="AJ64" s="350"/>
      <c r="AK64" s="350"/>
      <c r="AL64" s="350"/>
    </row>
    <row r="65" spans="1:38" ht="13.5" customHeight="1">
      <c r="A65" s="297"/>
      <c r="B65" s="108"/>
      <c r="C65" s="298"/>
      <c r="D65" s="299"/>
      <c r="E65" s="111"/>
      <c r="F65" s="107"/>
      <c r="G65" s="113"/>
      <c r="H65" s="107"/>
      <c r="I65" s="107"/>
      <c r="J65" s="113"/>
      <c r="K65" s="113"/>
      <c r="L65" s="114"/>
      <c r="M65" s="115"/>
      <c r="N65" s="322"/>
      <c r="O65" s="349"/>
      <c r="P65" s="41"/>
      <c r="Q65" s="309"/>
      <c r="R65" s="41"/>
      <c r="S65" s="41"/>
      <c r="T65" s="350"/>
      <c r="U65" s="350"/>
      <c r="V65" s="350"/>
      <c r="W65" s="350"/>
      <c r="X65" s="350"/>
      <c r="Y65" s="350"/>
      <c r="Z65" s="350"/>
      <c r="AA65" s="350"/>
      <c r="AB65" s="350"/>
      <c r="AC65" s="350"/>
      <c r="AD65" s="350"/>
      <c r="AE65" s="350"/>
      <c r="AF65" s="350"/>
      <c r="AG65" s="350"/>
      <c r="AH65" s="350"/>
      <c r="AI65" s="350"/>
      <c r="AJ65" s="350"/>
      <c r="AK65" s="350"/>
      <c r="AL65" s="350"/>
    </row>
    <row r="67" spans="1:38" ht="44.25" customHeight="1">
      <c r="A67" s="144" t="s">
        <v>601</v>
      </c>
      <c r="B67" s="165"/>
      <c r="C67" s="165"/>
      <c r="D67" s="1"/>
      <c r="E67" s="6"/>
      <c r="F67" s="6"/>
      <c r="G67" s="6"/>
      <c r="H67" s="6" t="s">
        <v>613</v>
      </c>
      <c r="I67" s="6"/>
      <c r="J67" s="6"/>
      <c r="K67" s="140"/>
      <c r="L67" s="166"/>
      <c r="M67" s="140"/>
      <c r="N67" s="141"/>
      <c r="O67" s="140"/>
      <c r="P67" s="41"/>
      <c r="Q67" s="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38" ht="12.75" customHeight="1">
      <c r="A68" s="150" t="s">
        <v>602</v>
      </c>
      <c r="B68" s="144"/>
      <c r="C68" s="144"/>
      <c r="D68" s="144"/>
      <c r="E68" s="41"/>
      <c r="F68" s="151" t="s">
        <v>603</v>
      </c>
      <c r="G68" s="62"/>
      <c r="H68" s="41"/>
      <c r="I68" s="62"/>
      <c r="J68" s="6"/>
      <c r="K68" s="167"/>
      <c r="L68" s="168"/>
      <c r="M68" s="6"/>
      <c r="N68" s="134"/>
      <c r="O68" s="169"/>
      <c r="P68" s="41"/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14.25" customHeight="1">
      <c r="A69" s="150"/>
      <c r="B69" s="144"/>
      <c r="C69" s="144"/>
      <c r="D69" s="144"/>
      <c r="E69" s="6"/>
      <c r="F69" s="151" t="s">
        <v>606</v>
      </c>
      <c r="G69" s="62"/>
      <c r="H69" s="41"/>
      <c r="I69" s="62"/>
      <c r="J69" s="6"/>
      <c r="K69" s="167"/>
      <c r="L69" s="168"/>
      <c r="M69" s="6"/>
      <c r="N69" s="134"/>
      <c r="O69" s="169"/>
      <c r="P69" s="41"/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14.25" customHeight="1">
      <c r="A70" s="144"/>
      <c r="B70" s="144"/>
      <c r="C70" s="144"/>
      <c r="D70" s="144"/>
      <c r="E70" s="6"/>
      <c r="F70" s="6"/>
      <c r="G70" s="6"/>
      <c r="H70" s="6"/>
      <c r="I70" s="6"/>
      <c r="J70" s="156"/>
      <c r="K70" s="153"/>
      <c r="L70" s="154"/>
      <c r="M70" s="6"/>
      <c r="N70" s="157"/>
      <c r="O70" s="1"/>
      <c r="P70" s="41"/>
      <c r="Q70" s="41"/>
      <c r="R70" s="6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ht="12.75" customHeight="1">
      <c r="A71" s="170" t="s">
        <v>614</v>
      </c>
      <c r="B71" s="170"/>
      <c r="C71" s="170"/>
      <c r="D71" s="170"/>
      <c r="E71" s="6"/>
      <c r="F71" s="6"/>
      <c r="G71" s="6"/>
      <c r="H71" s="6"/>
      <c r="I71" s="6"/>
      <c r="J71" s="6"/>
      <c r="K71" s="6"/>
      <c r="L71" s="6"/>
      <c r="M71" s="6"/>
      <c r="N71" s="6"/>
      <c r="O71" s="24"/>
      <c r="Q71" s="41"/>
      <c r="R71" s="6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</row>
    <row r="72" spans="1:38" ht="38.25" customHeight="1">
      <c r="A72" s="104" t="s">
        <v>16</v>
      </c>
      <c r="B72" s="104" t="s">
        <v>568</v>
      </c>
      <c r="C72" s="104"/>
      <c r="D72" s="105" t="s">
        <v>580</v>
      </c>
      <c r="E72" s="104" t="s">
        <v>581</v>
      </c>
      <c r="F72" s="104" t="s">
        <v>582</v>
      </c>
      <c r="G72" s="104" t="s">
        <v>608</v>
      </c>
      <c r="H72" s="104" t="s">
        <v>584</v>
      </c>
      <c r="I72" s="104" t="s">
        <v>585</v>
      </c>
      <c r="J72" s="103" t="s">
        <v>586</v>
      </c>
      <c r="K72" s="171" t="s">
        <v>615</v>
      </c>
      <c r="L72" s="106" t="s">
        <v>588</v>
      </c>
      <c r="M72" s="171" t="s">
        <v>616</v>
      </c>
      <c r="N72" s="104" t="s">
        <v>617</v>
      </c>
      <c r="O72" s="103" t="s">
        <v>590</v>
      </c>
      <c r="P72" s="105" t="s">
        <v>591</v>
      </c>
      <c r="Q72" s="41"/>
      <c r="R72" s="6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</row>
    <row r="73" spans="1:38" ht="12.75" customHeight="1">
      <c r="A73" s="263">
        <v>1</v>
      </c>
      <c r="B73" s="264">
        <v>45105</v>
      </c>
      <c r="C73" s="265"/>
      <c r="D73" s="265" t="s">
        <v>893</v>
      </c>
      <c r="E73" s="263" t="s">
        <v>610</v>
      </c>
      <c r="F73" s="263">
        <v>1687</v>
      </c>
      <c r="G73" s="263">
        <v>1645</v>
      </c>
      <c r="H73" s="266">
        <v>1713.5</v>
      </c>
      <c r="I73" s="266" t="s">
        <v>894</v>
      </c>
      <c r="J73" s="118" t="s">
        <v>947</v>
      </c>
      <c r="K73" s="116">
        <f>H73-F73</f>
        <v>26.5</v>
      </c>
      <c r="L73" s="119">
        <f t="shared" ref="L73" si="22">(H73*N73)*0.07%</f>
        <v>419.80750000000006</v>
      </c>
      <c r="M73" s="172">
        <f t="shared" ref="M73" si="23">(K73*N73)-L73</f>
        <v>8855.1924999999992</v>
      </c>
      <c r="N73" s="116">
        <v>350</v>
      </c>
      <c r="O73" s="118" t="s">
        <v>597</v>
      </c>
      <c r="P73" s="117">
        <v>45111</v>
      </c>
      <c r="Q73" s="173"/>
      <c r="R73" s="62" t="s">
        <v>612</v>
      </c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174"/>
      <c r="AG73" s="175"/>
      <c r="AH73" s="173"/>
      <c r="AI73" s="173"/>
      <c r="AJ73" s="174"/>
      <c r="AK73" s="174"/>
      <c r="AL73" s="174"/>
    </row>
    <row r="74" spans="1:38" ht="12.75" customHeight="1">
      <c r="A74" s="263">
        <v>2</v>
      </c>
      <c r="B74" s="264">
        <v>45105</v>
      </c>
      <c r="C74" s="265"/>
      <c r="D74" s="265" t="s">
        <v>895</v>
      </c>
      <c r="E74" s="263" t="s">
        <v>610</v>
      </c>
      <c r="F74" s="263">
        <v>2680</v>
      </c>
      <c r="G74" s="263">
        <v>2635</v>
      </c>
      <c r="H74" s="266">
        <v>2715</v>
      </c>
      <c r="I74" s="266" t="s">
        <v>896</v>
      </c>
      <c r="J74" s="118" t="s">
        <v>925</v>
      </c>
      <c r="K74" s="116">
        <f>H74-F74</f>
        <v>35</v>
      </c>
      <c r="L74" s="119">
        <f t="shared" ref="L74" si="24">(H74*N74)*0.07%</f>
        <v>570.15000000000009</v>
      </c>
      <c r="M74" s="172">
        <f t="shared" ref="M74" si="25">(K74*N74)-L74</f>
        <v>9929.85</v>
      </c>
      <c r="N74" s="116">
        <v>300</v>
      </c>
      <c r="O74" s="118" t="s">
        <v>597</v>
      </c>
      <c r="P74" s="117">
        <v>45110</v>
      </c>
      <c r="Q74" s="173"/>
      <c r="R74" s="62" t="s">
        <v>612</v>
      </c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174"/>
      <c r="AG74" s="175"/>
      <c r="AH74" s="173"/>
      <c r="AI74" s="173"/>
      <c r="AJ74" s="174"/>
      <c r="AK74" s="174"/>
      <c r="AL74" s="174"/>
    </row>
    <row r="75" spans="1:38" ht="15" customHeight="1">
      <c r="A75" s="263">
        <v>3</v>
      </c>
      <c r="B75" s="264">
        <v>45105</v>
      </c>
      <c r="C75" s="265"/>
      <c r="D75" s="265" t="s">
        <v>897</v>
      </c>
      <c r="E75" s="263" t="s">
        <v>610</v>
      </c>
      <c r="F75" s="263" t="s">
        <v>910</v>
      </c>
      <c r="G75" s="263">
        <v>564</v>
      </c>
      <c r="H75" s="266">
        <v>578.5</v>
      </c>
      <c r="I75" s="266" t="s">
        <v>898</v>
      </c>
      <c r="J75" s="118" t="s">
        <v>623</v>
      </c>
      <c r="K75" s="116">
        <f>H75-F75</f>
        <v>6</v>
      </c>
      <c r="L75" s="119">
        <f t="shared" ref="L75" si="26">(H75*N75)*0.07%</f>
        <v>607.42500000000007</v>
      </c>
      <c r="M75" s="172">
        <f t="shared" ref="M75" si="27">(K75*N75)-L75</f>
        <v>8392.5750000000007</v>
      </c>
      <c r="N75" s="116">
        <v>1500</v>
      </c>
      <c r="O75" s="118" t="s">
        <v>597</v>
      </c>
      <c r="P75" s="117">
        <v>45110</v>
      </c>
      <c r="Q75" s="174"/>
      <c r="R75" s="174" t="s">
        <v>596</v>
      </c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</row>
    <row r="76" spans="1:38" ht="12.75" customHeight="1">
      <c r="A76" s="263">
        <v>4</v>
      </c>
      <c r="B76" s="264">
        <v>45110</v>
      </c>
      <c r="C76" s="265"/>
      <c r="D76" s="265" t="s">
        <v>911</v>
      </c>
      <c r="E76" s="263" t="s">
        <v>610</v>
      </c>
      <c r="F76" s="263">
        <v>231.25</v>
      </c>
      <c r="G76" s="263">
        <v>228</v>
      </c>
      <c r="H76" s="266">
        <v>233.75</v>
      </c>
      <c r="I76" s="266" t="s">
        <v>912</v>
      </c>
      <c r="J76" s="118" t="s">
        <v>916</v>
      </c>
      <c r="K76" s="116">
        <f>H76-F76</f>
        <v>2.5</v>
      </c>
      <c r="L76" s="119">
        <f t="shared" ref="L76" si="28">(H76*N76)*0.07%</f>
        <v>687.22500000000014</v>
      </c>
      <c r="M76" s="172">
        <f t="shared" ref="M76" si="29">(K76*N76)-L76</f>
        <v>9812.7749999999996</v>
      </c>
      <c r="N76" s="116">
        <v>4200</v>
      </c>
      <c r="O76" s="118" t="s">
        <v>597</v>
      </c>
      <c r="P76" s="117">
        <v>45110</v>
      </c>
      <c r="Q76" s="173"/>
      <c r="R76" s="174" t="s">
        <v>596</v>
      </c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174"/>
      <c r="AG76" s="175"/>
      <c r="AH76" s="173"/>
      <c r="AI76" s="173"/>
      <c r="AJ76" s="174"/>
      <c r="AK76" s="174"/>
      <c r="AL76" s="174"/>
    </row>
    <row r="77" spans="1:38" ht="12.75" customHeight="1">
      <c r="A77" s="263">
        <v>5</v>
      </c>
      <c r="B77" s="264">
        <v>45110</v>
      </c>
      <c r="C77" s="265"/>
      <c r="D77" s="265" t="s">
        <v>913</v>
      </c>
      <c r="E77" s="263" t="s">
        <v>618</v>
      </c>
      <c r="F77" s="263">
        <v>19400</v>
      </c>
      <c r="G77" s="263">
        <v>19530</v>
      </c>
      <c r="H77" s="266">
        <v>19350</v>
      </c>
      <c r="I77" s="266" t="s">
        <v>914</v>
      </c>
      <c r="J77" s="118" t="s">
        <v>625</v>
      </c>
      <c r="K77" s="116">
        <f>F77-H77</f>
        <v>50</v>
      </c>
      <c r="L77" s="119">
        <f t="shared" ref="L77" si="30">(H77*N77)*0.07%</f>
        <v>677.25000000000011</v>
      </c>
      <c r="M77" s="172">
        <f t="shared" ref="M77" si="31">(K77*N77)-L77</f>
        <v>1822.75</v>
      </c>
      <c r="N77" s="116">
        <v>50</v>
      </c>
      <c r="O77" s="118" t="s">
        <v>597</v>
      </c>
      <c r="P77" s="117">
        <v>45110</v>
      </c>
      <c r="Q77" s="173"/>
      <c r="R77" s="174" t="s">
        <v>596</v>
      </c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174"/>
      <c r="AG77" s="175"/>
      <c r="AH77" s="173"/>
      <c r="AI77" s="173"/>
      <c r="AJ77" s="174"/>
      <c r="AK77" s="174"/>
      <c r="AL77" s="174"/>
    </row>
    <row r="78" spans="1:38" ht="12.75" customHeight="1">
      <c r="A78" s="263">
        <v>6</v>
      </c>
      <c r="B78" s="264">
        <v>45110</v>
      </c>
      <c r="C78" s="265"/>
      <c r="D78" s="265" t="s">
        <v>919</v>
      </c>
      <c r="E78" s="263" t="s">
        <v>610</v>
      </c>
      <c r="F78" s="263">
        <v>3289</v>
      </c>
      <c r="G78" s="263">
        <v>3230</v>
      </c>
      <c r="H78" s="266">
        <v>3342.5</v>
      </c>
      <c r="I78" s="266">
        <v>3400</v>
      </c>
      <c r="J78" s="118" t="s">
        <v>952</v>
      </c>
      <c r="K78" s="116">
        <f>H78-F78</f>
        <v>53.5</v>
      </c>
      <c r="L78" s="119">
        <f t="shared" ref="L78:L79" si="32">(H78*N78)*0.07%</f>
        <v>409.45625000000007</v>
      </c>
      <c r="M78" s="172">
        <f t="shared" ref="M78:M79" si="33">(K78*N78)-L78</f>
        <v>8953.0437500000007</v>
      </c>
      <c r="N78" s="116">
        <v>175</v>
      </c>
      <c r="O78" s="118" t="s">
        <v>597</v>
      </c>
      <c r="P78" s="117">
        <v>45112</v>
      </c>
      <c r="Q78" s="173"/>
      <c r="R78" s="174" t="s">
        <v>596</v>
      </c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174"/>
      <c r="AG78" s="175"/>
      <c r="AH78" s="173"/>
      <c r="AI78" s="173"/>
      <c r="AJ78" s="174"/>
      <c r="AK78" s="174"/>
      <c r="AL78" s="174"/>
    </row>
    <row r="79" spans="1:38" ht="12.75" customHeight="1">
      <c r="A79" s="259">
        <v>7</v>
      </c>
      <c r="B79" s="362">
        <v>45110</v>
      </c>
      <c r="C79" s="363"/>
      <c r="D79" s="363" t="s">
        <v>922</v>
      </c>
      <c r="E79" s="259" t="s">
        <v>610</v>
      </c>
      <c r="F79" s="259">
        <v>681.5</v>
      </c>
      <c r="G79" s="259">
        <v>672</v>
      </c>
      <c r="H79" s="260">
        <v>672</v>
      </c>
      <c r="I79" s="260" t="s">
        <v>923</v>
      </c>
      <c r="J79" s="338" t="s">
        <v>953</v>
      </c>
      <c r="K79" s="364">
        <f>H79-F79</f>
        <v>-9.5</v>
      </c>
      <c r="L79" s="339">
        <f t="shared" si="32"/>
        <v>611.5200000000001</v>
      </c>
      <c r="M79" s="365">
        <f t="shared" si="33"/>
        <v>-12961.52</v>
      </c>
      <c r="N79" s="364">
        <v>1300</v>
      </c>
      <c r="O79" s="338" t="s">
        <v>611</v>
      </c>
      <c r="P79" s="366">
        <v>45112</v>
      </c>
      <c r="Q79" s="173"/>
      <c r="R79" s="62" t="s">
        <v>596</v>
      </c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174"/>
      <c r="AG79" s="175"/>
      <c r="AH79" s="173"/>
      <c r="AI79" s="173"/>
      <c r="AJ79" s="174"/>
      <c r="AK79" s="174"/>
      <c r="AL79" s="174"/>
    </row>
    <row r="80" spans="1:38" ht="12.75" customHeight="1">
      <c r="A80" s="259">
        <v>8</v>
      </c>
      <c r="B80" s="362">
        <v>45110</v>
      </c>
      <c r="C80" s="363"/>
      <c r="D80" s="363" t="s">
        <v>926</v>
      </c>
      <c r="E80" s="259" t="s">
        <v>610</v>
      </c>
      <c r="F80" s="259">
        <v>762.5</v>
      </c>
      <c r="G80" s="259">
        <v>750</v>
      </c>
      <c r="H80" s="260">
        <v>750</v>
      </c>
      <c r="I80" s="260" t="s">
        <v>927</v>
      </c>
      <c r="J80" s="338" t="s">
        <v>948</v>
      </c>
      <c r="K80" s="364">
        <f>H80-F80</f>
        <v>-12.5</v>
      </c>
      <c r="L80" s="339">
        <f t="shared" ref="L80:L83" si="34">(H80*N80)*0.07%</f>
        <v>525.00000000000011</v>
      </c>
      <c r="M80" s="365">
        <f t="shared" ref="M80:M83" si="35">(K80*N80)-L80</f>
        <v>-13025</v>
      </c>
      <c r="N80" s="364">
        <v>1000</v>
      </c>
      <c r="O80" s="338" t="s">
        <v>611</v>
      </c>
      <c r="P80" s="366">
        <v>45111</v>
      </c>
      <c r="Q80" s="173"/>
      <c r="R80" s="62" t="s">
        <v>612</v>
      </c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174"/>
      <c r="AG80" s="175"/>
      <c r="AH80" s="173"/>
      <c r="AI80" s="173"/>
      <c r="AJ80" s="174"/>
      <c r="AK80" s="174"/>
      <c r="AL80" s="174"/>
    </row>
    <row r="81" spans="1:38" ht="12.75" customHeight="1">
      <c r="A81" s="263">
        <v>9</v>
      </c>
      <c r="B81" s="264">
        <v>45113</v>
      </c>
      <c r="C81" s="265"/>
      <c r="D81" s="265" t="s">
        <v>960</v>
      </c>
      <c r="E81" s="263" t="s">
        <v>610</v>
      </c>
      <c r="F81" s="263">
        <v>4720</v>
      </c>
      <c r="G81" s="263">
        <v>4640</v>
      </c>
      <c r="H81" s="266">
        <v>4775</v>
      </c>
      <c r="I81" s="266" t="s">
        <v>961</v>
      </c>
      <c r="J81" s="118" t="s">
        <v>746</v>
      </c>
      <c r="K81" s="116">
        <f>H81-F81</f>
        <v>55</v>
      </c>
      <c r="L81" s="119">
        <f t="shared" si="34"/>
        <v>501.37500000000006</v>
      </c>
      <c r="M81" s="172">
        <f t="shared" si="35"/>
        <v>7748.625</v>
      </c>
      <c r="N81" s="116">
        <v>150</v>
      </c>
      <c r="O81" s="118" t="s">
        <v>597</v>
      </c>
      <c r="P81" s="117">
        <v>45113</v>
      </c>
      <c r="Q81" s="173"/>
      <c r="R81" s="62" t="s">
        <v>612</v>
      </c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174"/>
      <c r="AG81" s="175"/>
      <c r="AH81" s="173"/>
      <c r="AI81" s="173"/>
      <c r="AJ81" s="174"/>
      <c r="AK81" s="174"/>
      <c r="AL81" s="174"/>
    </row>
    <row r="82" spans="1:38" ht="12.75" customHeight="1">
      <c r="A82" s="259">
        <v>10</v>
      </c>
      <c r="B82" s="362">
        <v>45114</v>
      </c>
      <c r="C82" s="363"/>
      <c r="D82" s="363" t="s">
        <v>960</v>
      </c>
      <c r="E82" s="259" t="s">
        <v>610</v>
      </c>
      <c r="F82" s="259">
        <v>4695</v>
      </c>
      <c r="G82" s="259">
        <v>4615</v>
      </c>
      <c r="H82" s="260">
        <v>4615</v>
      </c>
      <c r="I82" s="260" t="s">
        <v>990</v>
      </c>
      <c r="J82" s="338" t="s">
        <v>1034</v>
      </c>
      <c r="K82" s="364">
        <f t="shared" ref="K82:K83" si="36">H82-F82</f>
        <v>-80</v>
      </c>
      <c r="L82" s="339">
        <f t="shared" si="34"/>
        <v>484.57500000000005</v>
      </c>
      <c r="M82" s="365">
        <f t="shared" si="35"/>
        <v>-12484.575000000001</v>
      </c>
      <c r="N82" s="364">
        <v>150</v>
      </c>
      <c r="O82" s="338" t="s">
        <v>611</v>
      </c>
      <c r="P82" s="366">
        <v>45117</v>
      </c>
      <c r="Q82" s="173"/>
      <c r="R82" s="62" t="s">
        <v>612</v>
      </c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174"/>
      <c r="AG82" s="175"/>
      <c r="AH82" s="173"/>
      <c r="AI82" s="173"/>
      <c r="AJ82" s="174"/>
      <c r="AK82" s="174"/>
      <c r="AL82" s="174"/>
    </row>
    <row r="83" spans="1:38" ht="12.75" customHeight="1">
      <c r="A83" s="259">
        <v>11</v>
      </c>
      <c r="B83" s="362">
        <v>45114</v>
      </c>
      <c r="C83" s="363"/>
      <c r="D83" s="363" t="s">
        <v>895</v>
      </c>
      <c r="E83" s="259" t="s">
        <v>610</v>
      </c>
      <c r="F83" s="259">
        <v>2727.5</v>
      </c>
      <c r="G83" s="259">
        <v>2685</v>
      </c>
      <c r="H83" s="260">
        <v>2685</v>
      </c>
      <c r="I83" s="260" t="s">
        <v>991</v>
      </c>
      <c r="J83" s="338" t="s">
        <v>1014</v>
      </c>
      <c r="K83" s="364">
        <f t="shared" si="36"/>
        <v>-42.5</v>
      </c>
      <c r="L83" s="339">
        <f t="shared" si="34"/>
        <v>563.85000000000014</v>
      </c>
      <c r="M83" s="365">
        <f t="shared" si="35"/>
        <v>-13313.85</v>
      </c>
      <c r="N83" s="364">
        <v>300</v>
      </c>
      <c r="O83" s="338" t="s">
        <v>611</v>
      </c>
      <c r="P83" s="366">
        <v>45117</v>
      </c>
      <c r="Q83" s="173"/>
      <c r="R83" s="62" t="s">
        <v>612</v>
      </c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174"/>
      <c r="AG83" s="175"/>
      <c r="AH83" s="173"/>
      <c r="AI83" s="173"/>
      <c r="AJ83" s="174"/>
      <c r="AK83" s="174"/>
      <c r="AL83" s="174"/>
    </row>
    <row r="84" spans="1:38" ht="12.75" customHeight="1">
      <c r="A84" s="259">
        <v>12</v>
      </c>
      <c r="B84" s="362">
        <v>45117</v>
      </c>
      <c r="C84" s="363"/>
      <c r="D84" s="363" t="s">
        <v>1012</v>
      </c>
      <c r="E84" s="259" t="s">
        <v>610</v>
      </c>
      <c r="F84" s="259">
        <v>809</v>
      </c>
      <c r="G84" s="259">
        <v>799</v>
      </c>
      <c r="H84" s="260">
        <v>799</v>
      </c>
      <c r="I84" s="260" t="s">
        <v>1013</v>
      </c>
      <c r="J84" s="338" t="s">
        <v>1029</v>
      </c>
      <c r="K84" s="364">
        <f t="shared" ref="K84" si="37">H84-F84</f>
        <v>-10</v>
      </c>
      <c r="L84" s="339">
        <f t="shared" ref="L84:L85" si="38">(H84*N84)*0.07%</f>
        <v>755.05500000000006</v>
      </c>
      <c r="M84" s="365">
        <f t="shared" ref="M84:M85" si="39">(K84*N84)-L84</f>
        <v>-14255.055</v>
      </c>
      <c r="N84" s="364">
        <v>1350</v>
      </c>
      <c r="O84" s="338" t="s">
        <v>611</v>
      </c>
      <c r="P84" s="366">
        <v>45118</v>
      </c>
      <c r="Q84" s="173"/>
      <c r="R84" s="62" t="s">
        <v>596</v>
      </c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174"/>
      <c r="AG84" s="175"/>
      <c r="AH84" s="173"/>
      <c r="AI84" s="173"/>
      <c r="AJ84" s="174"/>
      <c r="AK84" s="174"/>
      <c r="AL84" s="174"/>
    </row>
    <row r="85" spans="1:38" ht="15" customHeight="1">
      <c r="A85" s="263">
        <v>13</v>
      </c>
      <c r="B85" s="264">
        <v>45121</v>
      </c>
      <c r="C85" s="265"/>
      <c r="D85" s="265" t="s">
        <v>922</v>
      </c>
      <c r="E85" s="263" t="s">
        <v>610</v>
      </c>
      <c r="F85" s="263" t="s">
        <v>1093</v>
      </c>
      <c r="G85" s="263">
        <v>624</v>
      </c>
      <c r="H85" s="266">
        <v>643</v>
      </c>
      <c r="I85" s="266" t="s">
        <v>1086</v>
      </c>
      <c r="J85" s="118" t="s">
        <v>823</v>
      </c>
      <c r="K85" s="116">
        <f>H85-F85</f>
        <v>9</v>
      </c>
      <c r="L85" s="119">
        <f t="shared" si="38"/>
        <v>585.13000000000011</v>
      </c>
      <c r="M85" s="172">
        <f t="shared" si="39"/>
        <v>11114.869999999999</v>
      </c>
      <c r="N85" s="116">
        <v>1300</v>
      </c>
      <c r="O85" s="118" t="s">
        <v>597</v>
      </c>
      <c r="P85" s="117">
        <v>45124</v>
      </c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</row>
    <row r="86" spans="1:38" ht="12.75" customHeight="1">
      <c r="A86" s="263">
        <v>14</v>
      </c>
      <c r="B86" s="264">
        <v>45121</v>
      </c>
      <c r="C86" s="265"/>
      <c r="D86" s="265" t="s">
        <v>1090</v>
      </c>
      <c r="E86" s="263" t="s">
        <v>610</v>
      </c>
      <c r="F86" s="263">
        <v>185.5</v>
      </c>
      <c r="G86" s="263">
        <v>181</v>
      </c>
      <c r="H86" s="266">
        <v>188.5</v>
      </c>
      <c r="I86" s="266" t="s">
        <v>1091</v>
      </c>
      <c r="J86" s="118" t="s">
        <v>1097</v>
      </c>
      <c r="K86" s="116">
        <f>H86-F86</f>
        <v>3</v>
      </c>
      <c r="L86" s="119">
        <f t="shared" ref="L86" si="40">(H86*N86)*0.07%</f>
        <v>395.85000000000008</v>
      </c>
      <c r="M86" s="172">
        <f t="shared" ref="M86" si="41">(K86*N86)-L86</f>
        <v>8604.15</v>
      </c>
      <c r="N86" s="116">
        <v>3000</v>
      </c>
      <c r="O86" s="118" t="s">
        <v>597</v>
      </c>
      <c r="P86" s="117">
        <v>45124</v>
      </c>
      <c r="Q86" s="173"/>
      <c r="R86" s="62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174"/>
      <c r="AG86" s="175"/>
      <c r="AH86" s="173"/>
      <c r="AI86" s="173"/>
      <c r="AJ86" s="174"/>
      <c r="AK86" s="174"/>
      <c r="AL86" s="174"/>
    </row>
    <row r="87" spans="1:38" ht="12.75" customHeight="1">
      <c r="A87" s="263">
        <v>15</v>
      </c>
      <c r="B87" s="264">
        <v>45127</v>
      </c>
      <c r="C87" s="265"/>
      <c r="D87" s="265" t="s">
        <v>911</v>
      </c>
      <c r="E87" s="263" t="s">
        <v>610</v>
      </c>
      <c r="F87" s="263">
        <v>229</v>
      </c>
      <c r="G87" s="263">
        <v>226</v>
      </c>
      <c r="H87" s="266">
        <v>230</v>
      </c>
      <c r="I87" s="266" t="s">
        <v>1135</v>
      </c>
      <c r="J87" s="118" t="s">
        <v>824</v>
      </c>
      <c r="K87" s="116">
        <f>H87-F87</f>
        <v>1</v>
      </c>
      <c r="L87" s="119">
        <f t="shared" ref="L87" si="42">(H87*N87)*0.07%</f>
        <v>676.2</v>
      </c>
      <c r="M87" s="172">
        <f t="shared" ref="M87" si="43">(K87*N87)-L87</f>
        <v>3523.8</v>
      </c>
      <c r="N87" s="116">
        <v>4200</v>
      </c>
      <c r="O87" s="118" t="s">
        <v>597</v>
      </c>
      <c r="P87" s="117">
        <v>45131</v>
      </c>
      <c r="Q87" s="173"/>
      <c r="R87" s="62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174"/>
      <c r="AG87" s="175"/>
      <c r="AH87" s="173"/>
      <c r="AI87" s="173"/>
      <c r="AJ87" s="174"/>
      <c r="AK87" s="174"/>
      <c r="AL87" s="174"/>
    </row>
    <row r="88" spans="1:38" ht="12.75" customHeight="1">
      <c r="A88" s="311">
        <v>16</v>
      </c>
      <c r="B88" s="312">
        <v>45127</v>
      </c>
      <c r="C88" s="313"/>
      <c r="D88" s="314" t="s">
        <v>1143</v>
      </c>
      <c r="E88" s="313" t="s">
        <v>610</v>
      </c>
      <c r="F88" s="315">
        <v>1816</v>
      </c>
      <c r="G88" s="313">
        <v>1790</v>
      </c>
      <c r="H88" s="313">
        <v>1817</v>
      </c>
      <c r="I88" s="313" t="s">
        <v>1144</v>
      </c>
      <c r="J88" s="313" t="s">
        <v>824</v>
      </c>
      <c r="K88" s="311">
        <f>H88-F88</f>
        <v>1</v>
      </c>
      <c r="L88" s="319">
        <f t="shared" ref="L88" si="44">(H88*N88)*0.07%</f>
        <v>604.15250000000003</v>
      </c>
      <c r="M88" s="320">
        <f t="shared" ref="M88" si="45">(K88*N88)-L88</f>
        <v>-129.15250000000003</v>
      </c>
      <c r="N88" s="311">
        <v>475</v>
      </c>
      <c r="O88" s="313" t="s">
        <v>621</v>
      </c>
      <c r="P88" s="312">
        <v>45131</v>
      </c>
      <c r="Q88" s="173"/>
      <c r="R88" s="62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174"/>
      <c r="AG88" s="175"/>
      <c r="AH88" s="173"/>
      <c r="AI88" s="173"/>
      <c r="AJ88" s="174"/>
      <c r="AK88" s="174"/>
      <c r="AL88" s="174"/>
    </row>
    <row r="89" spans="1:38" ht="12.75" customHeight="1">
      <c r="A89" s="107">
        <v>17</v>
      </c>
      <c r="B89" s="176">
        <v>45127</v>
      </c>
      <c r="C89" s="177"/>
      <c r="D89" s="177" t="s">
        <v>1145</v>
      </c>
      <c r="E89" s="107" t="s">
        <v>610</v>
      </c>
      <c r="F89" s="107" t="s">
        <v>1146</v>
      </c>
      <c r="G89" s="107">
        <v>930</v>
      </c>
      <c r="H89" s="113"/>
      <c r="I89" s="113" t="s">
        <v>1147</v>
      </c>
      <c r="J89" s="268" t="s">
        <v>595</v>
      </c>
      <c r="K89" s="107"/>
      <c r="L89" s="114"/>
      <c r="M89" s="179"/>
      <c r="N89" s="107"/>
      <c r="O89" s="113"/>
      <c r="P89" s="108"/>
      <c r="Q89" s="173"/>
      <c r="R89" s="62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174"/>
      <c r="AG89" s="175"/>
      <c r="AH89" s="173"/>
      <c r="AI89" s="173"/>
      <c r="AJ89" s="174"/>
      <c r="AK89" s="174"/>
      <c r="AL89" s="174"/>
    </row>
    <row r="90" spans="1:38" ht="12.75" customHeight="1">
      <c r="A90" s="107">
        <v>18</v>
      </c>
      <c r="B90" s="176">
        <v>45131</v>
      </c>
      <c r="C90" s="177"/>
      <c r="D90" s="177" t="s">
        <v>1196</v>
      </c>
      <c r="E90" s="107" t="s">
        <v>610</v>
      </c>
      <c r="F90" s="107" t="s">
        <v>1197</v>
      </c>
      <c r="G90" s="107">
        <v>959</v>
      </c>
      <c r="H90" s="113"/>
      <c r="I90" s="113" t="s">
        <v>1198</v>
      </c>
      <c r="J90" s="268" t="s">
        <v>595</v>
      </c>
      <c r="K90" s="107"/>
      <c r="L90" s="114"/>
      <c r="M90" s="179"/>
      <c r="N90" s="107"/>
      <c r="O90" s="113"/>
      <c r="P90" s="108"/>
      <c r="Q90" s="173"/>
      <c r="R90" s="62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174"/>
      <c r="AG90" s="175"/>
      <c r="AH90" s="173"/>
      <c r="AI90" s="173"/>
      <c r="AJ90" s="174"/>
      <c r="AK90" s="174"/>
      <c r="AL90" s="174"/>
    </row>
    <row r="91" spans="1:38" ht="12.75" customHeight="1">
      <c r="A91" s="107"/>
      <c r="B91" s="176"/>
      <c r="C91" s="177"/>
      <c r="D91" s="177"/>
      <c r="E91" s="107"/>
      <c r="F91" s="107"/>
      <c r="G91" s="107"/>
      <c r="H91" s="113"/>
      <c r="I91" s="113"/>
      <c r="J91" s="268"/>
      <c r="K91" s="107"/>
      <c r="L91" s="114"/>
      <c r="M91" s="179"/>
      <c r="N91" s="107"/>
      <c r="O91" s="113"/>
      <c r="P91" s="108"/>
      <c r="Q91" s="173"/>
      <c r="R91" s="62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174"/>
      <c r="AG91" s="175"/>
      <c r="AH91" s="173"/>
      <c r="AI91" s="173"/>
      <c r="AJ91" s="174"/>
      <c r="AK91" s="174"/>
      <c r="AL91" s="174"/>
    </row>
    <row r="92" spans="1:38" ht="12.75" customHeight="1">
      <c r="A92" s="107"/>
      <c r="B92" s="176"/>
      <c r="C92" s="177"/>
      <c r="D92" s="177"/>
      <c r="E92" s="107"/>
      <c r="F92" s="107"/>
      <c r="G92" s="107"/>
      <c r="H92" s="113"/>
      <c r="I92" s="113"/>
      <c r="J92" s="268"/>
      <c r="K92" s="107"/>
      <c r="L92" s="114"/>
      <c r="M92" s="179"/>
      <c r="N92" s="107"/>
      <c r="O92" s="113"/>
      <c r="P92" s="108"/>
      <c r="Q92" s="173"/>
      <c r="R92" s="62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174"/>
      <c r="AG92" s="175"/>
      <c r="AH92" s="173"/>
      <c r="AI92" s="173"/>
      <c r="AJ92" s="174"/>
      <c r="AK92" s="174"/>
      <c r="AL92" s="174"/>
    </row>
    <row r="93" spans="1:38" ht="12.75" customHeight="1">
      <c r="A93" s="107"/>
      <c r="B93" s="176"/>
      <c r="C93" s="177"/>
      <c r="D93" s="177"/>
      <c r="E93" s="107"/>
      <c r="F93" s="107"/>
      <c r="G93" s="107"/>
      <c r="H93" s="113"/>
      <c r="I93" s="113"/>
      <c r="J93" s="268"/>
      <c r="K93" s="107"/>
      <c r="L93" s="114"/>
      <c r="M93" s="179"/>
      <c r="N93" s="107"/>
      <c r="O93" s="113"/>
      <c r="P93" s="108"/>
      <c r="Q93" s="173"/>
      <c r="R93" s="62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174"/>
      <c r="AG93" s="175"/>
      <c r="AH93" s="173"/>
      <c r="AI93" s="173"/>
      <c r="AJ93" s="174"/>
      <c r="AK93" s="174"/>
      <c r="AL93" s="174"/>
    </row>
    <row r="94" spans="1:38" ht="12.75" customHeight="1">
      <c r="A94" s="174"/>
      <c r="B94" s="180"/>
      <c r="C94" s="173"/>
      <c r="D94" s="173"/>
      <c r="E94" s="174"/>
      <c r="F94" s="174"/>
      <c r="G94" s="174"/>
      <c r="H94" s="181"/>
      <c r="I94" s="181"/>
      <c r="J94" s="181"/>
      <c r="K94" s="173"/>
      <c r="L94" s="174"/>
      <c r="M94" s="174"/>
      <c r="N94" s="174"/>
      <c r="O94" s="181"/>
      <c r="P94" s="181"/>
      <c r="Q94" s="173"/>
      <c r="R94" s="62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174"/>
      <c r="AG94" s="175"/>
      <c r="AH94" s="173"/>
      <c r="AI94" s="173"/>
      <c r="AJ94" s="174"/>
      <c r="AK94" s="174"/>
      <c r="AL94" s="174"/>
    </row>
    <row r="95" spans="1:38">
      <c r="A95" s="182" t="s">
        <v>619</v>
      </c>
      <c r="B95" s="182"/>
      <c r="C95" s="182"/>
      <c r="D95" s="182"/>
      <c r="E95" s="183"/>
      <c r="F95" s="137"/>
      <c r="G95" s="137"/>
      <c r="H95" s="137"/>
      <c r="I95" s="137"/>
      <c r="J95" s="1"/>
      <c r="K95" s="6"/>
      <c r="L95" s="6"/>
      <c r="M95" s="6"/>
      <c r="N95" s="1"/>
      <c r="O95" s="1"/>
      <c r="P95" s="41"/>
      <c r="Q95" s="41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41"/>
      <c r="AG95" s="41"/>
      <c r="AH95" s="41"/>
      <c r="AI95" s="41"/>
      <c r="AJ95" s="41"/>
      <c r="AK95" s="41"/>
      <c r="AL95" s="41"/>
    </row>
    <row r="96" spans="1:38" ht="38.25">
      <c r="A96" s="104" t="s">
        <v>16</v>
      </c>
      <c r="B96" s="104" t="s">
        <v>568</v>
      </c>
      <c r="C96" s="104"/>
      <c r="D96" s="105" t="s">
        <v>580</v>
      </c>
      <c r="E96" s="104" t="s">
        <v>581</v>
      </c>
      <c r="F96" s="104" t="s">
        <v>582</v>
      </c>
      <c r="G96" s="104" t="s">
        <v>608</v>
      </c>
      <c r="H96" s="104" t="s">
        <v>584</v>
      </c>
      <c r="I96" s="104" t="s">
        <v>585</v>
      </c>
      <c r="J96" s="103" t="s">
        <v>586</v>
      </c>
      <c r="K96" s="103" t="s">
        <v>620</v>
      </c>
      <c r="L96" s="106" t="s">
        <v>588</v>
      </c>
      <c r="M96" s="171" t="s">
        <v>616</v>
      </c>
      <c r="N96" s="104" t="s">
        <v>617</v>
      </c>
      <c r="O96" s="104" t="s">
        <v>590</v>
      </c>
      <c r="P96" s="105" t="s">
        <v>591</v>
      </c>
      <c r="Q96" s="41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41"/>
      <c r="AG96" s="41"/>
      <c r="AH96" s="41"/>
      <c r="AI96" s="41"/>
      <c r="AJ96" s="41"/>
      <c r="AK96" s="41"/>
      <c r="AL96" s="41"/>
    </row>
    <row r="97" spans="1:38" ht="15" customHeight="1">
      <c r="A97" s="415">
        <v>1</v>
      </c>
      <c r="B97" s="419">
        <v>45107</v>
      </c>
      <c r="C97" s="261"/>
      <c r="D97" s="262" t="s">
        <v>904</v>
      </c>
      <c r="E97" s="261" t="s">
        <v>610</v>
      </c>
      <c r="F97" s="278" t="s">
        <v>996</v>
      </c>
      <c r="G97" s="261"/>
      <c r="H97" s="261">
        <v>31</v>
      </c>
      <c r="I97" s="261"/>
      <c r="J97" s="426" t="s">
        <v>1032</v>
      </c>
      <c r="K97" s="286">
        <f t="shared" ref="K97" si="46">H97-F97</f>
        <v>7</v>
      </c>
      <c r="L97" s="287">
        <v>100</v>
      </c>
      <c r="M97" s="370">
        <f t="shared" ref="M97" si="47">(K97*N97)-100</f>
        <v>4800</v>
      </c>
      <c r="N97" s="372">
        <v>700</v>
      </c>
      <c r="O97" s="421" t="s">
        <v>597</v>
      </c>
      <c r="P97" s="423">
        <v>45118</v>
      </c>
      <c r="Q97" s="174"/>
      <c r="R97" s="174" t="s">
        <v>612</v>
      </c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</row>
    <row r="98" spans="1:38" ht="15" customHeight="1">
      <c r="A98" s="416"/>
      <c r="B98" s="425"/>
      <c r="C98" s="261"/>
      <c r="D98" s="262" t="s">
        <v>905</v>
      </c>
      <c r="E98" s="261" t="s">
        <v>618</v>
      </c>
      <c r="F98" s="278" t="s">
        <v>1019</v>
      </c>
      <c r="G98" s="261"/>
      <c r="H98" s="261">
        <v>22.5</v>
      </c>
      <c r="I98" s="261"/>
      <c r="J98" s="427"/>
      <c r="K98" s="328">
        <f>F98-H98</f>
        <v>-5</v>
      </c>
      <c r="L98" s="287">
        <v>100</v>
      </c>
      <c r="M98" s="370">
        <f t="shared" ref="M98" si="48">(K98*N98)-100</f>
        <v>-3600</v>
      </c>
      <c r="N98" s="372">
        <v>700</v>
      </c>
      <c r="O98" s="422"/>
      <c r="P98" s="42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  <c r="AK98" s="174"/>
      <c r="AL98" s="174"/>
    </row>
    <row r="99" spans="1:38" ht="15" customHeight="1">
      <c r="A99" s="304">
        <v>2</v>
      </c>
      <c r="B99" s="303">
        <v>45107</v>
      </c>
      <c r="C99" s="274"/>
      <c r="D99" s="275" t="s">
        <v>899</v>
      </c>
      <c r="E99" s="274" t="s">
        <v>618</v>
      </c>
      <c r="F99" s="279" t="s">
        <v>907</v>
      </c>
      <c r="G99" s="274">
        <v>115</v>
      </c>
      <c r="H99" s="274">
        <v>115</v>
      </c>
      <c r="I99" s="274" t="s">
        <v>901</v>
      </c>
      <c r="J99" s="260" t="s">
        <v>908</v>
      </c>
      <c r="K99" s="296">
        <f>F99-H99</f>
        <v>-30.5</v>
      </c>
      <c r="L99" s="282">
        <v>100</v>
      </c>
      <c r="M99" s="283">
        <f t="shared" ref="M99" si="49">(K99*N99)-100</f>
        <v>-1625</v>
      </c>
      <c r="N99" s="371">
        <v>50</v>
      </c>
      <c r="O99" s="276" t="s">
        <v>611</v>
      </c>
      <c r="P99" s="284">
        <v>45110</v>
      </c>
      <c r="Q99" s="174"/>
      <c r="R99" s="174" t="s">
        <v>596</v>
      </c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</row>
    <row r="100" spans="1:38" ht="15" customHeight="1">
      <c r="A100" s="304">
        <v>3</v>
      </c>
      <c r="B100" s="303">
        <v>45107</v>
      </c>
      <c r="C100" s="274"/>
      <c r="D100" s="275" t="s">
        <v>900</v>
      </c>
      <c r="E100" s="274" t="s">
        <v>610</v>
      </c>
      <c r="F100" s="279" t="s">
        <v>906</v>
      </c>
      <c r="G100" s="274">
        <v>30</v>
      </c>
      <c r="H100" s="274">
        <v>30</v>
      </c>
      <c r="I100" s="274" t="s">
        <v>902</v>
      </c>
      <c r="J100" s="260" t="s">
        <v>909</v>
      </c>
      <c r="K100" s="259">
        <f t="shared" ref="K100:K101" si="50">H100-F100</f>
        <v>-39</v>
      </c>
      <c r="L100" s="282">
        <v>100</v>
      </c>
      <c r="M100" s="283">
        <f t="shared" ref="M100:M101" si="51">(K100*N100)-100</f>
        <v>-1660</v>
      </c>
      <c r="N100" s="259">
        <v>40</v>
      </c>
      <c r="O100" s="276" t="s">
        <v>611</v>
      </c>
      <c r="P100" s="284">
        <v>45110</v>
      </c>
      <c r="Q100" s="174"/>
      <c r="R100" s="174" t="s">
        <v>612</v>
      </c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</row>
    <row r="101" spans="1:38" ht="15" customHeight="1">
      <c r="A101" s="301">
        <v>4</v>
      </c>
      <c r="B101" s="302">
        <v>45110</v>
      </c>
      <c r="C101" s="261"/>
      <c r="D101" s="262" t="s">
        <v>915</v>
      </c>
      <c r="E101" s="261" t="s">
        <v>610</v>
      </c>
      <c r="F101" s="278" t="s">
        <v>917</v>
      </c>
      <c r="G101" s="261">
        <v>75</v>
      </c>
      <c r="H101" s="261">
        <v>220</v>
      </c>
      <c r="I101" s="261" t="s">
        <v>867</v>
      </c>
      <c r="J101" s="285" t="s">
        <v>625</v>
      </c>
      <c r="K101" s="286">
        <f t="shared" si="50"/>
        <v>50</v>
      </c>
      <c r="L101" s="287">
        <v>100</v>
      </c>
      <c r="M101" s="288">
        <f t="shared" si="51"/>
        <v>1150</v>
      </c>
      <c r="N101" s="286">
        <v>25</v>
      </c>
      <c r="O101" s="285" t="s">
        <v>597</v>
      </c>
      <c r="P101" s="289">
        <v>45110</v>
      </c>
      <c r="Q101" s="174"/>
      <c r="R101" s="174" t="s">
        <v>596</v>
      </c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</row>
    <row r="102" spans="1:38" ht="15" customHeight="1">
      <c r="A102" s="304">
        <v>5</v>
      </c>
      <c r="B102" s="303">
        <v>45110</v>
      </c>
      <c r="C102" s="274"/>
      <c r="D102" s="275" t="s">
        <v>920</v>
      </c>
      <c r="E102" s="274" t="s">
        <v>610</v>
      </c>
      <c r="F102" s="279" t="s">
        <v>931</v>
      </c>
      <c r="G102" s="274">
        <v>40</v>
      </c>
      <c r="H102" s="274">
        <v>40</v>
      </c>
      <c r="I102" s="274" t="s">
        <v>903</v>
      </c>
      <c r="J102" s="316" t="s">
        <v>932</v>
      </c>
      <c r="K102" s="259">
        <f t="shared" ref="K102" si="52">H102-F102</f>
        <v>-30</v>
      </c>
      <c r="L102" s="282">
        <v>100</v>
      </c>
      <c r="M102" s="283">
        <f t="shared" ref="M102" si="53">(K102*N102)-100</f>
        <v>-1300</v>
      </c>
      <c r="N102" s="259">
        <v>40</v>
      </c>
      <c r="O102" s="317" t="s">
        <v>611</v>
      </c>
      <c r="P102" s="318">
        <v>45111</v>
      </c>
      <c r="Q102" s="174"/>
      <c r="R102" s="174" t="s">
        <v>596</v>
      </c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4"/>
    </row>
    <row r="103" spans="1:38" ht="15" customHeight="1">
      <c r="A103" s="311">
        <v>6</v>
      </c>
      <c r="B103" s="312">
        <v>45110</v>
      </c>
      <c r="C103" s="313"/>
      <c r="D103" s="314" t="s">
        <v>915</v>
      </c>
      <c r="E103" s="313" t="s">
        <v>610</v>
      </c>
      <c r="F103" s="315" t="s">
        <v>928</v>
      </c>
      <c r="G103" s="313">
        <v>65</v>
      </c>
      <c r="H103" s="313">
        <v>165</v>
      </c>
      <c r="I103" s="313" t="s">
        <v>867</v>
      </c>
      <c r="J103" s="313" t="s">
        <v>930</v>
      </c>
      <c r="K103" s="311">
        <f t="shared" ref="K103:K104" si="54">H103-F103</f>
        <v>5</v>
      </c>
      <c r="L103" s="319">
        <v>100</v>
      </c>
      <c r="M103" s="320">
        <f t="shared" ref="M103:M104" si="55">(K103*N103)-100</f>
        <v>25</v>
      </c>
      <c r="N103" s="311">
        <v>25</v>
      </c>
      <c r="O103" s="313" t="s">
        <v>621</v>
      </c>
      <c r="P103" s="312">
        <v>45110</v>
      </c>
      <c r="Q103" s="174"/>
      <c r="R103" s="174" t="s">
        <v>596</v>
      </c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  <c r="AL103" s="174"/>
    </row>
    <row r="104" spans="1:38" ht="15" customHeight="1">
      <c r="A104" s="301">
        <v>7</v>
      </c>
      <c r="B104" s="302">
        <v>45111</v>
      </c>
      <c r="C104" s="261"/>
      <c r="D104" s="262" t="s">
        <v>915</v>
      </c>
      <c r="E104" s="261" t="s">
        <v>610</v>
      </c>
      <c r="F104" s="278" t="s">
        <v>935</v>
      </c>
      <c r="G104" s="261">
        <v>0</v>
      </c>
      <c r="H104" s="261">
        <v>160</v>
      </c>
      <c r="I104" s="261" t="s">
        <v>867</v>
      </c>
      <c r="J104" s="285" t="s">
        <v>651</v>
      </c>
      <c r="K104" s="286">
        <f t="shared" si="54"/>
        <v>40</v>
      </c>
      <c r="L104" s="287">
        <v>100</v>
      </c>
      <c r="M104" s="288">
        <f t="shared" si="55"/>
        <v>900</v>
      </c>
      <c r="N104" s="286">
        <v>25</v>
      </c>
      <c r="O104" s="285" t="s">
        <v>597</v>
      </c>
      <c r="P104" s="289">
        <v>45111</v>
      </c>
      <c r="Q104" s="174"/>
      <c r="R104" s="174" t="s">
        <v>596</v>
      </c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  <c r="AL104" s="174"/>
    </row>
    <row r="105" spans="1:38" ht="15" customHeight="1">
      <c r="A105" s="301">
        <v>8</v>
      </c>
      <c r="B105" s="302">
        <v>45111</v>
      </c>
      <c r="C105" s="261"/>
      <c r="D105" s="262" t="s">
        <v>933</v>
      </c>
      <c r="E105" s="261" t="s">
        <v>610</v>
      </c>
      <c r="F105" s="278" t="s">
        <v>937</v>
      </c>
      <c r="G105" s="261">
        <v>0</v>
      </c>
      <c r="H105" s="261">
        <v>51</v>
      </c>
      <c r="I105" s="261" t="s">
        <v>934</v>
      </c>
      <c r="J105" s="285" t="s">
        <v>622</v>
      </c>
      <c r="K105" s="286">
        <f t="shared" ref="K105:K106" si="56">H105-F105</f>
        <v>21</v>
      </c>
      <c r="L105" s="287">
        <v>100</v>
      </c>
      <c r="M105" s="288">
        <f t="shared" ref="M105:M106" si="57">(K105*N105)-100</f>
        <v>740</v>
      </c>
      <c r="N105" s="286">
        <v>40</v>
      </c>
      <c r="O105" s="285" t="s">
        <v>597</v>
      </c>
      <c r="P105" s="289">
        <v>45111</v>
      </c>
      <c r="Q105" s="174"/>
      <c r="R105" s="174" t="s">
        <v>612</v>
      </c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174"/>
      <c r="AI105" s="174"/>
      <c r="AJ105" s="174"/>
      <c r="AK105" s="174"/>
      <c r="AL105" s="174"/>
    </row>
    <row r="106" spans="1:38" ht="15" customHeight="1">
      <c r="A106" s="301">
        <v>9</v>
      </c>
      <c r="B106" s="302">
        <v>45111</v>
      </c>
      <c r="C106" s="261"/>
      <c r="D106" s="262" t="s">
        <v>915</v>
      </c>
      <c r="E106" s="261" t="s">
        <v>610</v>
      </c>
      <c r="F106" s="278" t="s">
        <v>944</v>
      </c>
      <c r="G106" s="261">
        <v>0</v>
      </c>
      <c r="H106" s="261">
        <v>122.5</v>
      </c>
      <c r="I106" s="261" t="s">
        <v>938</v>
      </c>
      <c r="J106" s="285" t="s">
        <v>945</v>
      </c>
      <c r="K106" s="286">
        <f t="shared" si="56"/>
        <v>20</v>
      </c>
      <c r="L106" s="287">
        <v>100</v>
      </c>
      <c r="M106" s="288">
        <f t="shared" si="57"/>
        <v>400</v>
      </c>
      <c r="N106" s="286">
        <v>25</v>
      </c>
      <c r="O106" s="285" t="s">
        <v>597</v>
      </c>
      <c r="P106" s="289">
        <v>45111</v>
      </c>
      <c r="Q106" s="174"/>
      <c r="R106" s="174" t="s">
        <v>596</v>
      </c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  <c r="AK106" s="174"/>
      <c r="AL106" s="174"/>
    </row>
    <row r="107" spans="1:38" ht="15" customHeight="1">
      <c r="A107" s="301">
        <v>10</v>
      </c>
      <c r="B107" s="302">
        <v>45111</v>
      </c>
      <c r="C107" s="261"/>
      <c r="D107" s="262" t="s">
        <v>940</v>
      </c>
      <c r="E107" s="261" t="s">
        <v>610</v>
      </c>
      <c r="F107" s="278" t="s">
        <v>942</v>
      </c>
      <c r="G107" s="261">
        <v>0</v>
      </c>
      <c r="H107" s="261">
        <v>51</v>
      </c>
      <c r="I107" s="261" t="s">
        <v>941</v>
      </c>
      <c r="J107" s="285" t="s">
        <v>943</v>
      </c>
      <c r="K107" s="286">
        <f t="shared" ref="K107" si="58">H107-F107</f>
        <v>15</v>
      </c>
      <c r="L107" s="287">
        <v>100</v>
      </c>
      <c r="M107" s="288">
        <f t="shared" ref="M107" si="59">(K107*N107)-100</f>
        <v>500</v>
      </c>
      <c r="N107" s="286">
        <v>40</v>
      </c>
      <c r="O107" s="285" t="s">
        <v>597</v>
      </c>
      <c r="P107" s="289">
        <v>45111</v>
      </c>
      <c r="Q107" s="174"/>
      <c r="R107" s="174" t="s">
        <v>612</v>
      </c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174"/>
      <c r="AH107" s="174"/>
      <c r="AI107" s="174"/>
      <c r="AJ107" s="174"/>
      <c r="AK107" s="174"/>
      <c r="AL107" s="174"/>
    </row>
    <row r="108" spans="1:38" ht="15" customHeight="1">
      <c r="A108" s="301">
        <v>11</v>
      </c>
      <c r="B108" s="302">
        <v>45111</v>
      </c>
      <c r="C108" s="261"/>
      <c r="D108" s="262" t="s">
        <v>933</v>
      </c>
      <c r="E108" s="261" t="s">
        <v>610</v>
      </c>
      <c r="F108" s="278" t="s">
        <v>946</v>
      </c>
      <c r="G108" s="261">
        <v>0</v>
      </c>
      <c r="H108" s="261">
        <v>46.5</v>
      </c>
      <c r="I108" s="261" t="s">
        <v>934</v>
      </c>
      <c r="J108" s="285" t="s">
        <v>949</v>
      </c>
      <c r="K108" s="286">
        <f t="shared" ref="K108:K109" si="60">H108-F108</f>
        <v>19.5</v>
      </c>
      <c r="L108" s="287">
        <v>100</v>
      </c>
      <c r="M108" s="288">
        <f t="shared" ref="M108:M109" si="61">(K108*N108)-100</f>
        <v>680</v>
      </c>
      <c r="N108" s="286">
        <v>40</v>
      </c>
      <c r="O108" s="285" t="s">
        <v>597</v>
      </c>
      <c r="P108" s="289">
        <v>45111</v>
      </c>
      <c r="Q108" s="174"/>
      <c r="R108" s="174" t="s">
        <v>612</v>
      </c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  <c r="AF108" s="174"/>
      <c r="AG108" s="174"/>
      <c r="AH108" s="174"/>
      <c r="AI108" s="174"/>
      <c r="AJ108" s="174"/>
      <c r="AK108" s="174"/>
      <c r="AL108" s="174"/>
    </row>
    <row r="109" spans="1:38" ht="15" customHeight="1">
      <c r="A109" s="304">
        <v>12</v>
      </c>
      <c r="B109" s="303">
        <v>45112</v>
      </c>
      <c r="C109" s="274"/>
      <c r="D109" s="275" t="s">
        <v>954</v>
      </c>
      <c r="E109" s="274" t="s">
        <v>610</v>
      </c>
      <c r="F109" s="279" t="s">
        <v>963</v>
      </c>
      <c r="G109" s="274">
        <v>15</v>
      </c>
      <c r="H109" s="274">
        <v>15</v>
      </c>
      <c r="I109" s="274" t="s">
        <v>955</v>
      </c>
      <c r="J109" s="316" t="s">
        <v>964</v>
      </c>
      <c r="K109" s="259">
        <f t="shared" si="60"/>
        <v>-39.5</v>
      </c>
      <c r="L109" s="282">
        <v>100</v>
      </c>
      <c r="M109" s="283">
        <f t="shared" si="61"/>
        <v>-1680</v>
      </c>
      <c r="N109" s="259">
        <v>40</v>
      </c>
      <c r="O109" s="317" t="s">
        <v>611</v>
      </c>
      <c r="P109" s="318">
        <v>45113</v>
      </c>
      <c r="Q109" s="174"/>
      <c r="R109" s="174" t="s">
        <v>596</v>
      </c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174"/>
      <c r="AG109" s="174"/>
      <c r="AH109" s="174"/>
      <c r="AI109" s="174"/>
      <c r="AJ109" s="174"/>
      <c r="AK109" s="174"/>
      <c r="AL109" s="174"/>
    </row>
    <row r="110" spans="1:38" ht="15" customHeight="1">
      <c r="A110" s="415">
        <v>13</v>
      </c>
      <c r="B110" s="419">
        <v>45112</v>
      </c>
      <c r="C110" s="261"/>
      <c r="D110" s="262" t="s">
        <v>957</v>
      </c>
      <c r="E110" s="261" t="s">
        <v>610</v>
      </c>
      <c r="F110" s="278" t="s">
        <v>982</v>
      </c>
      <c r="G110" s="261">
        <v>120</v>
      </c>
      <c r="H110" s="261">
        <v>370</v>
      </c>
      <c r="I110" s="261" t="s">
        <v>958</v>
      </c>
      <c r="J110" s="426" t="s">
        <v>984</v>
      </c>
      <c r="K110" s="286">
        <f t="shared" ref="K110" si="62">H110-F110</f>
        <v>10</v>
      </c>
      <c r="L110" s="287">
        <v>100</v>
      </c>
      <c r="M110" s="288">
        <f t="shared" ref="M110" si="63">(K110*N110)-100</f>
        <v>150</v>
      </c>
      <c r="N110" s="286">
        <v>25</v>
      </c>
      <c r="O110" s="285" t="s">
        <v>597</v>
      </c>
      <c r="P110" s="289">
        <v>45114</v>
      </c>
      <c r="Q110" s="174"/>
      <c r="R110" s="174" t="s">
        <v>596</v>
      </c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  <c r="AH110" s="174"/>
      <c r="AI110" s="174"/>
      <c r="AJ110" s="174"/>
      <c r="AK110" s="174"/>
      <c r="AL110" s="174"/>
    </row>
    <row r="111" spans="1:38" ht="15" customHeight="1">
      <c r="A111" s="416"/>
      <c r="B111" s="425"/>
      <c r="C111" s="261"/>
      <c r="D111" s="262" t="s">
        <v>915</v>
      </c>
      <c r="E111" s="261" t="s">
        <v>618</v>
      </c>
      <c r="F111" s="278" t="s">
        <v>983</v>
      </c>
      <c r="G111" s="261"/>
      <c r="H111" s="261">
        <v>0</v>
      </c>
      <c r="I111" s="261">
        <v>0</v>
      </c>
      <c r="J111" s="427"/>
      <c r="K111" s="328">
        <f>F111-H111</f>
        <v>100</v>
      </c>
      <c r="L111" s="287">
        <v>100</v>
      </c>
      <c r="M111" s="288">
        <f t="shared" ref="M111:M112" si="64">(K111*N111)-100</f>
        <v>2400</v>
      </c>
      <c r="N111" s="286">
        <v>25</v>
      </c>
      <c r="O111" s="285" t="s">
        <v>597</v>
      </c>
      <c r="P111" s="289">
        <v>45113</v>
      </c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  <c r="AH111" s="174"/>
      <c r="AI111" s="174"/>
      <c r="AJ111" s="174"/>
      <c r="AK111" s="174"/>
      <c r="AL111" s="174"/>
    </row>
    <row r="112" spans="1:38" ht="15" customHeight="1">
      <c r="A112" s="304">
        <v>14</v>
      </c>
      <c r="B112" s="303">
        <v>45113</v>
      </c>
      <c r="C112" s="274"/>
      <c r="D112" s="275" t="s">
        <v>967</v>
      </c>
      <c r="E112" s="274" t="s">
        <v>610</v>
      </c>
      <c r="F112" s="279" t="s">
        <v>977</v>
      </c>
      <c r="G112" s="274">
        <v>0</v>
      </c>
      <c r="H112" s="274">
        <v>0</v>
      </c>
      <c r="I112" s="274" t="s">
        <v>968</v>
      </c>
      <c r="J112" s="316" t="s">
        <v>978</v>
      </c>
      <c r="K112" s="259">
        <f t="shared" ref="K112" si="65">H112-F112</f>
        <v>-16</v>
      </c>
      <c r="L112" s="282">
        <v>100</v>
      </c>
      <c r="M112" s="283">
        <f t="shared" si="64"/>
        <v>-740</v>
      </c>
      <c r="N112" s="259">
        <v>40</v>
      </c>
      <c r="O112" s="317" t="s">
        <v>611</v>
      </c>
      <c r="P112" s="318">
        <v>45113</v>
      </c>
      <c r="Q112" s="174"/>
      <c r="R112" s="174" t="s">
        <v>596</v>
      </c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174"/>
      <c r="AK112" s="174"/>
      <c r="AL112" s="174"/>
    </row>
    <row r="113" spans="1:38" ht="15" customHeight="1">
      <c r="A113" s="311">
        <v>15</v>
      </c>
      <c r="B113" s="312">
        <v>45113</v>
      </c>
      <c r="C113" s="313"/>
      <c r="D113" s="314" t="s">
        <v>969</v>
      </c>
      <c r="E113" s="313" t="s">
        <v>610</v>
      </c>
      <c r="F113" s="315" t="s">
        <v>975</v>
      </c>
      <c r="G113" s="313">
        <v>40</v>
      </c>
      <c r="H113" s="313">
        <v>86.5</v>
      </c>
      <c r="I113" s="313" t="s">
        <v>970</v>
      </c>
      <c r="J113" s="313" t="s">
        <v>976</v>
      </c>
      <c r="K113" s="311">
        <f t="shared" ref="K113:K119" si="66">H113-F113</f>
        <v>4</v>
      </c>
      <c r="L113" s="319">
        <v>100</v>
      </c>
      <c r="M113" s="320">
        <f t="shared" ref="M113:M119" si="67">(K113*N113)-100</f>
        <v>60</v>
      </c>
      <c r="N113" s="311">
        <v>40</v>
      </c>
      <c r="O113" s="313" t="s">
        <v>621</v>
      </c>
      <c r="P113" s="312">
        <v>45113</v>
      </c>
      <c r="Q113" s="174"/>
      <c r="R113" s="174" t="s">
        <v>596</v>
      </c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  <c r="AH113" s="174"/>
      <c r="AI113" s="174"/>
      <c r="AJ113" s="174"/>
      <c r="AK113" s="174"/>
      <c r="AL113" s="174"/>
    </row>
    <row r="114" spans="1:38" ht="15" customHeight="1">
      <c r="A114" s="301">
        <v>16</v>
      </c>
      <c r="B114" s="302">
        <v>45113</v>
      </c>
      <c r="C114" s="261"/>
      <c r="D114" s="262" t="s">
        <v>971</v>
      </c>
      <c r="E114" s="261" t="s">
        <v>610</v>
      </c>
      <c r="F114" s="278" t="s">
        <v>979</v>
      </c>
      <c r="G114" s="261">
        <v>19</v>
      </c>
      <c r="H114" s="261">
        <v>41</v>
      </c>
      <c r="I114" s="261" t="s">
        <v>972</v>
      </c>
      <c r="J114" s="261" t="s">
        <v>980</v>
      </c>
      <c r="K114" s="327">
        <f t="shared" si="66"/>
        <v>8</v>
      </c>
      <c r="L114" s="287">
        <v>100</v>
      </c>
      <c r="M114" s="288">
        <f t="shared" si="67"/>
        <v>2300</v>
      </c>
      <c r="N114" s="286">
        <v>300</v>
      </c>
      <c r="O114" s="285" t="s">
        <v>597</v>
      </c>
      <c r="P114" s="289">
        <v>45114</v>
      </c>
      <c r="Q114" s="174"/>
      <c r="R114" s="174" t="s">
        <v>612</v>
      </c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  <c r="AF114" s="174"/>
      <c r="AG114" s="174"/>
      <c r="AH114" s="174"/>
      <c r="AI114" s="174"/>
      <c r="AJ114" s="174"/>
      <c r="AK114" s="174"/>
      <c r="AL114" s="174"/>
    </row>
    <row r="115" spans="1:38" ht="15" customHeight="1">
      <c r="A115" s="351">
        <v>17</v>
      </c>
      <c r="B115" s="352">
        <v>45113</v>
      </c>
      <c r="C115" s="274"/>
      <c r="D115" s="275" t="s">
        <v>973</v>
      </c>
      <c r="E115" s="274" t="s">
        <v>610</v>
      </c>
      <c r="F115" s="279" t="s">
        <v>979</v>
      </c>
      <c r="G115" s="274">
        <v>22</v>
      </c>
      <c r="H115" s="274">
        <v>22</v>
      </c>
      <c r="I115" s="274" t="s">
        <v>974</v>
      </c>
      <c r="J115" s="316" t="s">
        <v>999</v>
      </c>
      <c r="K115" s="259">
        <f t="shared" si="66"/>
        <v>-11</v>
      </c>
      <c r="L115" s="282">
        <v>100</v>
      </c>
      <c r="M115" s="283">
        <f t="shared" si="67"/>
        <v>-4775</v>
      </c>
      <c r="N115" s="259">
        <v>425</v>
      </c>
      <c r="O115" s="317" t="s">
        <v>611</v>
      </c>
      <c r="P115" s="318">
        <v>45117</v>
      </c>
      <c r="Q115" s="174"/>
      <c r="R115" s="174" t="s">
        <v>612</v>
      </c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  <c r="AF115" s="174"/>
      <c r="AG115" s="174"/>
      <c r="AH115" s="174"/>
      <c r="AI115" s="174"/>
      <c r="AJ115" s="174"/>
      <c r="AK115" s="174"/>
      <c r="AL115" s="174"/>
    </row>
    <row r="116" spans="1:38" ht="15" customHeight="1">
      <c r="A116" s="351">
        <v>18</v>
      </c>
      <c r="B116" s="352">
        <v>45114</v>
      </c>
      <c r="C116" s="274"/>
      <c r="D116" s="275" t="s">
        <v>971</v>
      </c>
      <c r="E116" s="274" t="s">
        <v>610</v>
      </c>
      <c r="F116" s="279" t="s">
        <v>998</v>
      </c>
      <c r="G116" s="274">
        <v>15</v>
      </c>
      <c r="H116" s="274">
        <v>15</v>
      </c>
      <c r="I116" s="274" t="s">
        <v>981</v>
      </c>
      <c r="J116" s="316" t="s">
        <v>1000</v>
      </c>
      <c r="K116" s="259">
        <f t="shared" si="66"/>
        <v>-13.5</v>
      </c>
      <c r="L116" s="282">
        <v>100</v>
      </c>
      <c r="M116" s="283">
        <f t="shared" si="67"/>
        <v>-4150</v>
      </c>
      <c r="N116" s="259">
        <v>300</v>
      </c>
      <c r="O116" s="317" t="s">
        <v>611</v>
      </c>
      <c r="P116" s="318">
        <v>45117</v>
      </c>
      <c r="Q116" s="174"/>
      <c r="R116" s="174" t="s">
        <v>612</v>
      </c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  <c r="AF116" s="174"/>
      <c r="AG116" s="174"/>
      <c r="AH116" s="174"/>
      <c r="AI116" s="174"/>
      <c r="AJ116" s="174"/>
      <c r="AK116" s="174"/>
      <c r="AL116" s="174"/>
    </row>
    <row r="117" spans="1:38" ht="15" customHeight="1">
      <c r="A117" s="351">
        <v>19</v>
      </c>
      <c r="B117" s="352">
        <v>45114</v>
      </c>
      <c r="C117" s="274"/>
      <c r="D117" s="275" t="s">
        <v>985</v>
      </c>
      <c r="E117" s="274" t="s">
        <v>610</v>
      </c>
      <c r="F117" s="279" t="s">
        <v>995</v>
      </c>
      <c r="G117" s="274">
        <v>35</v>
      </c>
      <c r="H117" s="274">
        <v>47.5</v>
      </c>
      <c r="I117" s="274" t="s">
        <v>970</v>
      </c>
      <c r="J117" s="316" t="s">
        <v>908</v>
      </c>
      <c r="K117" s="259">
        <f t="shared" si="66"/>
        <v>-30.5</v>
      </c>
      <c r="L117" s="282">
        <v>100</v>
      </c>
      <c r="M117" s="283">
        <f t="shared" si="67"/>
        <v>-1320</v>
      </c>
      <c r="N117" s="259">
        <v>40</v>
      </c>
      <c r="O117" s="317" t="s">
        <v>611</v>
      </c>
      <c r="P117" s="318">
        <v>45117</v>
      </c>
      <c r="Q117" s="174"/>
      <c r="R117" s="174" t="s">
        <v>612</v>
      </c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  <c r="AF117" s="174"/>
      <c r="AG117" s="174"/>
      <c r="AH117" s="174"/>
      <c r="AI117" s="174"/>
      <c r="AJ117" s="174"/>
      <c r="AK117" s="174"/>
      <c r="AL117" s="174"/>
    </row>
    <row r="118" spans="1:38" ht="15" customHeight="1">
      <c r="A118" s="351">
        <v>20</v>
      </c>
      <c r="B118" s="352">
        <v>45114</v>
      </c>
      <c r="C118" s="274"/>
      <c r="D118" s="275" t="s">
        <v>986</v>
      </c>
      <c r="E118" s="274" t="s">
        <v>610</v>
      </c>
      <c r="F118" s="279" t="s">
        <v>997</v>
      </c>
      <c r="G118" s="274">
        <v>35</v>
      </c>
      <c r="H118" s="274">
        <v>35</v>
      </c>
      <c r="I118" s="274" t="s">
        <v>987</v>
      </c>
      <c r="J118" s="316" t="s">
        <v>978</v>
      </c>
      <c r="K118" s="259">
        <f t="shared" si="66"/>
        <v>-16</v>
      </c>
      <c r="L118" s="282">
        <v>100</v>
      </c>
      <c r="M118" s="283">
        <f t="shared" si="67"/>
        <v>-6100</v>
      </c>
      <c r="N118" s="259">
        <v>375</v>
      </c>
      <c r="O118" s="317" t="s">
        <v>611</v>
      </c>
      <c r="P118" s="318">
        <v>45117</v>
      </c>
      <c r="Q118" s="174"/>
      <c r="R118" s="174" t="s">
        <v>596</v>
      </c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  <c r="AF118" s="174"/>
      <c r="AG118" s="174"/>
      <c r="AH118" s="174"/>
      <c r="AI118" s="174"/>
      <c r="AJ118" s="174"/>
      <c r="AK118" s="174"/>
      <c r="AL118" s="174"/>
    </row>
    <row r="119" spans="1:38" ht="15" customHeight="1">
      <c r="A119" s="351">
        <v>21</v>
      </c>
      <c r="B119" s="352">
        <v>45114</v>
      </c>
      <c r="C119" s="274"/>
      <c r="D119" s="275" t="s">
        <v>988</v>
      </c>
      <c r="E119" s="274" t="s">
        <v>610</v>
      </c>
      <c r="F119" s="279" t="s">
        <v>996</v>
      </c>
      <c r="G119" s="274">
        <v>14</v>
      </c>
      <c r="H119" s="274">
        <v>17</v>
      </c>
      <c r="I119" s="274" t="s">
        <v>989</v>
      </c>
      <c r="J119" s="316" t="s">
        <v>1002</v>
      </c>
      <c r="K119" s="259">
        <f t="shared" si="66"/>
        <v>-7</v>
      </c>
      <c r="L119" s="282">
        <v>100</v>
      </c>
      <c r="M119" s="283">
        <f t="shared" si="67"/>
        <v>-5000</v>
      </c>
      <c r="N119" s="259">
        <v>700</v>
      </c>
      <c r="O119" s="317" t="s">
        <v>611</v>
      </c>
      <c r="P119" s="318">
        <v>45117</v>
      </c>
      <c r="Q119" s="174"/>
      <c r="R119" s="174" t="s">
        <v>596</v>
      </c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174"/>
      <c r="AG119" s="174"/>
      <c r="AH119" s="174"/>
      <c r="AI119" s="174"/>
      <c r="AJ119" s="174"/>
      <c r="AK119" s="174"/>
      <c r="AL119" s="174"/>
    </row>
    <row r="120" spans="1:38" ht="15" customHeight="1">
      <c r="A120" s="329">
        <v>22</v>
      </c>
      <c r="B120" s="267">
        <v>45117</v>
      </c>
      <c r="C120" s="261"/>
      <c r="D120" s="262" t="s">
        <v>1001</v>
      </c>
      <c r="E120" s="261" t="s">
        <v>1004</v>
      </c>
      <c r="F120" s="278" t="s">
        <v>1003</v>
      </c>
      <c r="G120" s="261">
        <v>19</v>
      </c>
      <c r="H120" s="261">
        <v>49</v>
      </c>
      <c r="I120" s="261" t="s">
        <v>934</v>
      </c>
      <c r="J120" s="261" t="s">
        <v>1033</v>
      </c>
      <c r="K120" s="327">
        <f t="shared" ref="K120" si="68">H120-F120</f>
        <v>10</v>
      </c>
      <c r="L120" s="287">
        <v>100</v>
      </c>
      <c r="M120" s="288">
        <f t="shared" ref="M120" si="69">(K120*N120)-100</f>
        <v>2400</v>
      </c>
      <c r="N120" s="286">
        <v>250</v>
      </c>
      <c r="O120" s="285" t="s">
        <v>597</v>
      </c>
      <c r="P120" s="289">
        <v>45117</v>
      </c>
      <c r="Q120" s="174"/>
      <c r="R120" s="174" t="s">
        <v>612</v>
      </c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  <c r="AF120" s="174"/>
      <c r="AG120" s="174"/>
      <c r="AH120" s="174"/>
      <c r="AI120" s="174"/>
      <c r="AJ120" s="174"/>
      <c r="AK120" s="174"/>
      <c r="AL120" s="174"/>
    </row>
    <row r="121" spans="1:38" ht="15" customHeight="1">
      <c r="A121" s="329">
        <v>23</v>
      </c>
      <c r="B121" s="267">
        <v>45117</v>
      </c>
      <c r="C121" s="261"/>
      <c r="D121" s="262" t="s">
        <v>1007</v>
      </c>
      <c r="E121" s="261" t="s">
        <v>610</v>
      </c>
      <c r="F121" s="278" t="s">
        <v>1008</v>
      </c>
      <c r="G121" s="261">
        <v>34</v>
      </c>
      <c r="H121" s="261">
        <v>70</v>
      </c>
      <c r="I121" s="261" t="s">
        <v>1009</v>
      </c>
      <c r="J121" s="261" t="s">
        <v>1010</v>
      </c>
      <c r="K121" s="327">
        <f t="shared" ref="K121" si="70">H121-F121</f>
        <v>12</v>
      </c>
      <c r="L121" s="287">
        <v>100</v>
      </c>
      <c r="M121" s="288">
        <f t="shared" ref="M121" si="71">(K121*N121)-100</f>
        <v>2000</v>
      </c>
      <c r="N121" s="286">
        <v>175</v>
      </c>
      <c r="O121" s="285" t="s">
        <v>597</v>
      </c>
      <c r="P121" s="289">
        <v>45117</v>
      </c>
      <c r="Q121" s="174"/>
      <c r="R121" s="174" t="s">
        <v>596</v>
      </c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  <c r="AF121" s="174"/>
      <c r="AG121" s="174"/>
      <c r="AH121" s="174"/>
      <c r="AI121" s="174"/>
      <c r="AJ121" s="174"/>
      <c r="AK121" s="174"/>
      <c r="AL121" s="174"/>
    </row>
    <row r="122" spans="1:38" ht="15" customHeight="1">
      <c r="A122" s="329">
        <v>24</v>
      </c>
      <c r="B122" s="267">
        <v>45117</v>
      </c>
      <c r="C122" s="261"/>
      <c r="D122" s="262" t="s">
        <v>1018</v>
      </c>
      <c r="E122" s="261" t="s">
        <v>610</v>
      </c>
      <c r="F122" s="278" t="s">
        <v>1020</v>
      </c>
      <c r="G122" s="261">
        <v>0</v>
      </c>
      <c r="H122" s="261">
        <v>68.5</v>
      </c>
      <c r="I122" s="261">
        <v>120</v>
      </c>
      <c r="J122" s="261" t="s">
        <v>1021</v>
      </c>
      <c r="K122" s="327">
        <f t="shared" ref="K122" si="72">H122-F122</f>
        <v>22</v>
      </c>
      <c r="L122" s="287">
        <v>100</v>
      </c>
      <c r="M122" s="288">
        <f t="shared" ref="M122" si="73">(K122*N122)-100</f>
        <v>780</v>
      </c>
      <c r="N122" s="286">
        <v>40</v>
      </c>
      <c r="O122" s="285" t="s">
        <v>597</v>
      </c>
      <c r="P122" s="289">
        <v>45118</v>
      </c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  <c r="AF122" s="174"/>
      <c r="AG122" s="174"/>
      <c r="AH122" s="174"/>
      <c r="AI122" s="174"/>
      <c r="AJ122" s="174"/>
      <c r="AK122" s="174"/>
      <c r="AL122" s="174"/>
    </row>
    <row r="123" spans="1:38" ht="15" customHeight="1">
      <c r="A123" s="329">
        <v>25</v>
      </c>
      <c r="B123" s="267">
        <v>45118</v>
      </c>
      <c r="C123" s="261"/>
      <c r="D123" s="262" t="s">
        <v>1022</v>
      </c>
      <c r="E123" s="261" t="s">
        <v>610</v>
      </c>
      <c r="F123" s="278" t="s">
        <v>1003</v>
      </c>
      <c r="G123" s="261">
        <v>0</v>
      </c>
      <c r="H123" s="261">
        <v>68.5</v>
      </c>
      <c r="I123" s="261" t="s">
        <v>941</v>
      </c>
      <c r="J123" s="261" t="s">
        <v>1028</v>
      </c>
      <c r="K123" s="327">
        <f t="shared" ref="K123:K124" si="74">H123-F123</f>
        <v>29.5</v>
      </c>
      <c r="L123" s="287">
        <v>100</v>
      </c>
      <c r="M123" s="288">
        <f t="shared" ref="M123:M124" si="75">(K123*N123)-100</f>
        <v>1080</v>
      </c>
      <c r="N123" s="286">
        <v>40</v>
      </c>
      <c r="O123" s="285" t="s">
        <v>597</v>
      </c>
      <c r="P123" s="289">
        <v>45118</v>
      </c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  <c r="AF123" s="174"/>
      <c r="AG123" s="174"/>
      <c r="AH123" s="174"/>
      <c r="AI123" s="174"/>
      <c r="AJ123" s="174"/>
      <c r="AK123" s="174"/>
      <c r="AL123" s="174"/>
    </row>
    <row r="124" spans="1:38" ht="15" customHeight="1">
      <c r="A124" s="329">
        <v>26</v>
      </c>
      <c r="B124" s="267">
        <v>45118</v>
      </c>
      <c r="C124" s="261"/>
      <c r="D124" s="262" t="s">
        <v>1023</v>
      </c>
      <c r="E124" s="261" t="s">
        <v>610</v>
      </c>
      <c r="F124" s="278" t="s">
        <v>1030</v>
      </c>
      <c r="G124" s="261">
        <v>1</v>
      </c>
      <c r="H124" s="261">
        <v>2.65</v>
      </c>
      <c r="I124" s="261" t="s">
        <v>1026</v>
      </c>
      <c r="J124" s="261" t="s">
        <v>1031</v>
      </c>
      <c r="K124" s="327">
        <f t="shared" si="74"/>
        <v>0.5</v>
      </c>
      <c r="L124" s="287">
        <v>100</v>
      </c>
      <c r="M124" s="288">
        <f t="shared" si="75"/>
        <v>2400</v>
      </c>
      <c r="N124" s="286">
        <v>5000</v>
      </c>
      <c r="O124" s="285" t="s">
        <v>597</v>
      </c>
      <c r="P124" s="289">
        <v>45118</v>
      </c>
      <c r="Q124" s="174"/>
      <c r="R124" s="174"/>
      <c r="S124" s="174"/>
      <c r="T124" s="174"/>
      <c r="U124" s="174"/>
      <c r="V124" s="174"/>
      <c r="W124" s="174"/>
      <c r="X124" s="174"/>
      <c r="Y124" s="174"/>
      <c r="Z124" s="174"/>
      <c r="AA124" s="174"/>
      <c r="AB124" s="174"/>
      <c r="AC124" s="174"/>
      <c r="AD124" s="174"/>
      <c r="AE124" s="174"/>
      <c r="AF124" s="174"/>
      <c r="AG124" s="174"/>
      <c r="AH124" s="174"/>
      <c r="AI124" s="174"/>
      <c r="AJ124" s="174"/>
      <c r="AK124" s="174"/>
      <c r="AL124" s="174"/>
    </row>
    <row r="125" spans="1:38" ht="15" customHeight="1">
      <c r="A125" s="329">
        <v>27</v>
      </c>
      <c r="B125" s="267">
        <v>45118</v>
      </c>
      <c r="C125" s="261"/>
      <c r="D125" s="262" t="s">
        <v>1024</v>
      </c>
      <c r="E125" s="261" t="s">
        <v>610</v>
      </c>
      <c r="F125" s="278" t="s">
        <v>1027</v>
      </c>
      <c r="G125" s="261">
        <v>7.5</v>
      </c>
      <c r="H125" s="261">
        <v>16</v>
      </c>
      <c r="I125" s="261" t="s">
        <v>1025</v>
      </c>
      <c r="J125" s="261" t="s">
        <v>916</v>
      </c>
      <c r="K125" s="327">
        <f t="shared" ref="K125" si="76">H125-F125</f>
        <v>2.5</v>
      </c>
      <c r="L125" s="287">
        <v>100</v>
      </c>
      <c r="M125" s="288">
        <f t="shared" ref="M125" si="77">(K125*N125)-100</f>
        <v>2275</v>
      </c>
      <c r="N125" s="286">
        <v>950</v>
      </c>
      <c r="O125" s="285" t="s">
        <v>597</v>
      </c>
      <c r="P125" s="289">
        <v>45118</v>
      </c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  <c r="AF125" s="174"/>
      <c r="AG125" s="174"/>
      <c r="AH125" s="174"/>
      <c r="AI125" s="174"/>
      <c r="AJ125" s="174"/>
      <c r="AK125" s="174"/>
      <c r="AL125" s="174"/>
    </row>
    <row r="126" spans="1:38" ht="15" customHeight="1">
      <c r="A126" s="329">
        <v>28</v>
      </c>
      <c r="B126" s="267">
        <v>45119</v>
      </c>
      <c r="C126" s="261"/>
      <c r="D126" s="262" t="s">
        <v>1038</v>
      </c>
      <c r="E126" s="261" t="s">
        <v>610</v>
      </c>
      <c r="F126" s="278" t="s">
        <v>1052</v>
      </c>
      <c r="G126" s="261">
        <v>90</v>
      </c>
      <c r="H126" s="261">
        <v>142.5</v>
      </c>
      <c r="I126" s="261" t="s">
        <v>1039</v>
      </c>
      <c r="J126" s="261" t="s">
        <v>1053</v>
      </c>
      <c r="K126" s="327">
        <f t="shared" ref="K126" si="78">H126-F126</f>
        <v>16.5</v>
      </c>
      <c r="L126" s="287">
        <v>100</v>
      </c>
      <c r="M126" s="288">
        <f t="shared" ref="M126" si="79">(K126*N126)-100</f>
        <v>2375</v>
      </c>
      <c r="N126" s="286">
        <v>150</v>
      </c>
      <c r="O126" s="285" t="s">
        <v>597</v>
      </c>
      <c r="P126" s="289">
        <v>45119</v>
      </c>
      <c r="Q126" s="174"/>
      <c r="R126" s="174"/>
      <c r="S126" s="174"/>
      <c r="T126" s="174"/>
      <c r="U126" s="174"/>
      <c r="V126" s="174"/>
      <c r="W126" s="174"/>
      <c r="X126" s="174"/>
      <c r="Y126" s="174"/>
      <c r="Z126" s="174"/>
      <c r="AA126" s="174"/>
      <c r="AB126" s="174"/>
      <c r="AC126" s="174"/>
      <c r="AD126" s="174"/>
      <c r="AE126" s="174"/>
      <c r="AF126" s="174"/>
      <c r="AG126" s="174"/>
      <c r="AH126" s="174"/>
      <c r="AI126" s="174"/>
      <c r="AJ126" s="174"/>
      <c r="AK126" s="174"/>
      <c r="AL126" s="174"/>
    </row>
    <row r="127" spans="1:38" ht="15" customHeight="1">
      <c r="A127" s="415">
        <v>29</v>
      </c>
      <c r="B127" s="430">
        <v>45119</v>
      </c>
      <c r="C127" s="261"/>
      <c r="D127" s="262" t="s">
        <v>1041</v>
      </c>
      <c r="E127" s="261" t="s">
        <v>610</v>
      </c>
      <c r="F127" s="278" t="s">
        <v>946</v>
      </c>
      <c r="G127" s="261"/>
      <c r="H127" s="261">
        <v>31</v>
      </c>
      <c r="I127" s="261"/>
      <c r="J127" s="428" t="s">
        <v>962</v>
      </c>
      <c r="K127" s="327">
        <f t="shared" ref="K127" si="80">H127-F127</f>
        <v>4</v>
      </c>
      <c r="L127" s="287">
        <v>100</v>
      </c>
      <c r="M127" s="288">
        <f t="shared" ref="M127" si="81">(K127*N127)-100</f>
        <v>1528</v>
      </c>
      <c r="N127" s="286">
        <v>407</v>
      </c>
      <c r="O127" s="285" t="s">
        <v>597</v>
      </c>
      <c r="P127" s="289">
        <v>45128</v>
      </c>
      <c r="Q127" s="174"/>
      <c r="R127" s="174"/>
      <c r="S127" s="174"/>
      <c r="T127" s="174"/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74"/>
      <c r="AE127" s="174"/>
      <c r="AF127" s="174"/>
      <c r="AG127" s="174"/>
      <c r="AH127" s="174"/>
      <c r="AI127" s="174"/>
      <c r="AJ127" s="174"/>
      <c r="AK127" s="174"/>
      <c r="AL127" s="174"/>
    </row>
    <row r="128" spans="1:38" ht="15" customHeight="1">
      <c r="A128" s="416"/>
      <c r="B128" s="420"/>
      <c r="C128" s="261"/>
      <c r="D128" s="262" t="s">
        <v>1042</v>
      </c>
      <c r="E128" s="261" t="s">
        <v>618</v>
      </c>
      <c r="F128" s="278" t="s">
        <v>1168</v>
      </c>
      <c r="G128" s="261"/>
      <c r="H128" s="261">
        <v>15.5</v>
      </c>
      <c r="I128" s="261"/>
      <c r="J128" s="429"/>
      <c r="K128" s="328">
        <f>F128-H128</f>
        <v>1.5</v>
      </c>
      <c r="L128" s="287">
        <v>100</v>
      </c>
      <c r="M128" s="288">
        <f t="shared" ref="M128" si="82">(K128*N128)-100</f>
        <v>510.5</v>
      </c>
      <c r="N128" s="286">
        <v>407</v>
      </c>
      <c r="O128" s="285" t="s">
        <v>597</v>
      </c>
      <c r="P128" s="289">
        <v>45128</v>
      </c>
      <c r="Q128" s="174"/>
      <c r="R128" s="174"/>
      <c r="S128" s="174"/>
      <c r="T128" s="174"/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74"/>
      <c r="AE128" s="174"/>
      <c r="AF128" s="174"/>
      <c r="AG128" s="174"/>
      <c r="AH128" s="174"/>
      <c r="AI128" s="174"/>
      <c r="AJ128" s="174"/>
      <c r="AK128" s="174"/>
      <c r="AL128" s="174"/>
    </row>
    <row r="129" spans="1:38" ht="15" customHeight="1">
      <c r="A129" s="329">
        <v>30</v>
      </c>
      <c r="B129" s="267">
        <v>45119</v>
      </c>
      <c r="C129" s="261"/>
      <c r="D129" s="262" t="s">
        <v>1043</v>
      </c>
      <c r="E129" s="261" t="s">
        <v>610</v>
      </c>
      <c r="F129" s="278" t="s">
        <v>983</v>
      </c>
      <c r="G129" s="261">
        <v>60</v>
      </c>
      <c r="H129" s="261">
        <v>122</v>
      </c>
      <c r="I129" s="261" t="s">
        <v>1044</v>
      </c>
      <c r="J129" s="261" t="s">
        <v>1021</v>
      </c>
      <c r="K129" s="327">
        <f t="shared" ref="K129" si="83">H129-F129</f>
        <v>22</v>
      </c>
      <c r="L129" s="287">
        <v>100</v>
      </c>
      <c r="M129" s="288">
        <f t="shared" ref="M129" si="84">(K129*N129)-100</f>
        <v>780</v>
      </c>
      <c r="N129" s="286">
        <v>40</v>
      </c>
      <c r="O129" s="285" t="s">
        <v>597</v>
      </c>
      <c r="P129" s="289">
        <v>45120</v>
      </c>
      <c r="Q129" s="174"/>
      <c r="R129" s="174"/>
      <c r="S129" s="174"/>
      <c r="T129" s="174"/>
      <c r="U129" s="174"/>
      <c r="V129" s="174"/>
      <c r="W129" s="174"/>
      <c r="X129" s="174"/>
      <c r="Y129" s="174"/>
      <c r="Z129" s="174"/>
      <c r="AA129" s="174"/>
      <c r="AB129" s="174"/>
      <c r="AC129" s="174"/>
      <c r="AD129" s="174"/>
      <c r="AE129" s="174"/>
      <c r="AF129" s="174"/>
      <c r="AG129" s="174"/>
      <c r="AH129" s="174"/>
      <c r="AI129" s="174"/>
      <c r="AJ129" s="174"/>
      <c r="AK129" s="174"/>
      <c r="AL129" s="174"/>
    </row>
    <row r="130" spans="1:38" ht="15" customHeight="1">
      <c r="A130" s="329">
        <v>31</v>
      </c>
      <c r="B130" s="267">
        <v>45119</v>
      </c>
      <c r="C130" s="261"/>
      <c r="D130" s="262" t="s">
        <v>1046</v>
      </c>
      <c r="E130" s="261" t="s">
        <v>610</v>
      </c>
      <c r="F130" s="278" t="s">
        <v>1049</v>
      </c>
      <c r="G130" s="261">
        <v>20</v>
      </c>
      <c r="H130" s="261">
        <v>43</v>
      </c>
      <c r="I130" s="261" t="s">
        <v>1047</v>
      </c>
      <c r="J130" s="261" t="s">
        <v>823</v>
      </c>
      <c r="K130" s="327">
        <f t="shared" ref="K130:K131" si="85">H130-F130</f>
        <v>9</v>
      </c>
      <c r="L130" s="287">
        <v>100</v>
      </c>
      <c r="M130" s="288">
        <f t="shared" ref="M130:M131" si="86">(K130*N130)-100</f>
        <v>3275</v>
      </c>
      <c r="N130" s="286">
        <v>375</v>
      </c>
      <c r="O130" s="285" t="s">
        <v>597</v>
      </c>
      <c r="P130" s="289">
        <v>45119</v>
      </c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174"/>
      <c r="AF130" s="174"/>
      <c r="AG130" s="174"/>
      <c r="AH130" s="174"/>
      <c r="AI130" s="174"/>
      <c r="AJ130" s="174"/>
      <c r="AK130" s="174"/>
      <c r="AL130" s="174"/>
    </row>
    <row r="131" spans="1:38" ht="15" customHeight="1">
      <c r="A131" s="351">
        <v>32</v>
      </c>
      <c r="B131" s="352">
        <v>45119</v>
      </c>
      <c r="C131" s="274"/>
      <c r="D131" s="275" t="s">
        <v>1050</v>
      </c>
      <c r="E131" s="274" t="s">
        <v>610</v>
      </c>
      <c r="F131" s="279" t="s">
        <v>1082</v>
      </c>
      <c r="G131" s="274">
        <v>49</v>
      </c>
      <c r="H131" s="274">
        <v>49</v>
      </c>
      <c r="I131" s="274" t="s">
        <v>1051</v>
      </c>
      <c r="J131" s="316" t="s">
        <v>1083</v>
      </c>
      <c r="K131" s="259">
        <f t="shared" si="85"/>
        <v>-43</v>
      </c>
      <c r="L131" s="282">
        <v>100</v>
      </c>
      <c r="M131" s="283">
        <f t="shared" si="86"/>
        <v>-5475</v>
      </c>
      <c r="N131" s="259">
        <v>125</v>
      </c>
      <c r="O131" s="317" t="s">
        <v>611</v>
      </c>
      <c r="P131" s="318">
        <v>45121</v>
      </c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4"/>
      <c r="AE131" s="174"/>
      <c r="AF131" s="174"/>
      <c r="AG131" s="174"/>
      <c r="AH131" s="174"/>
      <c r="AI131" s="174"/>
      <c r="AJ131" s="174"/>
      <c r="AK131" s="174"/>
      <c r="AL131" s="174"/>
    </row>
    <row r="132" spans="1:38" ht="15" customHeight="1">
      <c r="A132" s="351">
        <v>33</v>
      </c>
      <c r="B132" s="352">
        <v>45119</v>
      </c>
      <c r="C132" s="274"/>
      <c r="D132" s="275" t="s">
        <v>1023</v>
      </c>
      <c r="E132" s="274" t="s">
        <v>610</v>
      </c>
      <c r="F132" s="279" t="s">
        <v>1061</v>
      </c>
      <c r="G132" s="274">
        <v>1</v>
      </c>
      <c r="H132" s="274">
        <v>1</v>
      </c>
      <c r="I132" s="274">
        <v>4.5</v>
      </c>
      <c r="J132" s="316" t="s">
        <v>1062</v>
      </c>
      <c r="K132" s="259">
        <f t="shared" ref="K132" si="87">H132-F132</f>
        <v>-1.2000000000000002</v>
      </c>
      <c r="L132" s="282">
        <v>100</v>
      </c>
      <c r="M132" s="283">
        <f t="shared" ref="M132" si="88">(K132*N132)-100</f>
        <v>-6100.0000000000009</v>
      </c>
      <c r="N132" s="259">
        <v>5000</v>
      </c>
      <c r="O132" s="317" t="s">
        <v>611</v>
      </c>
      <c r="P132" s="318">
        <v>45120</v>
      </c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4"/>
      <c r="AE132" s="174"/>
      <c r="AF132" s="174"/>
      <c r="AG132" s="174"/>
      <c r="AH132" s="174"/>
      <c r="AI132" s="174"/>
      <c r="AJ132" s="174"/>
      <c r="AK132" s="174"/>
      <c r="AL132" s="174"/>
    </row>
    <row r="133" spans="1:38" ht="15" customHeight="1">
      <c r="A133" s="329">
        <v>34</v>
      </c>
      <c r="B133" s="267">
        <v>45119</v>
      </c>
      <c r="C133" s="261"/>
      <c r="D133" s="262" t="s">
        <v>1054</v>
      </c>
      <c r="E133" s="261" t="s">
        <v>610</v>
      </c>
      <c r="F133" s="278" t="s">
        <v>1060</v>
      </c>
      <c r="G133" s="261">
        <v>60</v>
      </c>
      <c r="H133" s="261">
        <v>105.5</v>
      </c>
      <c r="I133" s="261" t="s">
        <v>902</v>
      </c>
      <c r="J133" s="261" t="s">
        <v>949</v>
      </c>
      <c r="K133" s="327">
        <f t="shared" ref="K133:K134" si="89">H133-F133</f>
        <v>19.5</v>
      </c>
      <c r="L133" s="287">
        <v>100</v>
      </c>
      <c r="M133" s="288">
        <f t="shared" ref="M133:M134" si="90">(K133*N133)-100</f>
        <v>3800</v>
      </c>
      <c r="N133" s="286">
        <v>200</v>
      </c>
      <c r="O133" s="285" t="s">
        <v>597</v>
      </c>
      <c r="P133" s="289">
        <v>45120</v>
      </c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F133" s="174"/>
      <c r="AG133" s="174"/>
      <c r="AH133" s="174"/>
      <c r="AI133" s="174"/>
      <c r="AJ133" s="174"/>
      <c r="AK133" s="174"/>
      <c r="AL133" s="174"/>
    </row>
    <row r="134" spans="1:38" ht="15" customHeight="1">
      <c r="A134" s="351">
        <v>35</v>
      </c>
      <c r="B134" s="352">
        <v>45120</v>
      </c>
      <c r="C134" s="274"/>
      <c r="D134" s="275" t="s">
        <v>1046</v>
      </c>
      <c r="E134" s="274" t="s">
        <v>610</v>
      </c>
      <c r="F134" s="279" t="s">
        <v>1070</v>
      </c>
      <c r="G134" s="274">
        <v>34</v>
      </c>
      <c r="H134" s="274">
        <v>34</v>
      </c>
      <c r="I134" s="274" t="s">
        <v>1064</v>
      </c>
      <c r="J134" s="316" t="s">
        <v>1071</v>
      </c>
      <c r="K134" s="259">
        <f t="shared" si="89"/>
        <v>-13.5</v>
      </c>
      <c r="L134" s="282">
        <v>100</v>
      </c>
      <c r="M134" s="283">
        <f t="shared" si="90"/>
        <v>-5162.5</v>
      </c>
      <c r="N134" s="259">
        <v>375</v>
      </c>
      <c r="O134" s="317" t="s">
        <v>611</v>
      </c>
      <c r="P134" s="318">
        <v>45120</v>
      </c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74"/>
      <c r="AE134" s="174"/>
      <c r="AF134" s="174"/>
      <c r="AG134" s="174"/>
      <c r="AH134" s="174"/>
      <c r="AI134" s="174"/>
      <c r="AJ134" s="174"/>
      <c r="AK134" s="174"/>
      <c r="AL134" s="174"/>
    </row>
    <row r="135" spans="1:38" ht="15" customHeight="1">
      <c r="A135" s="329">
        <v>36</v>
      </c>
      <c r="B135" s="267">
        <v>45120</v>
      </c>
      <c r="C135" s="261"/>
      <c r="D135" s="262" t="s">
        <v>1065</v>
      </c>
      <c r="E135" s="261" t="s">
        <v>610</v>
      </c>
      <c r="F135" s="278" t="s">
        <v>1067</v>
      </c>
      <c r="G135" s="261">
        <v>0</v>
      </c>
      <c r="H135" s="261">
        <v>125</v>
      </c>
      <c r="I135" s="261" t="s">
        <v>970</v>
      </c>
      <c r="J135" s="261" t="s">
        <v>624</v>
      </c>
      <c r="K135" s="327">
        <f t="shared" ref="K135" si="91">H135-F135</f>
        <v>47.5</v>
      </c>
      <c r="L135" s="287">
        <v>100</v>
      </c>
      <c r="M135" s="288">
        <f t="shared" ref="M135" si="92">(K135*N135)-100</f>
        <v>1087.5</v>
      </c>
      <c r="N135" s="286">
        <v>25</v>
      </c>
      <c r="O135" s="285" t="s">
        <v>597</v>
      </c>
      <c r="P135" s="289">
        <v>45120</v>
      </c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174"/>
      <c r="AG135" s="174"/>
      <c r="AH135" s="174"/>
      <c r="AI135" s="174"/>
      <c r="AJ135" s="174"/>
      <c r="AK135" s="174"/>
      <c r="AL135" s="174"/>
    </row>
    <row r="136" spans="1:38" ht="15" customHeight="1">
      <c r="A136" s="329">
        <v>37</v>
      </c>
      <c r="B136" s="267">
        <v>45120</v>
      </c>
      <c r="C136" s="261"/>
      <c r="D136" s="262" t="s">
        <v>1043</v>
      </c>
      <c r="E136" s="261" t="s">
        <v>610</v>
      </c>
      <c r="F136" s="278" t="s">
        <v>1081</v>
      </c>
      <c r="G136" s="261">
        <v>48</v>
      </c>
      <c r="H136" s="261">
        <v>110</v>
      </c>
      <c r="I136" s="261" t="s">
        <v>1072</v>
      </c>
      <c r="J136" s="261" t="s">
        <v>1021</v>
      </c>
      <c r="K136" s="327">
        <f t="shared" ref="K136" si="93">H136-F136</f>
        <v>22</v>
      </c>
      <c r="L136" s="287">
        <v>100</v>
      </c>
      <c r="M136" s="288">
        <f t="shared" ref="M136" si="94">(K136*N136)-100</f>
        <v>780</v>
      </c>
      <c r="N136" s="286">
        <v>40</v>
      </c>
      <c r="O136" s="285" t="s">
        <v>597</v>
      </c>
      <c r="P136" s="289">
        <v>45121</v>
      </c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74"/>
      <c r="AE136" s="174"/>
      <c r="AF136" s="174"/>
      <c r="AG136" s="174"/>
      <c r="AH136" s="174"/>
      <c r="AI136" s="174"/>
      <c r="AJ136" s="174"/>
      <c r="AK136" s="174"/>
      <c r="AL136" s="174"/>
    </row>
    <row r="137" spans="1:38" ht="15" customHeight="1">
      <c r="A137" s="351">
        <v>38</v>
      </c>
      <c r="B137" s="352">
        <v>45120</v>
      </c>
      <c r="C137" s="274"/>
      <c r="D137" s="275" t="s">
        <v>1074</v>
      </c>
      <c r="E137" s="274" t="s">
        <v>610</v>
      </c>
      <c r="F137" s="279" t="s">
        <v>1076</v>
      </c>
      <c r="G137" s="274">
        <v>24</v>
      </c>
      <c r="H137" s="274">
        <v>24</v>
      </c>
      <c r="I137" s="274" t="s">
        <v>1075</v>
      </c>
      <c r="J137" s="316" t="s">
        <v>1077</v>
      </c>
      <c r="K137" s="259">
        <f t="shared" ref="K137:K138" si="95">H137-F137</f>
        <v>-7</v>
      </c>
      <c r="L137" s="282">
        <v>100</v>
      </c>
      <c r="M137" s="283">
        <f t="shared" ref="M137:M138" si="96">(K137*N137)-100</f>
        <v>-4300</v>
      </c>
      <c r="N137" s="259">
        <v>600</v>
      </c>
      <c r="O137" s="317" t="s">
        <v>611</v>
      </c>
      <c r="P137" s="318">
        <v>45120</v>
      </c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174"/>
      <c r="AG137" s="174"/>
      <c r="AH137" s="174"/>
      <c r="AI137" s="174"/>
      <c r="AJ137" s="174"/>
      <c r="AK137" s="174"/>
      <c r="AL137" s="174"/>
    </row>
    <row r="138" spans="1:38" ht="15" customHeight="1">
      <c r="A138" s="415">
        <v>39</v>
      </c>
      <c r="B138" s="419">
        <v>45121</v>
      </c>
      <c r="C138" s="353"/>
      <c r="D138" s="262" t="s">
        <v>1084</v>
      </c>
      <c r="E138" s="261" t="s">
        <v>610</v>
      </c>
      <c r="F138" s="278" t="s">
        <v>1096</v>
      </c>
      <c r="G138" s="261"/>
      <c r="H138" s="261">
        <v>52</v>
      </c>
      <c r="I138" s="261"/>
      <c r="J138" s="415" t="s">
        <v>930</v>
      </c>
      <c r="K138" s="327">
        <f t="shared" si="95"/>
        <v>8</v>
      </c>
      <c r="L138" s="287">
        <v>100</v>
      </c>
      <c r="M138" s="288">
        <f t="shared" si="96"/>
        <v>2900</v>
      </c>
      <c r="N138" s="286">
        <v>375</v>
      </c>
      <c r="O138" s="431" t="s">
        <v>597</v>
      </c>
      <c r="P138" s="417">
        <v>45124</v>
      </c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  <c r="AA138" s="174"/>
      <c r="AB138" s="174"/>
      <c r="AC138" s="174"/>
      <c r="AD138" s="174"/>
      <c r="AE138" s="174"/>
      <c r="AF138" s="174"/>
      <c r="AG138" s="174"/>
      <c r="AH138" s="174"/>
      <c r="AI138" s="174"/>
      <c r="AJ138" s="174"/>
      <c r="AK138" s="174"/>
      <c r="AL138" s="174"/>
    </row>
    <row r="139" spans="1:38" ht="15" customHeight="1">
      <c r="A139" s="416"/>
      <c r="B139" s="420"/>
      <c r="C139" s="353"/>
      <c r="D139" s="262" t="s">
        <v>1085</v>
      </c>
      <c r="E139" s="261" t="s">
        <v>618</v>
      </c>
      <c r="F139" s="278" t="s">
        <v>1076</v>
      </c>
      <c r="G139" s="261"/>
      <c r="H139" s="261">
        <v>34</v>
      </c>
      <c r="I139" s="261"/>
      <c r="J139" s="416"/>
      <c r="K139" s="327">
        <f>F139-H139</f>
        <v>-3</v>
      </c>
      <c r="L139" s="287">
        <v>100</v>
      </c>
      <c r="M139" s="288">
        <f t="shared" ref="M139" si="97">(K139*N139)-100</f>
        <v>-1225</v>
      </c>
      <c r="N139" s="286">
        <v>375</v>
      </c>
      <c r="O139" s="432"/>
      <c r="P139" s="418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4"/>
      <c r="AB139" s="174"/>
      <c r="AC139" s="174"/>
      <c r="AD139" s="174"/>
      <c r="AE139" s="174"/>
      <c r="AF139" s="174"/>
      <c r="AG139" s="174"/>
      <c r="AH139" s="174"/>
      <c r="AI139" s="174"/>
      <c r="AJ139" s="174"/>
      <c r="AK139" s="174"/>
      <c r="AL139" s="174"/>
    </row>
    <row r="140" spans="1:38" ht="15" customHeight="1">
      <c r="A140" s="329">
        <v>40</v>
      </c>
      <c r="B140" s="267">
        <v>45121</v>
      </c>
      <c r="C140" s="261"/>
      <c r="D140" s="262" t="s">
        <v>1088</v>
      </c>
      <c r="E140" s="261" t="s">
        <v>610</v>
      </c>
      <c r="F140" s="278" t="s">
        <v>1092</v>
      </c>
      <c r="G140" s="261">
        <v>48</v>
      </c>
      <c r="H140" s="261">
        <v>112.5</v>
      </c>
      <c r="I140" s="261" t="s">
        <v>1089</v>
      </c>
      <c r="J140" s="261" t="s">
        <v>945</v>
      </c>
      <c r="K140" s="327">
        <f t="shared" ref="K140" si="98">H140-F140</f>
        <v>20</v>
      </c>
      <c r="L140" s="287">
        <v>100</v>
      </c>
      <c r="M140" s="288">
        <f t="shared" ref="M140" si="99">(K140*N140)-100</f>
        <v>700</v>
      </c>
      <c r="N140" s="286">
        <v>40</v>
      </c>
      <c r="O140" s="285" t="s">
        <v>597</v>
      </c>
      <c r="P140" s="289">
        <v>45121</v>
      </c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4"/>
      <c r="AB140" s="174"/>
      <c r="AC140" s="174"/>
      <c r="AD140" s="174"/>
      <c r="AE140" s="174"/>
      <c r="AF140" s="174"/>
      <c r="AG140" s="174"/>
      <c r="AH140" s="174"/>
      <c r="AI140" s="174"/>
      <c r="AJ140" s="174"/>
      <c r="AK140" s="174"/>
      <c r="AL140" s="174"/>
    </row>
    <row r="141" spans="1:38" ht="15" customHeight="1">
      <c r="A141" s="329">
        <v>41</v>
      </c>
      <c r="B141" s="267">
        <v>45124</v>
      </c>
      <c r="C141" s="261"/>
      <c r="D141" s="262" t="s">
        <v>1094</v>
      </c>
      <c r="E141" s="261" t="s">
        <v>610</v>
      </c>
      <c r="F141" s="278" t="s">
        <v>979</v>
      </c>
      <c r="G141" s="261">
        <v>15</v>
      </c>
      <c r="H141" s="261">
        <v>42.5</v>
      </c>
      <c r="I141" s="261" t="s">
        <v>981</v>
      </c>
      <c r="J141" s="261" t="s">
        <v>1099</v>
      </c>
      <c r="K141" s="327">
        <f t="shared" ref="K141" si="100">H141-F141</f>
        <v>9.5</v>
      </c>
      <c r="L141" s="287">
        <v>100</v>
      </c>
      <c r="M141" s="288">
        <f t="shared" ref="M141" si="101">(K141*N141)-100</f>
        <v>2750</v>
      </c>
      <c r="N141" s="286">
        <v>300</v>
      </c>
      <c r="O141" s="285" t="s">
        <v>597</v>
      </c>
      <c r="P141" s="289">
        <v>45124</v>
      </c>
      <c r="Q141" s="174"/>
      <c r="R141" s="174"/>
      <c r="S141" s="174"/>
      <c r="T141" s="174"/>
      <c r="U141" s="174"/>
      <c r="V141" s="174"/>
      <c r="W141" s="174"/>
      <c r="X141" s="174"/>
      <c r="Y141" s="174"/>
      <c r="Z141" s="174"/>
      <c r="AA141" s="174"/>
      <c r="AB141" s="174"/>
      <c r="AC141" s="174"/>
      <c r="AD141" s="174"/>
      <c r="AE141" s="174"/>
      <c r="AF141" s="174"/>
      <c r="AG141" s="174"/>
      <c r="AH141" s="174"/>
      <c r="AI141" s="174"/>
      <c r="AJ141" s="174"/>
      <c r="AK141" s="174"/>
      <c r="AL141" s="174"/>
    </row>
    <row r="142" spans="1:38" ht="15" customHeight="1">
      <c r="A142" s="329">
        <v>42</v>
      </c>
      <c r="B142" s="267">
        <v>45124</v>
      </c>
      <c r="C142" s="261"/>
      <c r="D142" s="262" t="s">
        <v>1043</v>
      </c>
      <c r="E142" s="261" t="s">
        <v>610</v>
      </c>
      <c r="F142" s="278" t="s">
        <v>1101</v>
      </c>
      <c r="G142" s="261">
        <v>0</v>
      </c>
      <c r="H142" s="261">
        <v>68</v>
      </c>
      <c r="I142" s="261" t="s">
        <v>1095</v>
      </c>
      <c r="J142" s="261" t="s">
        <v>1102</v>
      </c>
      <c r="K142" s="327">
        <f t="shared" ref="K142" si="102">H142-F142</f>
        <v>18</v>
      </c>
      <c r="L142" s="287">
        <v>100</v>
      </c>
      <c r="M142" s="288">
        <f t="shared" ref="M142" si="103">(K142*N142)-100</f>
        <v>620</v>
      </c>
      <c r="N142" s="286">
        <v>40</v>
      </c>
      <c r="O142" s="285" t="s">
        <v>597</v>
      </c>
      <c r="P142" s="289">
        <v>45124</v>
      </c>
      <c r="Q142" s="174"/>
      <c r="R142" s="174"/>
      <c r="S142" s="174"/>
      <c r="T142" s="174"/>
      <c r="U142" s="174"/>
      <c r="V142" s="174"/>
      <c r="W142" s="174"/>
      <c r="X142" s="174"/>
      <c r="Y142" s="174"/>
      <c r="Z142" s="174"/>
      <c r="AA142" s="174"/>
      <c r="AB142" s="174"/>
      <c r="AC142" s="174"/>
      <c r="AD142" s="174"/>
      <c r="AE142" s="174"/>
      <c r="AF142" s="174"/>
      <c r="AG142" s="174"/>
      <c r="AH142" s="174"/>
      <c r="AI142" s="174"/>
      <c r="AJ142" s="174"/>
      <c r="AK142" s="174"/>
      <c r="AL142" s="174"/>
    </row>
    <row r="143" spans="1:38" ht="15" customHeight="1">
      <c r="A143" s="329">
        <v>43</v>
      </c>
      <c r="B143" s="267">
        <v>45124</v>
      </c>
      <c r="C143" s="261"/>
      <c r="D143" s="262" t="s">
        <v>1001</v>
      </c>
      <c r="E143" s="261" t="s">
        <v>610</v>
      </c>
      <c r="F143" s="278" t="s">
        <v>1049</v>
      </c>
      <c r="G143" s="261">
        <v>15</v>
      </c>
      <c r="H143" s="261">
        <v>44</v>
      </c>
      <c r="I143" s="261" t="s">
        <v>972</v>
      </c>
      <c r="J143" s="261" t="s">
        <v>1033</v>
      </c>
      <c r="K143" s="327">
        <f t="shared" ref="K143" si="104">H143-F143</f>
        <v>10</v>
      </c>
      <c r="L143" s="287">
        <v>100</v>
      </c>
      <c r="M143" s="288">
        <f t="shared" ref="M143" si="105">(K143*N143)-100</f>
        <v>2400</v>
      </c>
      <c r="N143" s="286">
        <v>250</v>
      </c>
      <c r="O143" s="285" t="s">
        <v>597</v>
      </c>
      <c r="P143" s="289">
        <v>45125</v>
      </c>
      <c r="Q143" s="174"/>
      <c r="R143" s="174"/>
      <c r="S143" s="174"/>
      <c r="T143" s="174"/>
      <c r="U143" s="174"/>
      <c r="V143" s="174"/>
      <c r="W143" s="174"/>
      <c r="X143" s="174"/>
      <c r="Y143" s="174"/>
      <c r="Z143" s="174"/>
      <c r="AA143" s="174"/>
      <c r="AB143" s="174"/>
      <c r="AC143" s="174"/>
      <c r="AD143" s="174"/>
      <c r="AE143" s="174"/>
      <c r="AF143" s="174"/>
      <c r="AG143" s="174"/>
      <c r="AH143" s="174"/>
      <c r="AI143" s="174"/>
      <c r="AJ143" s="174"/>
      <c r="AK143" s="174"/>
      <c r="AL143" s="174"/>
    </row>
    <row r="144" spans="1:38" ht="15" customHeight="1">
      <c r="A144" s="329">
        <v>44</v>
      </c>
      <c r="B144" s="267">
        <v>45124</v>
      </c>
      <c r="C144" s="261"/>
      <c r="D144" s="262" t="s">
        <v>1103</v>
      </c>
      <c r="E144" s="261" t="s">
        <v>610</v>
      </c>
      <c r="F144" s="278" t="s">
        <v>942</v>
      </c>
      <c r="G144" s="261">
        <v>17</v>
      </c>
      <c r="H144" s="261">
        <v>44</v>
      </c>
      <c r="I144" s="261" t="s">
        <v>972</v>
      </c>
      <c r="J144" s="261" t="s">
        <v>980</v>
      </c>
      <c r="K144" s="327">
        <f t="shared" ref="K144" si="106">H144-F144</f>
        <v>8</v>
      </c>
      <c r="L144" s="287">
        <v>100</v>
      </c>
      <c r="M144" s="288">
        <f t="shared" ref="M144" si="107">(K144*N144)-100</f>
        <v>2300</v>
      </c>
      <c r="N144" s="286">
        <v>300</v>
      </c>
      <c r="O144" s="285" t="s">
        <v>597</v>
      </c>
      <c r="P144" s="289">
        <v>45125</v>
      </c>
      <c r="Q144" s="174"/>
      <c r="R144" s="174"/>
      <c r="S144" s="174"/>
      <c r="T144" s="174"/>
      <c r="U144" s="174"/>
      <c r="V144" s="174"/>
      <c r="W144" s="174"/>
      <c r="X144" s="174"/>
      <c r="Y144" s="174"/>
      <c r="Z144" s="174"/>
      <c r="AA144" s="174"/>
      <c r="AB144" s="174"/>
      <c r="AC144" s="174"/>
      <c r="AD144" s="174"/>
      <c r="AE144" s="174"/>
      <c r="AF144" s="174"/>
      <c r="AG144" s="174"/>
      <c r="AH144" s="174"/>
      <c r="AI144" s="174"/>
      <c r="AJ144" s="174"/>
      <c r="AK144" s="174"/>
      <c r="AL144" s="174"/>
    </row>
    <row r="145" spans="1:38" ht="15" customHeight="1">
      <c r="A145" s="329">
        <v>45</v>
      </c>
      <c r="B145" s="267">
        <v>45124</v>
      </c>
      <c r="C145" s="261"/>
      <c r="D145" s="262" t="s">
        <v>1094</v>
      </c>
      <c r="E145" s="261" t="s">
        <v>610</v>
      </c>
      <c r="F145" s="278" t="s">
        <v>979</v>
      </c>
      <c r="G145" s="261">
        <v>15</v>
      </c>
      <c r="H145" s="261">
        <v>41</v>
      </c>
      <c r="I145" s="261" t="s">
        <v>981</v>
      </c>
      <c r="J145" s="261" t="s">
        <v>980</v>
      </c>
      <c r="K145" s="327">
        <f t="shared" ref="K145" si="108">H145-F145</f>
        <v>8</v>
      </c>
      <c r="L145" s="287">
        <v>100</v>
      </c>
      <c r="M145" s="288">
        <f t="shared" ref="M145" si="109">(K145*N145)-100</f>
        <v>2300</v>
      </c>
      <c r="N145" s="286">
        <v>300</v>
      </c>
      <c r="O145" s="285" t="s">
        <v>597</v>
      </c>
      <c r="P145" s="289">
        <v>45125</v>
      </c>
      <c r="Q145" s="174"/>
      <c r="R145" s="174"/>
      <c r="S145" s="174"/>
      <c r="T145" s="174"/>
      <c r="U145" s="174"/>
      <c r="V145" s="174"/>
      <c r="W145" s="174"/>
      <c r="X145" s="174"/>
      <c r="Y145" s="174"/>
      <c r="Z145" s="174"/>
      <c r="AA145" s="174"/>
      <c r="AB145" s="174"/>
      <c r="AC145" s="174"/>
      <c r="AD145" s="174"/>
      <c r="AE145" s="174"/>
      <c r="AF145" s="174"/>
      <c r="AG145" s="174"/>
      <c r="AH145" s="174"/>
      <c r="AI145" s="174"/>
      <c r="AJ145" s="174"/>
      <c r="AK145" s="174"/>
      <c r="AL145" s="174"/>
    </row>
    <row r="146" spans="1:38" ht="15" customHeight="1">
      <c r="A146" s="329">
        <v>46</v>
      </c>
      <c r="B146" s="267">
        <v>45124</v>
      </c>
      <c r="C146" s="261"/>
      <c r="D146" s="262" t="s">
        <v>1104</v>
      </c>
      <c r="E146" s="261" t="s">
        <v>610</v>
      </c>
      <c r="F146" s="278" t="s">
        <v>1155</v>
      </c>
      <c r="G146" s="261">
        <v>45</v>
      </c>
      <c r="H146" s="261">
        <v>122.5</v>
      </c>
      <c r="I146" s="261" t="s">
        <v>1039</v>
      </c>
      <c r="J146" s="261" t="s">
        <v>1156</v>
      </c>
      <c r="K146" s="327">
        <f t="shared" ref="K146" si="110">H146-F146</f>
        <v>27.5</v>
      </c>
      <c r="L146" s="287">
        <v>100</v>
      </c>
      <c r="M146" s="288">
        <f t="shared" ref="M146" si="111">(K146*N146)-100</f>
        <v>2650</v>
      </c>
      <c r="N146" s="286">
        <v>100</v>
      </c>
      <c r="O146" s="285" t="s">
        <v>597</v>
      </c>
      <c r="P146" s="289">
        <v>45128</v>
      </c>
      <c r="Q146" s="174"/>
      <c r="R146" s="174"/>
      <c r="S146" s="174"/>
      <c r="T146" s="174"/>
      <c r="U146" s="174"/>
      <c r="V146" s="174"/>
      <c r="W146" s="174"/>
      <c r="X146" s="174"/>
      <c r="Y146" s="174"/>
      <c r="Z146" s="174"/>
      <c r="AA146" s="174"/>
      <c r="AB146" s="174"/>
      <c r="AC146" s="174"/>
      <c r="AD146" s="174"/>
      <c r="AE146" s="174"/>
      <c r="AF146" s="174"/>
      <c r="AG146" s="174"/>
      <c r="AH146" s="174"/>
      <c r="AI146" s="174"/>
      <c r="AJ146" s="174"/>
      <c r="AK146" s="174"/>
      <c r="AL146" s="174"/>
    </row>
    <row r="147" spans="1:38" ht="15" customHeight="1">
      <c r="A147" s="329">
        <v>47</v>
      </c>
      <c r="B147" s="267">
        <v>45125</v>
      </c>
      <c r="C147" s="261"/>
      <c r="D147" s="262" t="s">
        <v>1111</v>
      </c>
      <c r="E147" s="261" t="s">
        <v>610</v>
      </c>
      <c r="F147" s="278" t="s">
        <v>1114</v>
      </c>
      <c r="G147" s="261">
        <v>0</v>
      </c>
      <c r="H147" s="261">
        <v>75</v>
      </c>
      <c r="I147" s="261" t="s">
        <v>1095</v>
      </c>
      <c r="J147" s="261" t="s">
        <v>1115</v>
      </c>
      <c r="K147" s="327">
        <f t="shared" ref="K147:K148" si="112">H147-F147</f>
        <v>23</v>
      </c>
      <c r="L147" s="287">
        <v>100</v>
      </c>
      <c r="M147" s="288">
        <f t="shared" ref="M147:M148" si="113">(K147*N147)-100</f>
        <v>1050</v>
      </c>
      <c r="N147" s="286">
        <v>50</v>
      </c>
      <c r="O147" s="285" t="s">
        <v>597</v>
      </c>
      <c r="P147" s="289">
        <v>45125</v>
      </c>
      <c r="Q147" s="174"/>
      <c r="R147" s="174"/>
      <c r="S147" s="174"/>
      <c r="T147" s="174"/>
      <c r="U147" s="174"/>
      <c r="V147" s="174"/>
      <c r="W147" s="174"/>
      <c r="X147" s="174"/>
      <c r="Y147" s="174"/>
      <c r="Z147" s="174"/>
      <c r="AA147" s="174"/>
      <c r="AB147" s="174"/>
      <c r="AC147" s="174"/>
      <c r="AD147" s="174"/>
      <c r="AE147" s="174"/>
      <c r="AF147" s="174"/>
      <c r="AG147" s="174"/>
      <c r="AH147" s="174"/>
      <c r="AI147" s="174"/>
      <c r="AJ147" s="174"/>
      <c r="AK147" s="174"/>
      <c r="AL147" s="174"/>
    </row>
    <row r="148" spans="1:38" ht="15" customHeight="1">
      <c r="A148" s="351">
        <v>48</v>
      </c>
      <c r="B148" s="352">
        <v>45125</v>
      </c>
      <c r="C148" s="274"/>
      <c r="D148" s="275" t="s">
        <v>1113</v>
      </c>
      <c r="E148" s="274" t="s">
        <v>610</v>
      </c>
      <c r="F148" s="279" t="s">
        <v>1101</v>
      </c>
      <c r="G148" s="274">
        <v>0</v>
      </c>
      <c r="H148" s="274">
        <v>7</v>
      </c>
      <c r="I148" s="274" t="s">
        <v>1095</v>
      </c>
      <c r="J148" s="316" t="s">
        <v>1083</v>
      </c>
      <c r="K148" s="259">
        <f t="shared" si="112"/>
        <v>-43</v>
      </c>
      <c r="L148" s="282">
        <v>100</v>
      </c>
      <c r="M148" s="283">
        <f t="shared" si="113"/>
        <v>-1820</v>
      </c>
      <c r="N148" s="259">
        <v>40</v>
      </c>
      <c r="O148" s="317" t="s">
        <v>611</v>
      </c>
      <c r="P148" s="318">
        <v>45125</v>
      </c>
      <c r="Q148" s="174"/>
      <c r="R148" s="174"/>
      <c r="S148" s="174"/>
      <c r="T148" s="174"/>
      <c r="U148" s="174"/>
      <c r="V148" s="174"/>
      <c r="W148" s="174"/>
      <c r="X148" s="174"/>
      <c r="Y148" s="174"/>
      <c r="Z148" s="174"/>
      <c r="AA148" s="174"/>
      <c r="AB148" s="174"/>
      <c r="AC148" s="174"/>
      <c r="AD148" s="174"/>
      <c r="AE148" s="174"/>
      <c r="AF148" s="174"/>
      <c r="AG148" s="174"/>
      <c r="AH148" s="174"/>
      <c r="AI148" s="174"/>
      <c r="AJ148" s="174"/>
      <c r="AK148" s="174"/>
      <c r="AL148" s="174"/>
    </row>
    <row r="149" spans="1:38" ht="15" customHeight="1">
      <c r="A149" s="409">
        <v>49</v>
      </c>
      <c r="B149" s="411">
        <v>45125</v>
      </c>
      <c r="C149" s="313"/>
      <c r="D149" s="314" t="s">
        <v>1116</v>
      </c>
      <c r="E149" s="313" t="s">
        <v>610</v>
      </c>
      <c r="F149" s="315" t="s">
        <v>1121</v>
      </c>
      <c r="G149" s="313"/>
      <c r="H149" s="313">
        <v>400</v>
      </c>
      <c r="I149" s="313"/>
      <c r="J149" s="409" t="s">
        <v>943</v>
      </c>
      <c r="K149" s="374">
        <f t="shared" ref="K149" si="114">H149-F149</f>
        <v>0</v>
      </c>
      <c r="L149" s="375">
        <v>100</v>
      </c>
      <c r="M149" s="376">
        <f t="shared" ref="M149:M150" si="115">(K149*N149)-100</f>
        <v>-100</v>
      </c>
      <c r="N149" s="377">
        <v>15</v>
      </c>
      <c r="O149" s="413" t="s">
        <v>621</v>
      </c>
      <c r="P149" s="407">
        <v>45125</v>
      </c>
      <c r="Q149" s="174"/>
      <c r="R149" s="174"/>
      <c r="S149" s="174"/>
      <c r="T149" s="174"/>
      <c r="U149" s="174"/>
      <c r="V149" s="174"/>
      <c r="W149" s="174"/>
      <c r="X149" s="174"/>
      <c r="Y149" s="174"/>
      <c r="Z149" s="174"/>
      <c r="AA149" s="174"/>
      <c r="AB149" s="174"/>
      <c r="AC149" s="174"/>
      <c r="AD149" s="174"/>
      <c r="AE149" s="174"/>
      <c r="AF149" s="174"/>
      <c r="AG149" s="174"/>
      <c r="AH149" s="174"/>
      <c r="AI149" s="174"/>
      <c r="AJ149" s="174"/>
      <c r="AK149" s="174"/>
      <c r="AL149" s="174"/>
    </row>
    <row r="150" spans="1:38" ht="15" customHeight="1">
      <c r="A150" s="410"/>
      <c r="B150" s="412"/>
      <c r="C150" s="313"/>
      <c r="D150" s="314" t="s">
        <v>1117</v>
      </c>
      <c r="E150" s="313" t="s">
        <v>618</v>
      </c>
      <c r="F150" s="315" t="s">
        <v>1122</v>
      </c>
      <c r="G150" s="313"/>
      <c r="H150" s="313">
        <v>130</v>
      </c>
      <c r="I150" s="313"/>
      <c r="J150" s="410"/>
      <c r="K150" s="374">
        <f>F150-H150</f>
        <v>15</v>
      </c>
      <c r="L150" s="375">
        <v>100</v>
      </c>
      <c r="M150" s="376">
        <f t="shared" si="115"/>
        <v>275</v>
      </c>
      <c r="N150" s="377">
        <v>25</v>
      </c>
      <c r="O150" s="414"/>
      <c r="P150" s="408"/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  <c r="AA150" s="174"/>
      <c r="AB150" s="174"/>
      <c r="AC150" s="174"/>
      <c r="AD150" s="174"/>
      <c r="AE150" s="174"/>
      <c r="AF150" s="174"/>
      <c r="AG150" s="174"/>
      <c r="AH150" s="174"/>
      <c r="AI150" s="174"/>
      <c r="AJ150" s="174"/>
      <c r="AK150" s="174"/>
      <c r="AL150" s="174"/>
    </row>
    <row r="151" spans="1:38" ht="15" customHeight="1">
      <c r="A151" s="329">
        <v>50</v>
      </c>
      <c r="B151" s="267">
        <v>45125</v>
      </c>
      <c r="C151" s="261"/>
      <c r="D151" s="262" t="s">
        <v>1001</v>
      </c>
      <c r="E151" s="261" t="s">
        <v>610</v>
      </c>
      <c r="F151" s="278" t="s">
        <v>1118</v>
      </c>
      <c r="G151" s="261">
        <v>10</v>
      </c>
      <c r="H151" s="261">
        <v>41</v>
      </c>
      <c r="I151" s="261" t="s">
        <v>1047</v>
      </c>
      <c r="J151" s="261" t="s">
        <v>1010</v>
      </c>
      <c r="K151" s="327">
        <f t="shared" ref="K151:K153" si="116">H151-F151</f>
        <v>12</v>
      </c>
      <c r="L151" s="287">
        <v>100</v>
      </c>
      <c r="M151" s="288">
        <f t="shared" ref="M151:M153" si="117">(K151*N151)-100</f>
        <v>2900</v>
      </c>
      <c r="N151" s="286">
        <v>250</v>
      </c>
      <c r="O151" s="285" t="s">
        <v>597</v>
      </c>
      <c r="P151" s="289">
        <v>45125</v>
      </c>
      <c r="Q151" s="174"/>
      <c r="R151" s="174"/>
      <c r="S151" s="174"/>
      <c r="T151" s="174"/>
      <c r="U151" s="174"/>
      <c r="V151" s="174"/>
      <c r="W151" s="174"/>
      <c r="X151" s="174"/>
      <c r="Y151" s="174"/>
      <c r="Z151" s="174"/>
      <c r="AA151" s="174"/>
      <c r="AB151" s="174"/>
      <c r="AC151" s="174"/>
      <c r="AD151" s="174"/>
      <c r="AE151" s="174"/>
      <c r="AF151" s="174"/>
      <c r="AG151" s="174"/>
      <c r="AH151" s="174"/>
      <c r="AI151" s="174"/>
      <c r="AJ151" s="174"/>
      <c r="AK151" s="174"/>
      <c r="AL151" s="174"/>
    </row>
    <row r="152" spans="1:38" ht="15" customHeight="1">
      <c r="A152" s="329">
        <v>51</v>
      </c>
      <c r="B152" s="267">
        <v>45125</v>
      </c>
      <c r="C152" s="261"/>
      <c r="D152" s="262" t="s">
        <v>1094</v>
      </c>
      <c r="E152" s="261" t="s">
        <v>610</v>
      </c>
      <c r="F152" s="278" t="s">
        <v>979</v>
      </c>
      <c r="G152" s="261">
        <v>15</v>
      </c>
      <c r="H152" s="261">
        <v>43.5</v>
      </c>
      <c r="I152" s="261" t="s">
        <v>981</v>
      </c>
      <c r="J152" s="261" t="s">
        <v>1128</v>
      </c>
      <c r="K152" s="327">
        <f t="shared" si="116"/>
        <v>10.5</v>
      </c>
      <c r="L152" s="287">
        <v>100</v>
      </c>
      <c r="M152" s="288">
        <f t="shared" si="117"/>
        <v>3050</v>
      </c>
      <c r="N152" s="286">
        <v>300</v>
      </c>
      <c r="O152" s="285" t="s">
        <v>597</v>
      </c>
      <c r="P152" s="289">
        <v>45126</v>
      </c>
      <c r="Q152" s="174"/>
      <c r="R152" s="174"/>
      <c r="S152" s="174"/>
      <c r="T152" s="174"/>
      <c r="U152" s="174"/>
      <c r="V152" s="174"/>
      <c r="W152" s="174"/>
      <c r="X152" s="174"/>
      <c r="Y152" s="174"/>
      <c r="Z152" s="174"/>
      <c r="AA152" s="174"/>
      <c r="AB152" s="174"/>
      <c r="AC152" s="174"/>
      <c r="AD152" s="174"/>
      <c r="AE152" s="174"/>
      <c r="AF152" s="174"/>
      <c r="AG152" s="174"/>
      <c r="AH152" s="174"/>
      <c r="AI152" s="174"/>
      <c r="AJ152" s="174"/>
      <c r="AK152" s="174"/>
      <c r="AL152" s="174"/>
    </row>
    <row r="153" spans="1:38" ht="15" customHeight="1">
      <c r="A153" s="351">
        <v>52</v>
      </c>
      <c r="B153" s="352">
        <v>45126</v>
      </c>
      <c r="C153" s="274"/>
      <c r="D153" s="275" t="s">
        <v>1127</v>
      </c>
      <c r="E153" s="274" t="s">
        <v>610</v>
      </c>
      <c r="F153" s="279" t="s">
        <v>1138</v>
      </c>
      <c r="G153" s="274">
        <v>65</v>
      </c>
      <c r="H153" s="274">
        <v>65</v>
      </c>
      <c r="I153" s="274" t="s">
        <v>1051</v>
      </c>
      <c r="J153" s="316" t="s">
        <v>1139</v>
      </c>
      <c r="K153" s="259">
        <f t="shared" si="116"/>
        <v>-31</v>
      </c>
      <c r="L153" s="282">
        <v>100</v>
      </c>
      <c r="M153" s="283">
        <f t="shared" si="117"/>
        <v>-4750</v>
      </c>
      <c r="N153" s="259">
        <v>150</v>
      </c>
      <c r="O153" s="317" t="s">
        <v>611</v>
      </c>
      <c r="P153" s="318">
        <v>45127</v>
      </c>
      <c r="Q153" s="174"/>
      <c r="R153" s="174"/>
      <c r="S153" s="174"/>
      <c r="T153" s="174"/>
      <c r="U153" s="174"/>
      <c r="V153" s="174"/>
      <c r="W153" s="174"/>
      <c r="X153" s="174"/>
      <c r="Y153" s="174"/>
      <c r="Z153" s="174"/>
      <c r="AA153" s="174"/>
      <c r="AB153" s="174"/>
      <c r="AC153" s="174"/>
      <c r="AD153" s="174"/>
      <c r="AE153" s="174"/>
      <c r="AF153" s="174"/>
      <c r="AG153" s="174"/>
      <c r="AH153" s="174"/>
      <c r="AI153" s="174"/>
      <c r="AJ153" s="174"/>
      <c r="AK153" s="174"/>
      <c r="AL153" s="174"/>
    </row>
    <row r="154" spans="1:38" ht="15" customHeight="1">
      <c r="A154" s="351">
        <v>53</v>
      </c>
      <c r="B154" s="352">
        <v>45126</v>
      </c>
      <c r="C154" s="274"/>
      <c r="D154" s="275" t="s">
        <v>1129</v>
      </c>
      <c r="E154" s="274" t="s">
        <v>610</v>
      </c>
      <c r="F154" s="279" t="s">
        <v>997</v>
      </c>
      <c r="G154" s="274">
        <v>27</v>
      </c>
      <c r="H154" s="274">
        <v>27</v>
      </c>
      <c r="I154" s="274" t="s">
        <v>941</v>
      </c>
      <c r="J154" s="316" t="s">
        <v>1164</v>
      </c>
      <c r="K154" s="259">
        <f t="shared" ref="K154" si="118">H154-F154</f>
        <v>-24</v>
      </c>
      <c r="L154" s="282">
        <v>100</v>
      </c>
      <c r="M154" s="283">
        <f t="shared" ref="M154" si="119">(K154*N154)-100</f>
        <v>-4900</v>
      </c>
      <c r="N154" s="259">
        <v>200</v>
      </c>
      <c r="O154" s="317" t="s">
        <v>611</v>
      </c>
      <c r="P154" s="318">
        <v>45128</v>
      </c>
      <c r="Q154" s="174"/>
      <c r="R154" s="174"/>
      <c r="S154" s="174"/>
      <c r="T154" s="174"/>
      <c r="U154" s="174"/>
      <c r="V154" s="174"/>
      <c r="W154" s="174"/>
      <c r="X154" s="174"/>
      <c r="Y154" s="174"/>
      <c r="Z154" s="174"/>
      <c r="AA154" s="174"/>
      <c r="AB154" s="174"/>
      <c r="AC154" s="174"/>
      <c r="AD154" s="174"/>
      <c r="AE154" s="174"/>
      <c r="AF154" s="174"/>
      <c r="AG154" s="174"/>
      <c r="AH154" s="174"/>
      <c r="AI154" s="174"/>
      <c r="AJ154" s="174"/>
      <c r="AK154" s="174"/>
      <c r="AL154" s="174"/>
    </row>
    <row r="155" spans="1:38" ht="15" customHeight="1">
      <c r="A155" s="329">
        <v>54</v>
      </c>
      <c r="B155" s="267">
        <v>45126</v>
      </c>
      <c r="C155" s="261"/>
      <c r="D155" s="262" t="s">
        <v>1130</v>
      </c>
      <c r="E155" s="261" t="s">
        <v>610</v>
      </c>
      <c r="F155" s="278" t="s">
        <v>1131</v>
      </c>
      <c r="G155" s="261">
        <v>0</v>
      </c>
      <c r="H155" s="261">
        <v>53</v>
      </c>
      <c r="I155" s="261" t="s">
        <v>941</v>
      </c>
      <c r="J155" s="261" t="s">
        <v>1132</v>
      </c>
      <c r="K155" s="327">
        <f t="shared" ref="K155" si="120">H155-F155</f>
        <v>11</v>
      </c>
      <c r="L155" s="287">
        <v>100</v>
      </c>
      <c r="M155" s="288">
        <f t="shared" ref="M155" si="121">(K155*N155)-100</f>
        <v>450</v>
      </c>
      <c r="N155" s="286">
        <v>50</v>
      </c>
      <c r="O155" s="285" t="s">
        <v>597</v>
      </c>
      <c r="P155" s="289">
        <v>45126</v>
      </c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  <c r="AA155" s="174"/>
      <c r="AB155" s="174"/>
      <c r="AC155" s="174"/>
      <c r="AD155" s="174"/>
      <c r="AE155" s="174"/>
      <c r="AF155" s="174"/>
      <c r="AG155" s="174"/>
      <c r="AH155" s="174"/>
      <c r="AI155" s="174"/>
      <c r="AJ155" s="174"/>
      <c r="AK155" s="174"/>
      <c r="AL155" s="174"/>
    </row>
    <row r="156" spans="1:38" ht="15" customHeight="1">
      <c r="A156" s="329">
        <v>55</v>
      </c>
      <c r="B156" s="267">
        <v>45127</v>
      </c>
      <c r="C156" s="261"/>
      <c r="D156" s="262" t="s">
        <v>1130</v>
      </c>
      <c r="E156" s="261" t="s">
        <v>610</v>
      </c>
      <c r="F156" s="278" t="s">
        <v>1003</v>
      </c>
      <c r="G156" s="261">
        <v>0</v>
      </c>
      <c r="H156" s="261">
        <v>59</v>
      </c>
      <c r="I156" s="261" t="s">
        <v>941</v>
      </c>
      <c r="J156" s="261" t="s">
        <v>945</v>
      </c>
      <c r="K156" s="327">
        <f t="shared" ref="K156" si="122">H156-F156</f>
        <v>20</v>
      </c>
      <c r="L156" s="287">
        <v>100</v>
      </c>
      <c r="M156" s="288">
        <f t="shared" ref="M156" si="123">(K156*N156)-100</f>
        <v>900</v>
      </c>
      <c r="N156" s="286">
        <v>50</v>
      </c>
      <c r="O156" s="285" t="s">
        <v>597</v>
      </c>
      <c r="P156" s="289">
        <v>45127</v>
      </c>
      <c r="Q156" s="174"/>
      <c r="R156" s="174"/>
      <c r="S156" s="174"/>
      <c r="T156" s="174"/>
      <c r="U156" s="174"/>
      <c r="V156" s="174"/>
      <c r="W156" s="174"/>
      <c r="X156" s="174"/>
      <c r="Y156" s="174"/>
      <c r="Z156" s="174"/>
      <c r="AA156" s="174"/>
      <c r="AB156" s="174"/>
      <c r="AC156" s="174"/>
      <c r="AD156" s="174"/>
      <c r="AE156" s="174"/>
      <c r="AF156" s="174"/>
      <c r="AG156" s="174"/>
      <c r="AH156" s="174"/>
      <c r="AI156" s="174"/>
      <c r="AJ156" s="174"/>
      <c r="AK156" s="174"/>
      <c r="AL156" s="174"/>
    </row>
    <row r="157" spans="1:38" ht="15" customHeight="1">
      <c r="A157" s="329">
        <v>56</v>
      </c>
      <c r="B157" s="267">
        <v>45127</v>
      </c>
      <c r="C157" s="261"/>
      <c r="D157" s="262" t="s">
        <v>1142</v>
      </c>
      <c r="E157" s="261" t="s">
        <v>610</v>
      </c>
      <c r="F157" s="278" t="s">
        <v>937</v>
      </c>
      <c r="G157" s="261">
        <v>12</v>
      </c>
      <c r="H157" s="261">
        <v>69.5</v>
      </c>
      <c r="I157" s="261" t="s">
        <v>974</v>
      </c>
      <c r="J157" s="261" t="s">
        <v>1154</v>
      </c>
      <c r="K157" s="327">
        <f t="shared" ref="K157" si="124">H157-F157</f>
        <v>39.5</v>
      </c>
      <c r="L157" s="287">
        <v>100</v>
      </c>
      <c r="M157" s="288">
        <f t="shared" ref="M157" si="125">(K157*N157)-100</f>
        <v>11750</v>
      </c>
      <c r="N157" s="286">
        <v>300</v>
      </c>
      <c r="O157" s="285" t="s">
        <v>597</v>
      </c>
      <c r="P157" s="289">
        <v>45128</v>
      </c>
      <c r="Q157" s="174"/>
      <c r="R157" s="174"/>
      <c r="S157" s="174"/>
      <c r="T157" s="174"/>
      <c r="U157" s="174"/>
      <c r="V157" s="174"/>
      <c r="W157" s="174"/>
      <c r="X157" s="174"/>
      <c r="Y157" s="174"/>
      <c r="Z157" s="174"/>
      <c r="AA157" s="174"/>
      <c r="AB157" s="174"/>
      <c r="AC157" s="174"/>
      <c r="AD157" s="174"/>
      <c r="AE157" s="174"/>
      <c r="AF157" s="174"/>
      <c r="AG157" s="174"/>
      <c r="AH157" s="174"/>
      <c r="AI157" s="174"/>
      <c r="AJ157" s="174"/>
      <c r="AK157" s="174"/>
      <c r="AL157" s="174"/>
    </row>
    <row r="158" spans="1:38" ht="15" customHeight="1">
      <c r="A158" s="329">
        <v>57</v>
      </c>
      <c r="B158" s="267">
        <v>45128</v>
      </c>
      <c r="C158" s="261"/>
      <c r="D158" s="262" t="s">
        <v>1152</v>
      </c>
      <c r="E158" s="261" t="s">
        <v>610</v>
      </c>
      <c r="F158" s="278" t="s">
        <v>1157</v>
      </c>
      <c r="G158" s="261">
        <v>90</v>
      </c>
      <c r="H158" s="261">
        <v>505</v>
      </c>
      <c r="I158" s="261" t="s">
        <v>1153</v>
      </c>
      <c r="J158" s="261" t="s">
        <v>1158</v>
      </c>
      <c r="K158" s="327">
        <f t="shared" ref="K158" si="126">H158-F158</f>
        <v>135</v>
      </c>
      <c r="L158" s="287">
        <v>100</v>
      </c>
      <c r="M158" s="288">
        <f t="shared" ref="M158" si="127">(K158*N158)-100</f>
        <v>1925</v>
      </c>
      <c r="N158" s="286">
        <v>15</v>
      </c>
      <c r="O158" s="285" t="s">
        <v>597</v>
      </c>
      <c r="P158" s="289">
        <v>45128</v>
      </c>
      <c r="Q158" s="174"/>
      <c r="R158" s="174"/>
      <c r="S158" s="174"/>
      <c r="T158" s="174"/>
      <c r="U158" s="174"/>
      <c r="V158" s="174"/>
      <c r="W158" s="174"/>
      <c r="X158" s="174"/>
      <c r="Y158" s="174"/>
      <c r="Z158" s="174"/>
      <c r="AA158" s="174"/>
      <c r="AB158" s="174"/>
      <c r="AC158" s="174"/>
      <c r="AD158" s="174"/>
      <c r="AE158" s="174"/>
      <c r="AF158" s="174"/>
      <c r="AG158" s="174"/>
      <c r="AH158" s="174"/>
      <c r="AI158" s="174"/>
      <c r="AJ158" s="174"/>
      <c r="AK158" s="174"/>
      <c r="AL158" s="174"/>
    </row>
    <row r="159" spans="1:38" ht="15" customHeight="1">
      <c r="A159" s="329">
        <v>58</v>
      </c>
      <c r="B159" s="267">
        <v>45128</v>
      </c>
      <c r="C159" s="261"/>
      <c r="D159" s="262" t="s">
        <v>1159</v>
      </c>
      <c r="E159" s="261" t="s">
        <v>610</v>
      </c>
      <c r="F159" s="278" t="s">
        <v>1172</v>
      </c>
      <c r="G159" s="261">
        <v>80</v>
      </c>
      <c r="H159" s="261">
        <v>365</v>
      </c>
      <c r="I159" s="261" t="s">
        <v>1153</v>
      </c>
      <c r="J159" s="261" t="s">
        <v>1173</v>
      </c>
      <c r="K159" s="327">
        <f t="shared" ref="K159" si="128">H159-F159</f>
        <v>65</v>
      </c>
      <c r="L159" s="287">
        <v>100</v>
      </c>
      <c r="M159" s="288">
        <f t="shared" ref="M159" si="129">(K159*N159)-100</f>
        <v>875</v>
      </c>
      <c r="N159" s="286">
        <v>15</v>
      </c>
      <c r="O159" s="285" t="s">
        <v>597</v>
      </c>
      <c r="P159" s="289">
        <v>45128</v>
      </c>
      <c r="Q159" s="174"/>
      <c r="R159" s="174"/>
      <c r="S159" s="174"/>
      <c r="T159" s="174"/>
      <c r="U159" s="174"/>
      <c r="V159" s="174"/>
      <c r="W159" s="174"/>
      <c r="X159" s="174"/>
      <c r="Y159" s="174"/>
      <c r="Z159" s="174"/>
      <c r="AA159" s="174"/>
      <c r="AB159" s="174"/>
      <c r="AC159" s="174"/>
      <c r="AD159" s="174"/>
      <c r="AE159" s="174"/>
      <c r="AF159" s="174"/>
      <c r="AG159" s="174"/>
      <c r="AH159" s="174"/>
      <c r="AI159" s="174"/>
      <c r="AJ159" s="174"/>
      <c r="AK159" s="174"/>
      <c r="AL159" s="174"/>
    </row>
    <row r="160" spans="1:38" ht="15" customHeight="1">
      <c r="A160" s="351">
        <v>59</v>
      </c>
      <c r="B160" s="352">
        <v>45128</v>
      </c>
      <c r="C160" s="274"/>
      <c r="D160" s="275" t="s">
        <v>1160</v>
      </c>
      <c r="E160" s="274" t="s">
        <v>610</v>
      </c>
      <c r="F160" s="279" t="s">
        <v>1169</v>
      </c>
      <c r="G160" s="274">
        <v>6</v>
      </c>
      <c r="H160" s="274">
        <v>7</v>
      </c>
      <c r="I160" s="274" t="s">
        <v>974</v>
      </c>
      <c r="J160" s="316" t="s">
        <v>1170</v>
      </c>
      <c r="K160" s="259">
        <f t="shared" ref="K160" si="130">H160-F160</f>
        <v>-15</v>
      </c>
      <c r="L160" s="282">
        <v>100</v>
      </c>
      <c r="M160" s="283">
        <f t="shared" ref="M160" si="131">(K160*N160)-100</f>
        <v>-4600</v>
      </c>
      <c r="N160" s="259">
        <v>300</v>
      </c>
      <c r="O160" s="317" t="s">
        <v>611</v>
      </c>
      <c r="P160" s="318">
        <v>45128</v>
      </c>
      <c r="Q160" s="174"/>
      <c r="R160" s="174"/>
      <c r="S160" s="174"/>
      <c r="T160" s="174"/>
      <c r="U160" s="174"/>
      <c r="V160" s="174"/>
      <c r="W160" s="174"/>
      <c r="X160" s="174"/>
      <c r="Y160" s="174"/>
      <c r="Z160" s="174"/>
      <c r="AA160" s="174"/>
      <c r="AB160" s="174"/>
      <c r="AC160" s="174"/>
      <c r="AD160" s="174"/>
      <c r="AE160" s="174"/>
      <c r="AF160" s="174"/>
      <c r="AG160" s="174"/>
      <c r="AH160" s="174"/>
      <c r="AI160" s="174"/>
      <c r="AJ160" s="174"/>
      <c r="AK160" s="174"/>
      <c r="AL160" s="174"/>
    </row>
    <row r="161" spans="1:38" ht="15" customHeight="1">
      <c r="A161" s="351">
        <v>60</v>
      </c>
      <c r="B161" s="352">
        <v>45128</v>
      </c>
      <c r="C161" s="274"/>
      <c r="D161" s="275" t="s">
        <v>1161</v>
      </c>
      <c r="E161" s="274" t="s">
        <v>610</v>
      </c>
      <c r="F161" s="279" t="s">
        <v>1234</v>
      </c>
      <c r="G161" s="274">
        <v>6</v>
      </c>
      <c r="H161" s="274">
        <v>6</v>
      </c>
      <c r="I161" s="274" t="s">
        <v>1047</v>
      </c>
      <c r="J161" s="316" t="s">
        <v>1235</v>
      </c>
      <c r="K161" s="259">
        <f t="shared" ref="K161" si="132">H161-F161</f>
        <v>-20</v>
      </c>
      <c r="L161" s="282">
        <v>100</v>
      </c>
      <c r="M161" s="283">
        <f t="shared" ref="M161" si="133">(K161*N161)-100</f>
        <v>-5100</v>
      </c>
      <c r="N161" s="259">
        <v>250</v>
      </c>
      <c r="O161" s="317" t="s">
        <v>611</v>
      </c>
      <c r="P161" s="318">
        <v>45132</v>
      </c>
      <c r="Q161" s="174"/>
      <c r="R161" s="174"/>
      <c r="S161" s="174"/>
      <c r="T161" s="174"/>
      <c r="U161" s="174"/>
      <c r="V161" s="174"/>
      <c r="W161" s="174"/>
      <c r="X161" s="174"/>
      <c r="Y161" s="174"/>
      <c r="Z161" s="174"/>
      <c r="AA161" s="174"/>
      <c r="AB161" s="174"/>
      <c r="AC161" s="174"/>
      <c r="AD161" s="174"/>
      <c r="AE161" s="174"/>
      <c r="AF161" s="174"/>
      <c r="AG161" s="174"/>
      <c r="AH161" s="174"/>
      <c r="AI161" s="174"/>
      <c r="AJ161" s="174"/>
      <c r="AK161" s="174"/>
      <c r="AL161" s="174"/>
    </row>
    <row r="162" spans="1:38" ht="15" customHeight="1">
      <c r="A162" s="329">
        <v>61</v>
      </c>
      <c r="B162" s="267">
        <v>45128</v>
      </c>
      <c r="C162" s="261"/>
      <c r="D162" s="262" t="s">
        <v>1162</v>
      </c>
      <c r="E162" s="261" t="s">
        <v>610</v>
      </c>
      <c r="F162" s="278" t="s">
        <v>1067</v>
      </c>
      <c r="G162" s="261">
        <v>30</v>
      </c>
      <c r="H162" s="261">
        <v>102</v>
      </c>
      <c r="I162" s="261">
        <v>135</v>
      </c>
      <c r="J162" s="261" t="s">
        <v>1171</v>
      </c>
      <c r="K162" s="327">
        <f t="shared" ref="K162:K163" si="134">H162-F162</f>
        <v>24.5</v>
      </c>
      <c r="L162" s="287">
        <v>100</v>
      </c>
      <c r="M162" s="288">
        <f t="shared" ref="M162:M163" si="135">(K162*N162)-100</f>
        <v>880</v>
      </c>
      <c r="N162" s="286">
        <v>40</v>
      </c>
      <c r="O162" s="285" t="s">
        <v>597</v>
      </c>
      <c r="P162" s="289">
        <v>45128</v>
      </c>
      <c r="Q162" s="174"/>
      <c r="R162" s="174"/>
      <c r="S162" s="174"/>
      <c r="T162" s="174"/>
      <c r="U162" s="174"/>
      <c r="V162" s="174"/>
      <c r="W162" s="174"/>
      <c r="X162" s="174"/>
      <c r="Y162" s="174"/>
      <c r="Z162" s="174"/>
      <c r="AA162" s="174"/>
      <c r="AB162" s="174"/>
      <c r="AC162" s="174"/>
      <c r="AD162" s="174"/>
      <c r="AE162" s="174"/>
      <c r="AF162" s="174"/>
      <c r="AG162" s="174"/>
      <c r="AH162" s="174"/>
      <c r="AI162" s="174"/>
      <c r="AJ162" s="174"/>
      <c r="AK162" s="174"/>
      <c r="AL162" s="174"/>
    </row>
    <row r="163" spans="1:38" ht="15" customHeight="1">
      <c r="A163" s="351">
        <v>62</v>
      </c>
      <c r="B163" s="352">
        <v>45128</v>
      </c>
      <c r="C163" s="274"/>
      <c r="D163" s="275" t="s">
        <v>1162</v>
      </c>
      <c r="E163" s="274" t="s">
        <v>610</v>
      </c>
      <c r="F163" s="279" t="s">
        <v>1238</v>
      </c>
      <c r="G163" s="274">
        <v>25</v>
      </c>
      <c r="H163" s="274">
        <v>27</v>
      </c>
      <c r="I163" s="274" t="s">
        <v>1163</v>
      </c>
      <c r="J163" s="316" t="s">
        <v>1239</v>
      </c>
      <c r="K163" s="259">
        <f t="shared" si="134"/>
        <v>-45.5</v>
      </c>
      <c r="L163" s="282">
        <v>100</v>
      </c>
      <c r="M163" s="283">
        <f t="shared" si="135"/>
        <v>-1920</v>
      </c>
      <c r="N163" s="259">
        <v>40</v>
      </c>
      <c r="O163" s="317" t="s">
        <v>611</v>
      </c>
      <c r="P163" s="318">
        <v>45132</v>
      </c>
      <c r="Q163" s="174"/>
      <c r="R163" s="174"/>
      <c r="S163" s="174"/>
      <c r="T163" s="174"/>
      <c r="U163" s="174"/>
      <c r="V163" s="174"/>
      <c r="W163" s="174"/>
      <c r="X163" s="174"/>
      <c r="Y163" s="174"/>
      <c r="Z163" s="174"/>
      <c r="AA163" s="174"/>
      <c r="AB163" s="174"/>
      <c r="AC163" s="174"/>
      <c r="AD163" s="174"/>
      <c r="AE163" s="174"/>
      <c r="AF163" s="174"/>
      <c r="AG163" s="174"/>
      <c r="AH163" s="174"/>
      <c r="AI163" s="174"/>
      <c r="AJ163" s="174"/>
      <c r="AK163" s="174"/>
      <c r="AL163" s="174"/>
    </row>
    <row r="164" spans="1:38" ht="15" customHeight="1">
      <c r="A164" s="329">
        <v>63</v>
      </c>
      <c r="B164" s="267">
        <v>45128</v>
      </c>
      <c r="C164" s="261"/>
      <c r="D164" s="262" t="s">
        <v>1152</v>
      </c>
      <c r="E164" s="261" t="s">
        <v>610</v>
      </c>
      <c r="F164" s="278" t="s">
        <v>1174</v>
      </c>
      <c r="G164" s="261">
        <v>90</v>
      </c>
      <c r="H164" s="261">
        <v>385</v>
      </c>
      <c r="I164" s="261" t="s">
        <v>1153</v>
      </c>
      <c r="J164" s="261" t="s">
        <v>1173</v>
      </c>
      <c r="K164" s="327">
        <f t="shared" ref="K164:K165" si="136">H164-F164</f>
        <v>65</v>
      </c>
      <c r="L164" s="287">
        <v>100</v>
      </c>
      <c r="M164" s="288">
        <f t="shared" ref="M164:M165" si="137">(K164*N164)-100</f>
        <v>875</v>
      </c>
      <c r="N164" s="286">
        <v>15</v>
      </c>
      <c r="O164" s="285" t="s">
        <v>597</v>
      </c>
      <c r="P164" s="289">
        <v>45128</v>
      </c>
      <c r="Q164" s="174"/>
      <c r="R164" s="174"/>
      <c r="S164" s="174"/>
      <c r="T164" s="174"/>
      <c r="U164" s="174"/>
      <c r="V164" s="174"/>
      <c r="W164" s="174"/>
      <c r="X164" s="174"/>
      <c r="Y164" s="174"/>
      <c r="Z164" s="174"/>
      <c r="AA164" s="174"/>
      <c r="AB164" s="174"/>
      <c r="AC164" s="174"/>
      <c r="AD164" s="174"/>
      <c r="AE164" s="174"/>
      <c r="AF164" s="174"/>
      <c r="AG164" s="174"/>
      <c r="AH164" s="174"/>
      <c r="AI164" s="174"/>
      <c r="AJ164" s="174"/>
      <c r="AK164" s="174"/>
      <c r="AL164" s="174"/>
    </row>
    <row r="165" spans="1:38" ht="15" customHeight="1">
      <c r="A165" s="351">
        <v>64</v>
      </c>
      <c r="B165" s="352">
        <v>45128</v>
      </c>
      <c r="C165" s="274"/>
      <c r="D165" s="275" t="s">
        <v>1176</v>
      </c>
      <c r="E165" s="274" t="s">
        <v>610</v>
      </c>
      <c r="F165" s="279" t="s">
        <v>1236</v>
      </c>
      <c r="G165" s="274">
        <v>19</v>
      </c>
      <c r="H165" s="274">
        <v>24</v>
      </c>
      <c r="I165" s="274" t="s">
        <v>1163</v>
      </c>
      <c r="J165" s="316" t="s">
        <v>1237</v>
      </c>
      <c r="K165" s="259">
        <f t="shared" si="136"/>
        <v>-44</v>
      </c>
      <c r="L165" s="282">
        <v>100</v>
      </c>
      <c r="M165" s="283">
        <f t="shared" si="137"/>
        <v>-2300</v>
      </c>
      <c r="N165" s="259">
        <v>50</v>
      </c>
      <c r="O165" s="317" t="s">
        <v>611</v>
      </c>
      <c r="P165" s="318">
        <v>45132</v>
      </c>
      <c r="Q165" s="174"/>
      <c r="R165" s="174"/>
      <c r="S165" s="174"/>
      <c r="T165" s="174"/>
      <c r="U165" s="174"/>
      <c r="V165" s="174"/>
      <c r="W165" s="174"/>
      <c r="X165" s="174"/>
      <c r="Y165" s="174"/>
      <c r="Z165" s="174"/>
      <c r="AA165" s="174"/>
      <c r="AB165" s="174"/>
      <c r="AC165" s="174"/>
      <c r="AD165" s="174"/>
      <c r="AE165" s="174"/>
      <c r="AF165" s="174"/>
      <c r="AG165" s="174"/>
      <c r="AH165" s="174"/>
      <c r="AI165" s="174"/>
      <c r="AJ165" s="174"/>
      <c r="AK165" s="174"/>
      <c r="AL165" s="174"/>
    </row>
    <row r="166" spans="1:38" ht="15" customHeight="1">
      <c r="A166" s="379">
        <v>65</v>
      </c>
      <c r="B166" s="378">
        <v>45131</v>
      </c>
      <c r="C166" s="353"/>
      <c r="D166" s="354" t="s">
        <v>1192</v>
      </c>
      <c r="E166" s="353" t="s">
        <v>610</v>
      </c>
      <c r="F166" s="355" t="s">
        <v>1193</v>
      </c>
      <c r="G166" s="353">
        <v>160</v>
      </c>
      <c r="H166" s="353"/>
      <c r="I166" s="353" t="s">
        <v>1194</v>
      </c>
      <c r="J166" s="353" t="s">
        <v>595</v>
      </c>
      <c r="K166" s="356"/>
      <c r="L166" s="357"/>
      <c r="M166" s="358"/>
      <c r="N166" s="359"/>
      <c r="O166" s="360"/>
      <c r="P166" s="361"/>
      <c r="Q166" s="174"/>
      <c r="R166" s="174"/>
      <c r="S166" s="174"/>
      <c r="T166" s="174"/>
      <c r="U166" s="174"/>
      <c r="V166" s="174"/>
      <c r="W166" s="174"/>
      <c r="X166" s="174"/>
      <c r="Y166" s="174"/>
      <c r="Z166" s="174"/>
      <c r="AA166" s="174"/>
      <c r="AB166" s="174"/>
      <c r="AC166" s="174"/>
      <c r="AD166" s="174"/>
      <c r="AE166" s="174"/>
      <c r="AF166" s="174"/>
      <c r="AG166" s="174"/>
      <c r="AH166" s="174"/>
      <c r="AI166" s="174"/>
      <c r="AJ166" s="174"/>
      <c r="AK166" s="174"/>
      <c r="AL166" s="174"/>
    </row>
    <row r="167" spans="1:38" ht="15" customHeight="1">
      <c r="A167" s="329">
        <v>66</v>
      </c>
      <c r="B167" s="267">
        <v>45131</v>
      </c>
      <c r="C167" s="261"/>
      <c r="D167" s="262" t="s">
        <v>1152</v>
      </c>
      <c r="E167" s="261" t="s">
        <v>610</v>
      </c>
      <c r="F167" s="278" t="s">
        <v>1199</v>
      </c>
      <c r="G167" s="261">
        <v>45</v>
      </c>
      <c r="H167" s="261">
        <v>305</v>
      </c>
      <c r="I167" s="261" t="s">
        <v>1195</v>
      </c>
      <c r="J167" s="261" t="s">
        <v>1200</v>
      </c>
      <c r="K167" s="327">
        <f t="shared" ref="K167" si="138">H167-F167</f>
        <v>75</v>
      </c>
      <c r="L167" s="287">
        <v>100</v>
      </c>
      <c r="M167" s="288">
        <f t="shared" ref="M167" si="139">(K167*N167)-100</f>
        <v>1025</v>
      </c>
      <c r="N167" s="286">
        <v>15</v>
      </c>
      <c r="O167" s="285" t="s">
        <v>597</v>
      </c>
      <c r="P167" s="289">
        <v>45131</v>
      </c>
      <c r="Q167" s="174"/>
      <c r="R167" s="174"/>
      <c r="S167" s="174"/>
      <c r="T167" s="174"/>
      <c r="U167" s="174"/>
      <c r="V167" s="174"/>
      <c r="W167" s="174"/>
      <c r="X167" s="174"/>
      <c r="Y167" s="174"/>
      <c r="Z167" s="174"/>
      <c r="AA167" s="174"/>
      <c r="AB167" s="174"/>
      <c r="AC167" s="174"/>
      <c r="AD167" s="174"/>
      <c r="AE167" s="174"/>
      <c r="AF167" s="174"/>
      <c r="AG167" s="174"/>
      <c r="AH167" s="174"/>
      <c r="AI167" s="174"/>
      <c r="AJ167" s="174"/>
      <c r="AK167" s="174"/>
      <c r="AL167" s="174"/>
    </row>
    <row r="168" spans="1:38" ht="15" customHeight="1">
      <c r="A168" s="329">
        <v>67</v>
      </c>
      <c r="B168" s="267">
        <v>45132</v>
      </c>
      <c r="C168" s="261"/>
      <c r="D168" s="262" t="s">
        <v>1240</v>
      </c>
      <c r="E168" s="261" t="s">
        <v>610</v>
      </c>
      <c r="F168" s="278" t="s">
        <v>1241</v>
      </c>
      <c r="G168" s="261">
        <v>0</v>
      </c>
      <c r="H168" s="261">
        <v>64.5</v>
      </c>
      <c r="I168" s="261" t="s">
        <v>941</v>
      </c>
      <c r="J168" s="261" t="s">
        <v>1028</v>
      </c>
      <c r="K168" s="327">
        <f t="shared" ref="K168" si="140">H168-F168</f>
        <v>29.5</v>
      </c>
      <c r="L168" s="287">
        <v>100</v>
      </c>
      <c r="M168" s="288">
        <f t="shared" ref="M168" si="141">(K168*N168)-100</f>
        <v>1080</v>
      </c>
      <c r="N168" s="286">
        <v>40</v>
      </c>
      <c r="O168" s="285" t="s">
        <v>597</v>
      </c>
      <c r="P168" s="289">
        <v>45132</v>
      </c>
      <c r="Q168" s="174"/>
      <c r="R168" s="174"/>
      <c r="S168" s="174"/>
      <c r="T168" s="174"/>
      <c r="U168" s="174"/>
      <c r="V168" s="174"/>
      <c r="W168" s="174"/>
      <c r="X168" s="174"/>
      <c r="Y168" s="174"/>
      <c r="Z168" s="174"/>
      <c r="AA168" s="174"/>
      <c r="AB168" s="174"/>
      <c r="AC168" s="174"/>
      <c r="AD168" s="174"/>
      <c r="AE168" s="174"/>
      <c r="AF168" s="174"/>
      <c r="AG168" s="174"/>
      <c r="AH168" s="174"/>
      <c r="AI168" s="174"/>
      <c r="AJ168" s="174"/>
      <c r="AK168" s="174"/>
      <c r="AL168" s="174"/>
    </row>
    <row r="169" spans="1:38" ht="15" customHeight="1">
      <c r="A169" s="379"/>
      <c r="B169" s="378"/>
      <c r="C169" s="353"/>
      <c r="D169" s="354"/>
      <c r="E169" s="353"/>
      <c r="F169" s="355"/>
      <c r="G169" s="353"/>
      <c r="H169" s="353"/>
      <c r="I169" s="353"/>
      <c r="J169" s="353"/>
      <c r="K169" s="356"/>
      <c r="L169" s="357"/>
      <c r="M169" s="358"/>
      <c r="N169" s="359"/>
      <c r="O169" s="360"/>
      <c r="P169" s="361"/>
      <c r="Q169" s="174"/>
      <c r="R169" s="174"/>
      <c r="S169" s="174"/>
      <c r="T169" s="174"/>
      <c r="U169" s="174"/>
      <c r="V169" s="174"/>
      <c r="W169" s="174"/>
      <c r="X169" s="174"/>
      <c r="Y169" s="174"/>
      <c r="Z169" s="174"/>
      <c r="AA169" s="174"/>
      <c r="AB169" s="174"/>
      <c r="AC169" s="174"/>
      <c r="AD169" s="174"/>
      <c r="AE169" s="174"/>
      <c r="AF169" s="174"/>
      <c r="AG169" s="174"/>
      <c r="AH169" s="174"/>
      <c r="AI169" s="174"/>
      <c r="AJ169" s="174"/>
      <c r="AK169" s="174"/>
      <c r="AL169" s="174"/>
    </row>
    <row r="170" spans="1:38" ht="15" customHeight="1">
      <c r="A170" s="290"/>
      <c r="B170" s="291"/>
      <c r="C170" s="292"/>
      <c r="D170" s="324"/>
      <c r="E170" s="292"/>
      <c r="F170" s="293"/>
      <c r="G170" s="292"/>
      <c r="H170" s="292"/>
      <c r="I170" s="292"/>
      <c r="J170" s="292"/>
      <c r="K170" s="290"/>
      <c r="L170" s="294"/>
      <c r="M170" s="295"/>
      <c r="N170" s="290"/>
      <c r="O170" s="292"/>
      <c r="P170" s="291"/>
      <c r="Q170" s="174"/>
      <c r="R170" s="174"/>
      <c r="S170" s="174"/>
      <c r="T170" s="174"/>
      <c r="U170" s="174"/>
      <c r="V170" s="174"/>
      <c r="W170" s="174"/>
      <c r="X170" s="174"/>
      <c r="Y170" s="174"/>
      <c r="Z170" s="174"/>
      <c r="AA170" s="174"/>
      <c r="AB170" s="174"/>
      <c r="AC170" s="174"/>
      <c r="AD170" s="174"/>
      <c r="AE170" s="174"/>
      <c r="AF170" s="174"/>
      <c r="AG170" s="174"/>
      <c r="AH170" s="174"/>
      <c r="AI170" s="174"/>
      <c r="AJ170" s="174"/>
      <c r="AK170" s="174"/>
      <c r="AL170" s="174"/>
    </row>
    <row r="171" spans="1:38" ht="38.25" customHeight="1">
      <c r="A171" s="102" t="s">
        <v>627</v>
      </c>
      <c r="B171" s="184"/>
      <c r="C171" s="184"/>
      <c r="D171" s="185"/>
      <c r="E171" s="159"/>
      <c r="F171" s="6"/>
      <c r="G171" s="6"/>
      <c r="H171" s="160"/>
      <c r="I171" s="186"/>
      <c r="J171" s="1"/>
      <c r="K171" s="6"/>
      <c r="L171" s="6"/>
      <c r="M171" s="6"/>
      <c r="N171" s="1"/>
      <c r="O171" s="1"/>
      <c r="Q171" s="1"/>
      <c r="R171" s="6"/>
      <c r="S171" s="1"/>
      <c r="T171" s="1"/>
      <c r="U171" s="1"/>
      <c r="V171" s="1"/>
      <c r="W171" s="1"/>
      <c r="X171" s="6"/>
      <c r="Y171" s="1"/>
      <c r="Z171" s="1"/>
      <c r="AA171" s="1"/>
      <c r="AB171" s="1"/>
      <c r="AC171" s="1"/>
      <c r="AD171" s="6"/>
      <c r="AE171" s="1"/>
      <c r="AF171" s="1"/>
      <c r="AG171" s="1"/>
      <c r="AH171" s="1"/>
      <c r="AI171" s="1"/>
      <c r="AJ171" s="6"/>
      <c r="AK171" s="1"/>
    </row>
    <row r="172" spans="1:38" ht="38.25">
      <c r="A172" s="103" t="s">
        <v>16</v>
      </c>
      <c r="B172" s="104" t="s">
        <v>568</v>
      </c>
      <c r="C172" s="104"/>
      <c r="D172" s="105" t="s">
        <v>580</v>
      </c>
      <c r="E172" s="104" t="s">
        <v>581</v>
      </c>
      <c r="F172" s="104" t="s">
        <v>582</v>
      </c>
      <c r="G172" s="104" t="s">
        <v>583</v>
      </c>
      <c r="H172" s="104" t="s">
        <v>584</v>
      </c>
      <c r="I172" s="104" t="s">
        <v>585</v>
      </c>
      <c r="J172" s="103" t="s">
        <v>586</v>
      </c>
      <c r="K172" s="163" t="s">
        <v>609</v>
      </c>
      <c r="L172" s="164" t="s">
        <v>588</v>
      </c>
      <c r="M172" s="106" t="s">
        <v>589</v>
      </c>
      <c r="N172" s="104" t="s">
        <v>590</v>
      </c>
      <c r="O172" s="105" t="s">
        <v>591</v>
      </c>
      <c r="P172" s="104" t="s">
        <v>592</v>
      </c>
      <c r="Q172" s="41"/>
      <c r="R172" s="6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</row>
    <row r="173" spans="1:38" ht="14.25" customHeight="1">
      <c r="A173" s="107">
        <v>1</v>
      </c>
      <c r="B173" s="108">
        <v>44840</v>
      </c>
      <c r="C173" s="177"/>
      <c r="D173" s="177" t="s">
        <v>628</v>
      </c>
      <c r="E173" s="107" t="s">
        <v>610</v>
      </c>
      <c r="F173" s="107" t="s">
        <v>629</v>
      </c>
      <c r="G173" s="107">
        <v>1220</v>
      </c>
      <c r="H173" s="107"/>
      <c r="I173" s="107" t="s">
        <v>630</v>
      </c>
      <c r="J173" s="113" t="s">
        <v>595</v>
      </c>
      <c r="K173" s="113"/>
      <c r="L173" s="114"/>
      <c r="M173" s="187"/>
      <c r="N173" s="113"/>
      <c r="O173" s="113"/>
      <c r="P173" s="114"/>
      <c r="Q173" s="41"/>
      <c r="R173" s="41" t="s">
        <v>596</v>
      </c>
      <c r="S173" s="41"/>
      <c r="T173" s="1"/>
      <c r="U173" s="1"/>
      <c r="V173" s="1"/>
      <c r="W173" s="1"/>
      <c r="X173" s="1"/>
      <c r="Y173" s="1"/>
      <c r="Z173" s="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</row>
    <row r="174" spans="1:38" ht="14.25" customHeight="1">
      <c r="A174" s="107">
        <v>2</v>
      </c>
      <c r="B174" s="108">
        <v>45071</v>
      </c>
      <c r="C174" s="177"/>
      <c r="D174" s="177" t="s">
        <v>279</v>
      </c>
      <c r="E174" s="107" t="s">
        <v>610</v>
      </c>
      <c r="F174" s="107" t="s">
        <v>632</v>
      </c>
      <c r="G174" s="107">
        <v>267</v>
      </c>
      <c r="H174" s="107"/>
      <c r="I174" s="107" t="s">
        <v>633</v>
      </c>
      <c r="J174" s="113" t="s">
        <v>595</v>
      </c>
      <c r="K174" s="113"/>
      <c r="L174" s="114"/>
      <c r="M174" s="115"/>
      <c r="N174" s="178"/>
      <c r="O174" s="188"/>
      <c r="P174" s="108"/>
      <c r="Q174" s="41"/>
      <c r="R174" s="41" t="s">
        <v>596</v>
      </c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</row>
    <row r="175" spans="1:38" ht="14.25" customHeight="1">
      <c r="A175" s="107">
        <v>3</v>
      </c>
      <c r="B175" s="108">
        <v>45125</v>
      </c>
      <c r="C175" s="177"/>
      <c r="D175" s="177" t="s">
        <v>326</v>
      </c>
      <c r="E175" s="107" t="s">
        <v>610</v>
      </c>
      <c r="F175" s="107" t="s">
        <v>1016</v>
      </c>
      <c r="G175" s="107">
        <v>1990</v>
      </c>
      <c r="H175" s="107"/>
      <c r="I175" s="107" t="s">
        <v>1017</v>
      </c>
      <c r="J175" s="113" t="s">
        <v>595</v>
      </c>
      <c r="K175" s="113"/>
      <c r="L175" s="114"/>
      <c r="M175" s="115"/>
      <c r="N175" s="268"/>
      <c r="O175" s="300"/>
      <c r="P175" s="108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</row>
    <row r="176" spans="1:38" ht="14.25" customHeight="1">
      <c r="A176" s="107"/>
      <c r="B176" s="108"/>
      <c r="C176" s="177"/>
      <c r="D176" s="177"/>
      <c r="E176" s="107"/>
      <c r="F176" s="107"/>
      <c r="G176" s="107"/>
      <c r="H176" s="107"/>
      <c r="I176" s="107"/>
      <c r="J176" s="113"/>
      <c r="K176" s="113"/>
      <c r="L176" s="114"/>
      <c r="M176" s="115"/>
      <c r="N176" s="268"/>
      <c r="O176" s="300"/>
      <c r="P176" s="108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</row>
    <row r="177" spans="1:26" ht="12.75" customHeight="1">
      <c r="A177" s="107"/>
      <c r="B177" s="108"/>
      <c r="C177" s="177"/>
      <c r="D177" s="177"/>
      <c r="E177" s="107"/>
      <c r="F177" s="107"/>
      <c r="G177" s="107"/>
      <c r="H177" s="107"/>
      <c r="I177" s="107"/>
      <c r="J177" s="113"/>
      <c r="K177" s="113"/>
      <c r="L177" s="114"/>
      <c r="M177" s="187"/>
      <c r="N177" s="113"/>
      <c r="O177" s="113"/>
      <c r="P177" s="108"/>
      <c r="R177" s="6"/>
      <c r="S177" s="1"/>
      <c r="T177" s="1"/>
      <c r="U177" s="1"/>
      <c r="V177" s="1"/>
      <c r="W177" s="1"/>
      <c r="X177" s="1"/>
      <c r="Y177" s="1"/>
    </row>
    <row r="178" spans="1:26" ht="12.75" customHeight="1">
      <c r="A178" s="144" t="s">
        <v>601</v>
      </c>
      <c r="B178" s="144"/>
      <c r="C178" s="144"/>
      <c r="D178" s="144"/>
      <c r="E178" s="41"/>
      <c r="F178" s="151" t="s">
        <v>603</v>
      </c>
      <c r="G178" s="62"/>
      <c r="H178" s="62"/>
      <c r="I178" s="62"/>
      <c r="J178" s="6"/>
      <c r="K178" s="167"/>
      <c r="L178" s="168"/>
      <c r="M178" s="6"/>
      <c r="N178" s="134"/>
      <c r="O178" s="189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0" t="s">
        <v>602</v>
      </c>
      <c r="B179" s="144"/>
      <c r="C179" s="144"/>
      <c r="D179" s="144"/>
      <c r="E179" s="6"/>
      <c r="F179" s="151" t="s">
        <v>606</v>
      </c>
      <c r="G179" s="6"/>
      <c r="H179" s="6" t="s">
        <v>634</v>
      </c>
      <c r="I179" s="6"/>
      <c r="J179" s="1"/>
      <c r="K179" s="6"/>
      <c r="L179" s="6"/>
      <c r="M179" s="6"/>
      <c r="N179" s="1"/>
      <c r="O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0"/>
      <c r="B180" s="144"/>
      <c r="C180" s="144"/>
      <c r="D180" s="144"/>
      <c r="E180" s="6"/>
      <c r="F180" s="151"/>
      <c r="G180" s="6"/>
      <c r="H180" s="6"/>
      <c r="I180" s="6"/>
      <c r="J180" s="1"/>
      <c r="K180" s="6"/>
      <c r="L180" s="6"/>
      <c r="M180" s="6"/>
      <c r="N180" s="1"/>
      <c r="O180" s="1"/>
      <c r="Q180" s="1"/>
      <c r="R180" s="62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0"/>
      <c r="B181" s="144"/>
      <c r="C181" s="144"/>
      <c r="D181" s="144"/>
      <c r="E181" s="6"/>
      <c r="F181" s="151"/>
      <c r="G181" s="62"/>
      <c r="H181" s="41"/>
      <c r="I181" s="62"/>
      <c r="J181" s="6"/>
      <c r="K181" s="167"/>
      <c r="L181" s="168"/>
      <c r="M181" s="6"/>
      <c r="N181" s="134"/>
      <c r="O181" s="169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0"/>
      <c r="B182" s="144"/>
      <c r="C182" s="144"/>
      <c r="D182" s="144"/>
      <c r="E182" s="6"/>
      <c r="F182" s="151"/>
      <c r="G182" s="62"/>
      <c r="H182" s="41"/>
      <c r="I182" s="62"/>
      <c r="J182" s="6"/>
      <c r="K182" s="167"/>
      <c r="L182" s="168"/>
      <c r="M182" s="6"/>
      <c r="N182" s="134"/>
      <c r="O182" s="169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0"/>
      <c r="B183" s="144"/>
      <c r="C183" s="144"/>
      <c r="D183" s="144"/>
      <c r="E183" s="6"/>
      <c r="F183" s="151"/>
      <c r="G183" s="62"/>
      <c r="H183" s="41"/>
      <c r="I183" s="62"/>
      <c r="J183" s="6"/>
      <c r="K183" s="167"/>
      <c r="L183" s="168"/>
      <c r="M183" s="6"/>
      <c r="N183" s="134"/>
      <c r="O183" s="169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0"/>
      <c r="B184" s="144"/>
      <c r="C184" s="144"/>
      <c r="D184" s="144"/>
      <c r="E184" s="6"/>
      <c r="F184" s="151"/>
      <c r="G184" s="62"/>
      <c r="H184" s="41"/>
      <c r="I184" s="62"/>
      <c r="J184" s="6"/>
      <c r="K184" s="167"/>
      <c r="L184" s="168"/>
      <c r="M184" s="6"/>
      <c r="N184" s="134"/>
      <c r="O184" s="169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0"/>
      <c r="B185" s="144"/>
      <c r="C185" s="144"/>
      <c r="D185" s="144"/>
      <c r="E185" s="6"/>
      <c r="F185" s="151"/>
      <c r="G185" s="62"/>
      <c r="H185" s="41"/>
      <c r="I185" s="62"/>
      <c r="J185" s="6"/>
      <c r="K185" s="167"/>
      <c r="L185" s="168"/>
      <c r="M185" s="6"/>
      <c r="N185" s="134"/>
      <c r="O185" s="169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0"/>
      <c r="B186" s="144"/>
      <c r="C186" s="144"/>
      <c r="D186" s="144"/>
      <c r="E186" s="6"/>
      <c r="F186" s="151"/>
      <c r="G186" s="62"/>
      <c r="H186" s="41"/>
      <c r="I186" s="62"/>
      <c r="J186" s="6"/>
      <c r="K186" s="167"/>
      <c r="L186" s="168"/>
      <c r="M186" s="6"/>
      <c r="N186" s="134"/>
      <c r="O186" s="169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62"/>
      <c r="B187" s="133"/>
      <c r="C187" s="133"/>
      <c r="D187" s="41"/>
      <c r="E187" s="62"/>
      <c r="F187" s="62"/>
      <c r="G187" s="62"/>
      <c r="H187" s="41"/>
      <c r="I187" s="62"/>
      <c r="J187" s="6"/>
      <c r="K187" s="167"/>
      <c r="L187" s="168"/>
      <c r="M187" s="6"/>
      <c r="N187" s="134"/>
      <c r="O187" s="169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38.25" customHeight="1">
      <c r="A188" s="41"/>
      <c r="B188" s="190" t="s">
        <v>635</v>
      </c>
      <c r="C188" s="190"/>
      <c r="D188" s="190"/>
      <c r="E188" s="190"/>
      <c r="F188" s="6"/>
      <c r="G188" s="6"/>
      <c r="H188" s="161"/>
      <c r="I188" s="6"/>
      <c r="J188" s="161"/>
      <c r="K188" s="162"/>
      <c r="L188" s="6"/>
      <c r="M188" s="6"/>
      <c r="N188" s="1"/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03" t="s">
        <v>16</v>
      </c>
      <c r="B189" s="104" t="s">
        <v>568</v>
      </c>
      <c r="C189" s="104"/>
      <c r="D189" s="105" t="s">
        <v>580</v>
      </c>
      <c r="E189" s="104" t="s">
        <v>581</v>
      </c>
      <c r="F189" s="104" t="s">
        <v>582</v>
      </c>
      <c r="G189" s="104" t="s">
        <v>636</v>
      </c>
      <c r="H189" s="104" t="s">
        <v>637</v>
      </c>
      <c r="I189" s="104" t="s">
        <v>585</v>
      </c>
      <c r="J189" s="191" t="s">
        <v>586</v>
      </c>
      <c r="K189" s="104" t="s">
        <v>587</v>
      </c>
      <c r="L189" s="104" t="s">
        <v>638</v>
      </c>
      <c r="M189" s="104" t="s">
        <v>590</v>
      </c>
      <c r="N189" s="105" t="s">
        <v>591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2">
        <v>1</v>
      </c>
      <c r="B190" s="193">
        <v>41579</v>
      </c>
      <c r="C190" s="193"/>
      <c r="D190" s="194" t="s">
        <v>639</v>
      </c>
      <c r="E190" s="195" t="s">
        <v>593</v>
      </c>
      <c r="F190" s="196">
        <v>82</v>
      </c>
      <c r="G190" s="195" t="s">
        <v>640</v>
      </c>
      <c r="H190" s="195">
        <v>100</v>
      </c>
      <c r="I190" s="197">
        <v>100</v>
      </c>
      <c r="J190" s="198" t="s">
        <v>641</v>
      </c>
      <c r="K190" s="199">
        <f t="shared" ref="K190:K242" si="142">H190-F190</f>
        <v>18</v>
      </c>
      <c r="L190" s="200">
        <f t="shared" ref="L190:L242" si="143">K190/F190</f>
        <v>0.21951219512195122</v>
      </c>
      <c r="M190" s="195" t="s">
        <v>597</v>
      </c>
      <c r="N190" s="201">
        <v>42657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2">
        <v>2</v>
      </c>
      <c r="B191" s="193">
        <v>41794</v>
      </c>
      <c r="C191" s="193"/>
      <c r="D191" s="194" t="s">
        <v>642</v>
      </c>
      <c r="E191" s="195" t="s">
        <v>610</v>
      </c>
      <c r="F191" s="196">
        <v>257</v>
      </c>
      <c r="G191" s="195" t="s">
        <v>640</v>
      </c>
      <c r="H191" s="195">
        <v>300</v>
      </c>
      <c r="I191" s="197">
        <v>300</v>
      </c>
      <c r="J191" s="198" t="s">
        <v>641</v>
      </c>
      <c r="K191" s="199">
        <f t="shared" si="142"/>
        <v>43</v>
      </c>
      <c r="L191" s="200">
        <f t="shared" si="143"/>
        <v>0.16731517509727625</v>
      </c>
      <c r="M191" s="195" t="s">
        <v>597</v>
      </c>
      <c r="N191" s="201">
        <v>41822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2">
        <v>3</v>
      </c>
      <c r="B192" s="193">
        <v>41828</v>
      </c>
      <c r="C192" s="193"/>
      <c r="D192" s="194" t="s">
        <v>643</v>
      </c>
      <c r="E192" s="195" t="s">
        <v>610</v>
      </c>
      <c r="F192" s="196">
        <v>393</v>
      </c>
      <c r="G192" s="195" t="s">
        <v>640</v>
      </c>
      <c r="H192" s="195">
        <v>468</v>
      </c>
      <c r="I192" s="197">
        <v>468</v>
      </c>
      <c r="J192" s="198" t="s">
        <v>641</v>
      </c>
      <c r="K192" s="199">
        <f t="shared" si="142"/>
        <v>75</v>
      </c>
      <c r="L192" s="200">
        <f t="shared" si="143"/>
        <v>0.19083969465648856</v>
      </c>
      <c r="M192" s="195" t="s">
        <v>597</v>
      </c>
      <c r="N192" s="201">
        <v>41863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2">
        <v>4</v>
      </c>
      <c r="B193" s="193">
        <v>41857</v>
      </c>
      <c r="C193" s="193"/>
      <c r="D193" s="194" t="s">
        <v>644</v>
      </c>
      <c r="E193" s="195" t="s">
        <v>610</v>
      </c>
      <c r="F193" s="196">
        <v>205</v>
      </c>
      <c r="G193" s="195" t="s">
        <v>640</v>
      </c>
      <c r="H193" s="195">
        <v>275</v>
      </c>
      <c r="I193" s="197">
        <v>250</v>
      </c>
      <c r="J193" s="198" t="s">
        <v>641</v>
      </c>
      <c r="K193" s="199">
        <f t="shared" si="142"/>
        <v>70</v>
      </c>
      <c r="L193" s="200">
        <f t="shared" si="143"/>
        <v>0.34146341463414637</v>
      </c>
      <c r="M193" s="195" t="s">
        <v>597</v>
      </c>
      <c r="N193" s="201">
        <v>41962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2">
        <v>5</v>
      </c>
      <c r="B194" s="193">
        <v>41886</v>
      </c>
      <c r="C194" s="193"/>
      <c r="D194" s="194" t="s">
        <v>645</v>
      </c>
      <c r="E194" s="195" t="s">
        <v>610</v>
      </c>
      <c r="F194" s="196">
        <v>162</v>
      </c>
      <c r="G194" s="195" t="s">
        <v>640</v>
      </c>
      <c r="H194" s="195">
        <v>190</v>
      </c>
      <c r="I194" s="197">
        <v>190</v>
      </c>
      <c r="J194" s="198" t="s">
        <v>641</v>
      </c>
      <c r="K194" s="199">
        <f t="shared" si="142"/>
        <v>28</v>
      </c>
      <c r="L194" s="200">
        <f t="shared" si="143"/>
        <v>0.1728395061728395</v>
      </c>
      <c r="M194" s="195" t="s">
        <v>597</v>
      </c>
      <c r="N194" s="201">
        <v>42006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2">
        <v>6</v>
      </c>
      <c r="B195" s="193">
        <v>41886</v>
      </c>
      <c r="C195" s="193"/>
      <c r="D195" s="194" t="s">
        <v>646</v>
      </c>
      <c r="E195" s="195" t="s">
        <v>610</v>
      </c>
      <c r="F195" s="196">
        <v>75</v>
      </c>
      <c r="G195" s="195" t="s">
        <v>640</v>
      </c>
      <c r="H195" s="195">
        <v>91.5</v>
      </c>
      <c r="I195" s="197" t="s">
        <v>631</v>
      </c>
      <c r="J195" s="198" t="s">
        <v>647</v>
      </c>
      <c r="K195" s="199">
        <f t="shared" si="142"/>
        <v>16.5</v>
      </c>
      <c r="L195" s="200">
        <f t="shared" si="143"/>
        <v>0.22</v>
      </c>
      <c r="M195" s="195" t="s">
        <v>597</v>
      </c>
      <c r="N195" s="201">
        <v>41954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2">
        <v>7</v>
      </c>
      <c r="B196" s="193">
        <v>41913</v>
      </c>
      <c r="C196" s="193"/>
      <c r="D196" s="194" t="s">
        <v>648</v>
      </c>
      <c r="E196" s="195" t="s">
        <v>610</v>
      </c>
      <c r="F196" s="196">
        <v>850</v>
      </c>
      <c r="G196" s="195" t="s">
        <v>640</v>
      </c>
      <c r="H196" s="195">
        <v>982.5</v>
      </c>
      <c r="I196" s="197">
        <v>1050</v>
      </c>
      <c r="J196" s="198" t="s">
        <v>649</v>
      </c>
      <c r="K196" s="199">
        <f t="shared" si="142"/>
        <v>132.5</v>
      </c>
      <c r="L196" s="200">
        <f t="shared" si="143"/>
        <v>0.15588235294117647</v>
      </c>
      <c r="M196" s="195" t="s">
        <v>597</v>
      </c>
      <c r="N196" s="201">
        <v>42039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2">
        <v>8</v>
      </c>
      <c r="B197" s="193">
        <v>41913</v>
      </c>
      <c r="C197" s="193"/>
      <c r="D197" s="194" t="s">
        <v>650</v>
      </c>
      <c r="E197" s="195" t="s">
        <v>610</v>
      </c>
      <c r="F197" s="196">
        <v>475</v>
      </c>
      <c r="G197" s="195" t="s">
        <v>640</v>
      </c>
      <c r="H197" s="195">
        <v>515</v>
      </c>
      <c r="I197" s="197">
        <v>600</v>
      </c>
      <c r="J197" s="198" t="s">
        <v>651</v>
      </c>
      <c r="K197" s="199">
        <f t="shared" si="142"/>
        <v>40</v>
      </c>
      <c r="L197" s="200">
        <f t="shared" si="143"/>
        <v>8.4210526315789472E-2</v>
      </c>
      <c r="M197" s="195" t="s">
        <v>597</v>
      </c>
      <c r="N197" s="201">
        <v>41939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2">
        <v>9</v>
      </c>
      <c r="B198" s="193">
        <v>41913</v>
      </c>
      <c r="C198" s="193"/>
      <c r="D198" s="194" t="s">
        <v>652</v>
      </c>
      <c r="E198" s="195" t="s">
        <v>610</v>
      </c>
      <c r="F198" s="196">
        <v>86</v>
      </c>
      <c r="G198" s="195" t="s">
        <v>640</v>
      </c>
      <c r="H198" s="195">
        <v>99</v>
      </c>
      <c r="I198" s="197">
        <v>140</v>
      </c>
      <c r="J198" s="198" t="s">
        <v>653</v>
      </c>
      <c r="K198" s="199">
        <f t="shared" si="142"/>
        <v>13</v>
      </c>
      <c r="L198" s="200">
        <f t="shared" si="143"/>
        <v>0.15116279069767441</v>
      </c>
      <c r="M198" s="195" t="s">
        <v>597</v>
      </c>
      <c r="N198" s="201">
        <v>41939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2">
        <v>10</v>
      </c>
      <c r="B199" s="193">
        <v>41926</v>
      </c>
      <c r="C199" s="193"/>
      <c r="D199" s="194" t="s">
        <v>654</v>
      </c>
      <c r="E199" s="195" t="s">
        <v>610</v>
      </c>
      <c r="F199" s="196">
        <v>496.6</v>
      </c>
      <c r="G199" s="195" t="s">
        <v>640</v>
      </c>
      <c r="H199" s="195">
        <v>621</v>
      </c>
      <c r="I199" s="197">
        <v>580</v>
      </c>
      <c r="J199" s="198" t="s">
        <v>641</v>
      </c>
      <c r="K199" s="199">
        <f t="shared" si="142"/>
        <v>124.39999999999998</v>
      </c>
      <c r="L199" s="200">
        <f t="shared" si="143"/>
        <v>0.25050342327829234</v>
      </c>
      <c r="M199" s="195" t="s">
        <v>597</v>
      </c>
      <c r="N199" s="201">
        <v>42605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2">
        <v>11</v>
      </c>
      <c r="B200" s="193">
        <v>41926</v>
      </c>
      <c r="C200" s="193"/>
      <c r="D200" s="194" t="s">
        <v>655</v>
      </c>
      <c r="E200" s="195" t="s">
        <v>610</v>
      </c>
      <c r="F200" s="196">
        <v>2481.9</v>
      </c>
      <c r="G200" s="195" t="s">
        <v>640</v>
      </c>
      <c r="H200" s="195">
        <v>2840</v>
      </c>
      <c r="I200" s="197">
        <v>2870</v>
      </c>
      <c r="J200" s="198" t="s">
        <v>656</v>
      </c>
      <c r="K200" s="199">
        <f t="shared" si="142"/>
        <v>358.09999999999991</v>
      </c>
      <c r="L200" s="200">
        <f t="shared" si="143"/>
        <v>0.14428462065353154</v>
      </c>
      <c r="M200" s="195" t="s">
        <v>597</v>
      </c>
      <c r="N200" s="201">
        <v>42017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2">
        <v>12</v>
      </c>
      <c r="B201" s="193">
        <v>41928</v>
      </c>
      <c r="C201" s="193"/>
      <c r="D201" s="194" t="s">
        <v>657</v>
      </c>
      <c r="E201" s="195" t="s">
        <v>610</v>
      </c>
      <c r="F201" s="196">
        <v>84.5</v>
      </c>
      <c r="G201" s="195" t="s">
        <v>640</v>
      </c>
      <c r="H201" s="195">
        <v>93</v>
      </c>
      <c r="I201" s="197">
        <v>110</v>
      </c>
      <c r="J201" s="198" t="s">
        <v>658</v>
      </c>
      <c r="K201" s="199">
        <f t="shared" si="142"/>
        <v>8.5</v>
      </c>
      <c r="L201" s="200">
        <f t="shared" si="143"/>
        <v>0.10059171597633136</v>
      </c>
      <c r="M201" s="195" t="s">
        <v>597</v>
      </c>
      <c r="N201" s="201">
        <v>41939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2">
        <v>13</v>
      </c>
      <c r="B202" s="193">
        <v>41928</v>
      </c>
      <c r="C202" s="193"/>
      <c r="D202" s="194" t="s">
        <v>659</v>
      </c>
      <c r="E202" s="195" t="s">
        <v>610</v>
      </c>
      <c r="F202" s="196">
        <v>401</v>
      </c>
      <c r="G202" s="195" t="s">
        <v>640</v>
      </c>
      <c r="H202" s="195">
        <v>428</v>
      </c>
      <c r="I202" s="197">
        <v>450</v>
      </c>
      <c r="J202" s="198" t="s">
        <v>660</v>
      </c>
      <c r="K202" s="199">
        <f t="shared" si="142"/>
        <v>27</v>
      </c>
      <c r="L202" s="200">
        <f t="shared" si="143"/>
        <v>6.7331670822942641E-2</v>
      </c>
      <c r="M202" s="195" t="s">
        <v>597</v>
      </c>
      <c r="N202" s="201">
        <v>42020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2">
        <v>14</v>
      </c>
      <c r="B203" s="193">
        <v>41928</v>
      </c>
      <c r="C203" s="193"/>
      <c r="D203" s="194" t="s">
        <v>661</v>
      </c>
      <c r="E203" s="195" t="s">
        <v>610</v>
      </c>
      <c r="F203" s="196">
        <v>101</v>
      </c>
      <c r="G203" s="195" t="s">
        <v>640</v>
      </c>
      <c r="H203" s="195">
        <v>112</v>
      </c>
      <c r="I203" s="197">
        <v>120</v>
      </c>
      <c r="J203" s="198" t="s">
        <v>662</v>
      </c>
      <c r="K203" s="199">
        <f t="shared" si="142"/>
        <v>11</v>
      </c>
      <c r="L203" s="200">
        <f t="shared" si="143"/>
        <v>0.10891089108910891</v>
      </c>
      <c r="M203" s="195" t="s">
        <v>597</v>
      </c>
      <c r="N203" s="201">
        <v>41939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2">
        <v>15</v>
      </c>
      <c r="B204" s="193">
        <v>41954</v>
      </c>
      <c r="C204" s="193"/>
      <c r="D204" s="194" t="s">
        <v>663</v>
      </c>
      <c r="E204" s="195" t="s">
        <v>610</v>
      </c>
      <c r="F204" s="196">
        <v>59</v>
      </c>
      <c r="G204" s="195" t="s">
        <v>640</v>
      </c>
      <c r="H204" s="195">
        <v>76</v>
      </c>
      <c r="I204" s="197">
        <v>76</v>
      </c>
      <c r="J204" s="198" t="s">
        <v>641</v>
      </c>
      <c r="K204" s="199">
        <f t="shared" si="142"/>
        <v>17</v>
      </c>
      <c r="L204" s="200">
        <f t="shared" si="143"/>
        <v>0.28813559322033899</v>
      </c>
      <c r="M204" s="195" t="s">
        <v>597</v>
      </c>
      <c r="N204" s="201">
        <v>43032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2">
        <v>16</v>
      </c>
      <c r="B205" s="193">
        <v>41954</v>
      </c>
      <c r="C205" s="193"/>
      <c r="D205" s="194" t="s">
        <v>652</v>
      </c>
      <c r="E205" s="195" t="s">
        <v>610</v>
      </c>
      <c r="F205" s="196">
        <v>99</v>
      </c>
      <c r="G205" s="195" t="s">
        <v>640</v>
      </c>
      <c r="H205" s="195">
        <v>120</v>
      </c>
      <c r="I205" s="197">
        <v>120</v>
      </c>
      <c r="J205" s="198" t="s">
        <v>622</v>
      </c>
      <c r="K205" s="199">
        <f t="shared" si="142"/>
        <v>21</v>
      </c>
      <c r="L205" s="200">
        <f t="shared" si="143"/>
        <v>0.21212121212121213</v>
      </c>
      <c r="M205" s="195" t="s">
        <v>597</v>
      </c>
      <c r="N205" s="201">
        <v>41960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2">
        <v>17</v>
      </c>
      <c r="B206" s="193">
        <v>41956</v>
      </c>
      <c r="C206" s="193"/>
      <c r="D206" s="194" t="s">
        <v>664</v>
      </c>
      <c r="E206" s="195" t="s">
        <v>610</v>
      </c>
      <c r="F206" s="196">
        <v>22</v>
      </c>
      <c r="G206" s="195" t="s">
        <v>640</v>
      </c>
      <c r="H206" s="195">
        <v>33.549999999999997</v>
      </c>
      <c r="I206" s="197">
        <v>32</v>
      </c>
      <c r="J206" s="198" t="s">
        <v>665</v>
      </c>
      <c r="K206" s="199">
        <f t="shared" si="142"/>
        <v>11.549999999999997</v>
      </c>
      <c r="L206" s="200">
        <f t="shared" si="143"/>
        <v>0.52499999999999991</v>
      </c>
      <c r="M206" s="195" t="s">
        <v>597</v>
      </c>
      <c r="N206" s="201">
        <v>42188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2">
        <v>18</v>
      </c>
      <c r="B207" s="193">
        <v>41976</v>
      </c>
      <c r="C207" s="193"/>
      <c r="D207" s="194" t="s">
        <v>666</v>
      </c>
      <c r="E207" s="195" t="s">
        <v>610</v>
      </c>
      <c r="F207" s="196">
        <v>440</v>
      </c>
      <c r="G207" s="195" t="s">
        <v>640</v>
      </c>
      <c r="H207" s="195">
        <v>520</v>
      </c>
      <c r="I207" s="197">
        <v>520</v>
      </c>
      <c r="J207" s="198" t="s">
        <v>667</v>
      </c>
      <c r="K207" s="199">
        <f t="shared" si="142"/>
        <v>80</v>
      </c>
      <c r="L207" s="200">
        <f t="shared" si="143"/>
        <v>0.18181818181818182</v>
      </c>
      <c r="M207" s="195" t="s">
        <v>597</v>
      </c>
      <c r="N207" s="201">
        <v>42208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2">
        <v>19</v>
      </c>
      <c r="B208" s="193">
        <v>41976</v>
      </c>
      <c r="C208" s="193"/>
      <c r="D208" s="194" t="s">
        <v>668</v>
      </c>
      <c r="E208" s="195" t="s">
        <v>610</v>
      </c>
      <c r="F208" s="196">
        <v>360</v>
      </c>
      <c r="G208" s="195" t="s">
        <v>640</v>
      </c>
      <c r="H208" s="195">
        <v>427</v>
      </c>
      <c r="I208" s="197">
        <v>425</v>
      </c>
      <c r="J208" s="198" t="s">
        <v>669</v>
      </c>
      <c r="K208" s="199">
        <f t="shared" si="142"/>
        <v>67</v>
      </c>
      <c r="L208" s="200">
        <f t="shared" si="143"/>
        <v>0.18611111111111112</v>
      </c>
      <c r="M208" s="195" t="s">
        <v>597</v>
      </c>
      <c r="N208" s="201">
        <v>42058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2">
        <v>20</v>
      </c>
      <c r="B209" s="193">
        <v>42012</v>
      </c>
      <c r="C209" s="193"/>
      <c r="D209" s="194" t="s">
        <v>670</v>
      </c>
      <c r="E209" s="195" t="s">
        <v>610</v>
      </c>
      <c r="F209" s="196">
        <v>360</v>
      </c>
      <c r="G209" s="195" t="s">
        <v>640</v>
      </c>
      <c r="H209" s="195">
        <v>455</v>
      </c>
      <c r="I209" s="197">
        <v>420</v>
      </c>
      <c r="J209" s="198" t="s">
        <v>671</v>
      </c>
      <c r="K209" s="199">
        <f t="shared" si="142"/>
        <v>95</v>
      </c>
      <c r="L209" s="200">
        <f t="shared" si="143"/>
        <v>0.2638888888888889</v>
      </c>
      <c r="M209" s="195" t="s">
        <v>597</v>
      </c>
      <c r="N209" s="201">
        <v>42024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2">
        <v>21</v>
      </c>
      <c r="B210" s="193">
        <v>42012</v>
      </c>
      <c r="C210" s="193"/>
      <c r="D210" s="194" t="s">
        <v>672</v>
      </c>
      <c r="E210" s="195" t="s">
        <v>610</v>
      </c>
      <c r="F210" s="196">
        <v>130</v>
      </c>
      <c r="G210" s="195"/>
      <c r="H210" s="195">
        <v>175.5</v>
      </c>
      <c r="I210" s="197">
        <v>165</v>
      </c>
      <c r="J210" s="198" t="s">
        <v>673</v>
      </c>
      <c r="K210" s="199">
        <f t="shared" si="142"/>
        <v>45.5</v>
      </c>
      <c r="L210" s="200">
        <f t="shared" si="143"/>
        <v>0.35</v>
      </c>
      <c r="M210" s="195" t="s">
        <v>597</v>
      </c>
      <c r="N210" s="201">
        <v>43088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2">
        <v>22</v>
      </c>
      <c r="B211" s="193">
        <v>42040</v>
      </c>
      <c r="C211" s="193"/>
      <c r="D211" s="194" t="s">
        <v>405</v>
      </c>
      <c r="E211" s="195" t="s">
        <v>593</v>
      </c>
      <c r="F211" s="196">
        <v>98</v>
      </c>
      <c r="G211" s="195"/>
      <c r="H211" s="195">
        <v>120</v>
      </c>
      <c r="I211" s="197">
        <v>120</v>
      </c>
      <c r="J211" s="198" t="s">
        <v>641</v>
      </c>
      <c r="K211" s="199">
        <f t="shared" si="142"/>
        <v>22</v>
      </c>
      <c r="L211" s="200">
        <f t="shared" si="143"/>
        <v>0.22448979591836735</v>
      </c>
      <c r="M211" s="195" t="s">
        <v>597</v>
      </c>
      <c r="N211" s="201">
        <v>42753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2">
        <v>23</v>
      </c>
      <c r="B212" s="193">
        <v>42040</v>
      </c>
      <c r="C212" s="193"/>
      <c r="D212" s="194" t="s">
        <v>674</v>
      </c>
      <c r="E212" s="195" t="s">
        <v>593</v>
      </c>
      <c r="F212" s="196">
        <v>196</v>
      </c>
      <c r="G212" s="195"/>
      <c r="H212" s="195">
        <v>262</v>
      </c>
      <c r="I212" s="197">
        <v>255</v>
      </c>
      <c r="J212" s="198" t="s">
        <v>641</v>
      </c>
      <c r="K212" s="199">
        <f t="shared" si="142"/>
        <v>66</v>
      </c>
      <c r="L212" s="200">
        <f t="shared" si="143"/>
        <v>0.33673469387755101</v>
      </c>
      <c r="M212" s="195" t="s">
        <v>597</v>
      </c>
      <c r="N212" s="201">
        <v>42599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2">
        <v>24</v>
      </c>
      <c r="B213" s="203">
        <v>42067</v>
      </c>
      <c r="C213" s="203"/>
      <c r="D213" s="204" t="s">
        <v>404</v>
      </c>
      <c r="E213" s="205" t="s">
        <v>593</v>
      </c>
      <c r="F213" s="206">
        <v>235</v>
      </c>
      <c r="G213" s="206"/>
      <c r="H213" s="207">
        <v>77</v>
      </c>
      <c r="I213" s="207" t="s">
        <v>675</v>
      </c>
      <c r="J213" s="208" t="s">
        <v>676</v>
      </c>
      <c r="K213" s="209">
        <f t="shared" si="142"/>
        <v>-158</v>
      </c>
      <c r="L213" s="210">
        <f t="shared" si="143"/>
        <v>-0.67234042553191486</v>
      </c>
      <c r="M213" s="206" t="s">
        <v>611</v>
      </c>
      <c r="N213" s="203">
        <v>43522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2">
        <v>25</v>
      </c>
      <c r="B214" s="193">
        <v>42067</v>
      </c>
      <c r="C214" s="193"/>
      <c r="D214" s="194" t="s">
        <v>677</v>
      </c>
      <c r="E214" s="195" t="s">
        <v>593</v>
      </c>
      <c r="F214" s="196">
        <v>185</v>
      </c>
      <c r="G214" s="195"/>
      <c r="H214" s="195">
        <v>224</v>
      </c>
      <c r="I214" s="197" t="s">
        <v>678</v>
      </c>
      <c r="J214" s="198" t="s">
        <v>641</v>
      </c>
      <c r="K214" s="199">
        <f t="shared" si="142"/>
        <v>39</v>
      </c>
      <c r="L214" s="200">
        <f t="shared" si="143"/>
        <v>0.21081081081081082</v>
      </c>
      <c r="M214" s="195" t="s">
        <v>597</v>
      </c>
      <c r="N214" s="201">
        <v>42647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2">
        <v>26</v>
      </c>
      <c r="B215" s="203">
        <v>42090</v>
      </c>
      <c r="C215" s="203"/>
      <c r="D215" s="211" t="s">
        <v>679</v>
      </c>
      <c r="E215" s="206" t="s">
        <v>593</v>
      </c>
      <c r="F215" s="206">
        <v>49.5</v>
      </c>
      <c r="G215" s="207"/>
      <c r="H215" s="207">
        <v>15.85</v>
      </c>
      <c r="I215" s="207">
        <v>67</v>
      </c>
      <c r="J215" s="208" t="s">
        <v>680</v>
      </c>
      <c r="K215" s="207">
        <f t="shared" si="142"/>
        <v>-33.65</v>
      </c>
      <c r="L215" s="212">
        <f t="shared" si="143"/>
        <v>-0.67979797979797973</v>
      </c>
      <c r="M215" s="206" t="s">
        <v>611</v>
      </c>
      <c r="N215" s="213">
        <v>43627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2">
        <v>27</v>
      </c>
      <c r="B216" s="193">
        <v>42093</v>
      </c>
      <c r="C216" s="193"/>
      <c r="D216" s="194" t="s">
        <v>681</v>
      </c>
      <c r="E216" s="195" t="s">
        <v>593</v>
      </c>
      <c r="F216" s="196">
        <v>183.5</v>
      </c>
      <c r="G216" s="195"/>
      <c r="H216" s="195">
        <v>219</v>
      </c>
      <c r="I216" s="197">
        <v>218</v>
      </c>
      <c r="J216" s="198" t="s">
        <v>682</v>
      </c>
      <c r="K216" s="199">
        <f t="shared" si="142"/>
        <v>35.5</v>
      </c>
      <c r="L216" s="200">
        <f t="shared" si="143"/>
        <v>0.19346049046321526</v>
      </c>
      <c r="M216" s="195" t="s">
        <v>597</v>
      </c>
      <c r="N216" s="201">
        <v>42103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2">
        <v>28</v>
      </c>
      <c r="B217" s="193">
        <v>42114</v>
      </c>
      <c r="C217" s="193"/>
      <c r="D217" s="194" t="s">
        <v>683</v>
      </c>
      <c r="E217" s="195" t="s">
        <v>593</v>
      </c>
      <c r="F217" s="196">
        <f>(227+237)/2</f>
        <v>232</v>
      </c>
      <c r="G217" s="195"/>
      <c r="H217" s="195">
        <v>298</v>
      </c>
      <c r="I217" s="197">
        <v>298</v>
      </c>
      <c r="J217" s="198" t="s">
        <v>641</v>
      </c>
      <c r="K217" s="199">
        <f t="shared" si="142"/>
        <v>66</v>
      </c>
      <c r="L217" s="200">
        <f t="shared" si="143"/>
        <v>0.28448275862068967</v>
      </c>
      <c r="M217" s="195" t="s">
        <v>597</v>
      </c>
      <c r="N217" s="201">
        <v>42823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2">
        <v>29</v>
      </c>
      <c r="B218" s="193">
        <v>42128</v>
      </c>
      <c r="C218" s="193"/>
      <c r="D218" s="194" t="s">
        <v>684</v>
      </c>
      <c r="E218" s="195" t="s">
        <v>610</v>
      </c>
      <c r="F218" s="196">
        <v>385</v>
      </c>
      <c r="G218" s="195"/>
      <c r="H218" s="195">
        <f>212.5+331</f>
        <v>543.5</v>
      </c>
      <c r="I218" s="197">
        <v>510</v>
      </c>
      <c r="J218" s="198" t="s">
        <v>685</v>
      </c>
      <c r="K218" s="199">
        <f t="shared" si="142"/>
        <v>158.5</v>
      </c>
      <c r="L218" s="200">
        <f t="shared" si="143"/>
        <v>0.41168831168831171</v>
      </c>
      <c r="M218" s="195" t="s">
        <v>597</v>
      </c>
      <c r="N218" s="201">
        <v>42235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2">
        <v>30</v>
      </c>
      <c r="B219" s="193">
        <v>42128</v>
      </c>
      <c r="C219" s="193"/>
      <c r="D219" s="194" t="s">
        <v>686</v>
      </c>
      <c r="E219" s="195" t="s">
        <v>610</v>
      </c>
      <c r="F219" s="196">
        <v>115.5</v>
      </c>
      <c r="G219" s="195"/>
      <c r="H219" s="195">
        <v>146</v>
      </c>
      <c r="I219" s="197">
        <v>142</v>
      </c>
      <c r="J219" s="198" t="s">
        <v>687</v>
      </c>
      <c r="K219" s="199">
        <f t="shared" si="142"/>
        <v>30.5</v>
      </c>
      <c r="L219" s="200">
        <f t="shared" si="143"/>
        <v>0.26406926406926406</v>
      </c>
      <c r="M219" s="195" t="s">
        <v>597</v>
      </c>
      <c r="N219" s="201">
        <v>42202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2">
        <v>31</v>
      </c>
      <c r="B220" s="193">
        <v>42151</v>
      </c>
      <c r="C220" s="193"/>
      <c r="D220" s="194" t="s">
        <v>542</v>
      </c>
      <c r="E220" s="195" t="s">
        <v>610</v>
      </c>
      <c r="F220" s="196">
        <v>237.5</v>
      </c>
      <c r="G220" s="195"/>
      <c r="H220" s="195">
        <v>279.5</v>
      </c>
      <c r="I220" s="197">
        <v>278</v>
      </c>
      <c r="J220" s="198" t="s">
        <v>641</v>
      </c>
      <c r="K220" s="199">
        <f t="shared" si="142"/>
        <v>42</v>
      </c>
      <c r="L220" s="200">
        <f t="shared" si="143"/>
        <v>0.17684210526315788</v>
      </c>
      <c r="M220" s="195" t="s">
        <v>597</v>
      </c>
      <c r="N220" s="201">
        <v>42222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2">
        <v>32</v>
      </c>
      <c r="B221" s="193">
        <v>42174</v>
      </c>
      <c r="C221" s="193"/>
      <c r="D221" s="194" t="s">
        <v>659</v>
      </c>
      <c r="E221" s="195" t="s">
        <v>593</v>
      </c>
      <c r="F221" s="196">
        <v>340</v>
      </c>
      <c r="G221" s="195"/>
      <c r="H221" s="195">
        <v>448</v>
      </c>
      <c r="I221" s="197">
        <v>448</v>
      </c>
      <c r="J221" s="198" t="s">
        <v>641</v>
      </c>
      <c r="K221" s="199">
        <f t="shared" si="142"/>
        <v>108</v>
      </c>
      <c r="L221" s="200">
        <f t="shared" si="143"/>
        <v>0.31764705882352939</v>
      </c>
      <c r="M221" s="195" t="s">
        <v>597</v>
      </c>
      <c r="N221" s="201">
        <v>43018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2">
        <v>33</v>
      </c>
      <c r="B222" s="193">
        <v>42191</v>
      </c>
      <c r="C222" s="193"/>
      <c r="D222" s="194" t="s">
        <v>688</v>
      </c>
      <c r="E222" s="195" t="s">
        <v>593</v>
      </c>
      <c r="F222" s="196">
        <v>390</v>
      </c>
      <c r="G222" s="195"/>
      <c r="H222" s="195">
        <v>460</v>
      </c>
      <c r="I222" s="197">
        <v>460</v>
      </c>
      <c r="J222" s="198" t="s">
        <v>641</v>
      </c>
      <c r="K222" s="199">
        <f t="shared" si="142"/>
        <v>70</v>
      </c>
      <c r="L222" s="200">
        <f t="shared" si="143"/>
        <v>0.17948717948717949</v>
      </c>
      <c r="M222" s="195" t="s">
        <v>597</v>
      </c>
      <c r="N222" s="201">
        <v>42478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2">
        <v>34</v>
      </c>
      <c r="B223" s="203">
        <v>42195</v>
      </c>
      <c r="C223" s="203"/>
      <c r="D223" s="204" t="s">
        <v>689</v>
      </c>
      <c r="E223" s="205" t="s">
        <v>593</v>
      </c>
      <c r="F223" s="206">
        <v>122.5</v>
      </c>
      <c r="G223" s="206"/>
      <c r="H223" s="207">
        <v>61</v>
      </c>
      <c r="I223" s="207">
        <v>172</v>
      </c>
      <c r="J223" s="208" t="s">
        <v>690</v>
      </c>
      <c r="K223" s="209">
        <f t="shared" si="142"/>
        <v>-61.5</v>
      </c>
      <c r="L223" s="210">
        <f t="shared" si="143"/>
        <v>-0.50204081632653064</v>
      </c>
      <c r="M223" s="206" t="s">
        <v>611</v>
      </c>
      <c r="N223" s="203">
        <v>43333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2">
        <v>35</v>
      </c>
      <c r="B224" s="193">
        <v>42219</v>
      </c>
      <c r="C224" s="193"/>
      <c r="D224" s="194" t="s">
        <v>691</v>
      </c>
      <c r="E224" s="195" t="s">
        <v>593</v>
      </c>
      <c r="F224" s="196">
        <v>297.5</v>
      </c>
      <c r="G224" s="195"/>
      <c r="H224" s="195">
        <v>350</v>
      </c>
      <c r="I224" s="197">
        <v>360</v>
      </c>
      <c r="J224" s="198" t="s">
        <v>692</v>
      </c>
      <c r="K224" s="199">
        <f t="shared" si="142"/>
        <v>52.5</v>
      </c>
      <c r="L224" s="200">
        <f t="shared" si="143"/>
        <v>0.17647058823529413</v>
      </c>
      <c r="M224" s="195" t="s">
        <v>597</v>
      </c>
      <c r="N224" s="201">
        <v>42232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2">
        <v>36</v>
      </c>
      <c r="B225" s="193">
        <v>42219</v>
      </c>
      <c r="C225" s="193"/>
      <c r="D225" s="194" t="s">
        <v>693</v>
      </c>
      <c r="E225" s="195" t="s">
        <v>593</v>
      </c>
      <c r="F225" s="196">
        <v>115.5</v>
      </c>
      <c r="G225" s="195"/>
      <c r="H225" s="195">
        <v>149</v>
      </c>
      <c r="I225" s="197">
        <v>140</v>
      </c>
      <c r="J225" s="198" t="s">
        <v>694</v>
      </c>
      <c r="K225" s="199">
        <f t="shared" si="142"/>
        <v>33.5</v>
      </c>
      <c r="L225" s="200">
        <f t="shared" si="143"/>
        <v>0.29004329004329005</v>
      </c>
      <c r="M225" s="195" t="s">
        <v>597</v>
      </c>
      <c r="N225" s="201">
        <v>42740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2">
        <v>37</v>
      </c>
      <c r="B226" s="193">
        <v>42251</v>
      </c>
      <c r="C226" s="193"/>
      <c r="D226" s="194" t="s">
        <v>542</v>
      </c>
      <c r="E226" s="195" t="s">
        <v>593</v>
      </c>
      <c r="F226" s="196">
        <v>226</v>
      </c>
      <c r="G226" s="195"/>
      <c r="H226" s="195">
        <v>292</v>
      </c>
      <c r="I226" s="197">
        <v>292</v>
      </c>
      <c r="J226" s="198" t="s">
        <v>695</v>
      </c>
      <c r="K226" s="199">
        <f t="shared" si="142"/>
        <v>66</v>
      </c>
      <c r="L226" s="200">
        <f t="shared" si="143"/>
        <v>0.29203539823008851</v>
      </c>
      <c r="M226" s="195" t="s">
        <v>597</v>
      </c>
      <c r="N226" s="201">
        <v>42286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2">
        <v>38</v>
      </c>
      <c r="B227" s="193">
        <v>42254</v>
      </c>
      <c r="C227" s="193"/>
      <c r="D227" s="194" t="s">
        <v>683</v>
      </c>
      <c r="E227" s="195" t="s">
        <v>593</v>
      </c>
      <c r="F227" s="196">
        <v>232.5</v>
      </c>
      <c r="G227" s="195"/>
      <c r="H227" s="195">
        <v>312.5</v>
      </c>
      <c r="I227" s="197">
        <v>310</v>
      </c>
      <c r="J227" s="198" t="s">
        <v>641</v>
      </c>
      <c r="K227" s="199">
        <f t="shared" si="142"/>
        <v>80</v>
      </c>
      <c r="L227" s="200">
        <f t="shared" si="143"/>
        <v>0.34408602150537637</v>
      </c>
      <c r="M227" s="195" t="s">
        <v>597</v>
      </c>
      <c r="N227" s="201">
        <v>42823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2">
        <v>39</v>
      </c>
      <c r="B228" s="193">
        <v>42268</v>
      </c>
      <c r="C228" s="193"/>
      <c r="D228" s="194" t="s">
        <v>696</v>
      </c>
      <c r="E228" s="195" t="s">
        <v>593</v>
      </c>
      <c r="F228" s="196">
        <v>196.5</v>
      </c>
      <c r="G228" s="195"/>
      <c r="H228" s="195">
        <v>238</v>
      </c>
      <c r="I228" s="197">
        <v>238</v>
      </c>
      <c r="J228" s="198" t="s">
        <v>695</v>
      </c>
      <c r="K228" s="199">
        <f t="shared" si="142"/>
        <v>41.5</v>
      </c>
      <c r="L228" s="200">
        <f t="shared" si="143"/>
        <v>0.21119592875318066</v>
      </c>
      <c r="M228" s="195" t="s">
        <v>597</v>
      </c>
      <c r="N228" s="201">
        <v>42291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2">
        <v>40</v>
      </c>
      <c r="B229" s="193">
        <v>42271</v>
      </c>
      <c r="C229" s="193"/>
      <c r="D229" s="194" t="s">
        <v>639</v>
      </c>
      <c r="E229" s="195" t="s">
        <v>593</v>
      </c>
      <c r="F229" s="196">
        <v>65</v>
      </c>
      <c r="G229" s="195"/>
      <c r="H229" s="195">
        <v>82</v>
      </c>
      <c r="I229" s="197">
        <v>82</v>
      </c>
      <c r="J229" s="198" t="s">
        <v>695</v>
      </c>
      <c r="K229" s="199">
        <f t="shared" si="142"/>
        <v>17</v>
      </c>
      <c r="L229" s="200">
        <f t="shared" si="143"/>
        <v>0.26153846153846155</v>
      </c>
      <c r="M229" s="195" t="s">
        <v>597</v>
      </c>
      <c r="N229" s="201">
        <v>42578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2">
        <v>41</v>
      </c>
      <c r="B230" s="193">
        <v>42291</v>
      </c>
      <c r="C230" s="193"/>
      <c r="D230" s="194" t="s">
        <v>697</v>
      </c>
      <c r="E230" s="195" t="s">
        <v>593</v>
      </c>
      <c r="F230" s="196">
        <v>144</v>
      </c>
      <c r="G230" s="195"/>
      <c r="H230" s="195">
        <v>182.5</v>
      </c>
      <c r="I230" s="197">
        <v>181</v>
      </c>
      <c r="J230" s="198" t="s">
        <v>695</v>
      </c>
      <c r="K230" s="199">
        <f t="shared" si="142"/>
        <v>38.5</v>
      </c>
      <c r="L230" s="200">
        <f t="shared" si="143"/>
        <v>0.2673611111111111</v>
      </c>
      <c r="M230" s="195" t="s">
        <v>597</v>
      </c>
      <c r="N230" s="201">
        <v>42817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2">
        <v>42</v>
      </c>
      <c r="B231" s="193">
        <v>42291</v>
      </c>
      <c r="C231" s="193"/>
      <c r="D231" s="194" t="s">
        <v>698</v>
      </c>
      <c r="E231" s="195" t="s">
        <v>593</v>
      </c>
      <c r="F231" s="196">
        <v>264</v>
      </c>
      <c r="G231" s="195"/>
      <c r="H231" s="195">
        <v>311</v>
      </c>
      <c r="I231" s="197">
        <v>311</v>
      </c>
      <c r="J231" s="198" t="s">
        <v>695</v>
      </c>
      <c r="K231" s="199">
        <f t="shared" si="142"/>
        <v>47</v>
      </c>
      <c r="L231" s="200">
        <f t="shared" si="143"/>
        <v>0.17803030303030304</v>
      </c>
      <c r="M231" s="195" t="s">
        <v>597</v>
      </c>
      <c r="N231" s="201">
        <v>42604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2">
        <v>43</v>
      </c>
      <c r="B232" s="193">
        <v>42318</v>
      </c>
      <c r="C232" s="193"/>
      <c r="D232" s="194" t="s">
        <v>699</v>
      </c>
      <c r="E232" s="195" t="s">
        <v>610</v>
      </c>
      <c r="F232" s="196">
        <v>549.5</v>
      </c>
      <c r="G232" s="195"/>
      <c r="H232" s="195">
        <v>630</v>
      </c>
      <c r="I232" s="197">
        <v>630</v>
      </c>
      <c r="J232" s="198" t="s">
        <v>695</v>
      </c>
      <c r="K232" s="199">
        <f t="shared" si="142"/>
        <v>80.5</v>
      </c>
      <c r="L232" s="200">
        <f t="shared" si="143"/>
        <v>0.1464968152866242</v>
      </c>
      <c r="M232" s="195" t="s">
        <v>597</v>
      </c>
      <c r="N232" s="201">
        <v>42419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2">
        <v>44</v>
      </c>
      <c r="B233" s="193">
        <v>42342</v>
      </c>
      <c r="C233" s="193"/>
      <c r="D233" s="194" t="s">
        <v>700</v>
      </c>
      <c r="E233" s="195" t="s">
        <v>593</v>
      </c>
      <c r="F233" s="196">
        <v>1027.5</v>
      </c>
      <c r="G233" s="195"/>
      <c r="H233" s="195">
        <v>1315</v>
      </c>
      <c r="I233" s="197">
        <v>1250</v>
      </c>
      <c r="J233" s="198" t="s">
        <v>695</v>
      </c>
      <c r="K233" s="199">
        <f t="shared" si="142"/>
        <v>287.5</v>
      </c>
      <c r="L233" s="200">
        <f t="shared" si="143"/>
        <v>0.27980535279805352</v>
      </c>
      <c r="M233" s="195" t="s">
        <v>597</v>
      </c>
      <c r="N233" s="201">
        <v>43244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2">
        <v>45</v>
      </c>
      <c r="B234" s="193">
        <v>42367</v>
      </c>
      <c r="C234" s="193"/>
      <c r="D234" s="194" t="s">
        <v>701</v>
      </c>
      <c r="E234" s="195" t="s">
        <v>593</v>
      </c>
      <c r="F234" s="196">
        <v>465</v>
      </c>
      <c r="G234" s="195"/>
      <c r="H234" s="195">
        <v>540</v>
      </c>
      <c r="I234" s="197">
        <v>540</v>
      </c>
      <c r="J234" s="198" t="s">
        <v>695</v>
      </c>
      <c r="K234" s="199">
        <f t="shared" si="142"/>
        <v>75</v>
      </c>
      <c r="L234" s="200">
        <f t="shared" si="143"/>
        <v>0.16129032258064516</v>
      </c>
      <c r="M234" s="195" t="s">
        <v>597</v>
      </c>
      <c r="N234" s="201">
        <v>42530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2">
        <v>46</v>
      </c>
      <c r="B235" s="193">
        <v>42380</v>
      </c>
      <c r="C235" s="193"/>
      <c r="D235" s="194" t="s">
        <v>405</v>
      </c>
      <c r="E235" s="195" t="s">
        <v>610</v>
      </c>
      <c r="F235" s="196">
        <v>81</v>
      </c>
      <c r="G235" s="195"/>
      <c r="H235" s="195">
        <v>110</v>
      </c>
      <c r="I235" s="197">
        <v>110</v>
      </c>
      <c r="J235" s="198" t="s">
        <v>695</v>
      </c>
      <c r="K235" s="199">
        <f t="shared" si="142"/>
        <v>29</v>
      </c>
      <c r="L235" s="200">
        <f t="shared" si="143"/>
        <v>0.35802469135802467</v>
      </c>
      <c r="M235" s="195" t="s">
        <v>597</v>
      </c>
      <c r="N235" s="201">
        <v>42745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2">
        <v>47</v>
      </c>
      <c r="B236" s="193">
        <v>42382</v>
      </c>
      <c r="C236" s="193"/>
      <c r="D236" s="194" t="s">
        <v>702</v>
      </c>
      <c r="E236" s="195" t="s">
        <v>610</v>
      </c>
      <c r="F236" s="196">
        <v>417.5</v>
      </c>
      <c r="G236" s="195"/>
      <c r="H236" s="195">
        <v>547</v>
      </c>
      <c r="I236" s="197">
        <v>535</v>
      </c>
      <c r="J236" s="198" t="s">
        <v>695</v>
      </c>
      <c r="K236" s="199">
        <f t="shared" si="142"/>
        <v>129.5</v>
      </c>
      <c r="L236" s="200">
        <f t="shared" si="143"/>
        <v>0.31017964071856285</v>
      </c>
      <c r="M236" s="195" t="s">
        <v>597</v>
      </c>
      <c r="N236" s="201">
        <v>42578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2">
        <v>48</v>
      </c>
      <c r="B237" s="193">
        <v>42408</v>
      </c>
      <c r="C237" s="193"/>
      <c r="D237" s="194" t="s">
        <v>703</v>
      </c>
      <c r="E237" s="195" t="s">
        <v>593</v>
      </c>
      <c r="F237" s="196">
        <v>650</v>
      </c>
      <c r="G237" s="195"/>
      <c r="H237" s="195">
        <v>800</v>
      </c>
      <c r="I237" s="197">
        <v>800</v>
      </c>
      <c r="J237" s="198" t="s">
        <v>695</v>
      </c>
      <c r="K237" s="199">
        <f t="shared" si="142"/>
        <v>150</v>
      </c>
      <c r="L237" s="200">
        <f t="shared" si="143"/>
        <v>0.23076923076923078</v>
      </c>
      <c r="M237" s="195" t="s">
        <v>597</v>
      </c>
      <c r="N237" s="201">
        <v>43154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2">
        <v>49</v>
      </c>
      <c r="B238" s="193">
        <v>42433</v>
      </c>
      <c r="C238" s="193"/>
      <c r="D238" s="194" t="s">
        <v>237</v>
      </c>
      <c r="E238" s="195" t="s">
        <v>593</v>
      </c>
      <c r="F238" s="196">
        <v>437.5</v>
      </c>
      <c r="G238" s="195"/>
      <c r="H238" s="195">
        <v>504.5</v>
      </c>
      <c r="I238" s="197">
        <v>522</v>
      </c>
      <c r="J238" s="198" t="s">
        <v>704</v>
      </c>
      <c r="K238" s="199">
        <f t="shared" si="142"/>
        <v>67</v>
      </c>
      <c r="L238" s="200">
        <f t="shared" si="143"/>
        <v>0.15314285714285714</v>
      </c>
      <c r="M238" s="195" t="s">
        <v>597</v>
      </c>
      <c r="N238" s="201">
        <v>42480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2">
        <v>50</v>
      </c>
      <c r="B239" s="193">
        <v>42438</v>
      </c>
      <c r="C239" s="193"/>
      <c r="D239" s="194" t="s">
        <v>705</v>
      </c>
      <c r="E239" s="195" t="s">
        <v>593</v>
      </c>
      <c r="F239" s="196">
        <v>189.5</v>
      </c>
      <c r="G239" s="195"/>
      <c r="H239" s="195">
        <v>218</v>
      </c>
      <c r="I239" s="197">
        <v>218</v>
      </c>
      <c r="J239" s="198" t="s">
        <v>695</v>
      </c>
      <c r="K239" s="199">
        <f t="shared" si="142"/>
        <v>28.5</v>
      </c>
      <c r="L239" s="200">
        <f t="shared" si="143"/>
        <v>0.15039577836411611</v>
      </c>
      <c r="M239" s="195" t="s">
        <v>597</v>
      </c>
      <c r="N239" s="201">
        <v>43034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2">
        <v>51</v>
      </c>
      <c r="B240" s="203">
        <v>42471</v>
      </c>
      <c r="C240" s="203"/>
      <c r="D240" s="211" t="s">
        <v>706</v>
      </c>
      <c r="E240" s="206" t="s">
        <v>593</v>
      </c>
      <c r="F240" s="206">
        <v>36.5</v>
      </c>
      <c r="G240" s="207"/>
      <c r="H240" s="207">
        <v>15.85</v>
      </c>
      <c r="I240" s="207">
        <v>60</v>
      </c>
      <c r="J240" s="208" t="s">
        <v>707</v>
      </c>
      <c r="K240" s="209">
        <f t="shared" si="142"/>
        <v>-20.65</v>
      </c>
      <c r="L240" s="210">
        <f t="shared" si="143"/>
        <v>-0.5657534246575342</v>
      </c>
      <c r="M240" s="206" t="s">
        <v>611</v>
      </c>
      <c r="N240" s="214">
        <v>43627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2">
        <v>52</v>
      </c>
      <c r="B241" s="193">
        <v>42472</v>
      </c>
      <c r="C241" s="193"/>
      <c r="D241" s="194" t="s">
        <v>708</v>
      </c>
      <c r="E241" s="195" t="s">
        <v>593</v>
      </c>
      <c r="F241" s="196">
        <v>93</v>
      </c>
      <c r="G241" s="195"/>
      <c r="H241" s="195">
        <v>149</v>
      </c>
      <c r="I241" s="197">
        <v>140</v>
      </c>
      <c r="J241" s="198" t="s">
        <v>709</v>
      </c>
      <c r="K241" s="199">
        <f t="shared" si="142"/>
        <v>56</v>
      </c>
      <c r="L241" s="200">
        <f t="shared" si="143"/>
        <v>0.60215053763440862</v>
      </c>
      <c r="M241" s="195" t="s">
        <v>597</v>
      </c>
      <c r="N241" s="201">
        <v>42740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2">
        <v>53</v>
      </c>
      <c r="B242" s="193">
        <v>42472</v>
      </c>
      <c r="C242" s="193"/>
      <c r="D242" s="194" t="s">
        <v>710</v>
      </c>
      <c r="E242" s="195" t="s">
        <v>593</v>
      </c>
      <c r="F242" s="196">
        <v>130</v>
      </c>
      <c r="G242" s="195"/>
      <c r="H242" s="195">
        <v>150</v>
      </c>
      <c r="I242" s="197" t="s">
        <v>711</v>
      </c>
      <c r="J242" s="198" t="s">
        <v>695</v>
      </c>
      <c r="K242" s="199">
        <f t="shared" si="142"/>
        <v>20</v>
      </c>
      <c r="L242" s="200">
        <f t="shared" si="143"/>
        <v>0.15384615384615385</v>
      </c>
      <c r="M242" s="195" t="s">
        <v>597</v>
      </c>
      <c r="N242" s="201">
        <v>42564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2">
        <v>54</v>
      </c>
      <c r="B243" s="193">
        <v>42473</v>
      </c>
      <c r="C243" s="193"/>
      <c r="D243" s="194" t="s">
        <v>712</v>
      </c>
      <c r="E243" s="195" t="s">
        <v>593</v>
      </c>
      <c r="F243" s="196">
        <v>196</v>
      </c>
      <c r="G243" s="195"/>
      <c r="H243" s="195">
        <v>299</v>
      </c>
      <c r="I243" s="197">
        <v>299</v>
      </c>
      <c r="J243" s="198" t="s">
        <v>695</v>
      </c>
      <c r="K243" s="199">
        <v>103</v>
      </c>
      <c r="L243" s="200">
        <v>0.52551020408163296</v>
      </c>
      <c r="M243" s="195" t="s">
        <v>597</v>
      </c>
      <c r="N243" s="201">
        <v>42620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2">
        <v>55</v>
      </c>
      <c r="B244" s="193">
        <v>42473</v>
      </c>
      <c r="C244" s="193"/>
      <c r="D244" s="194" t="s">
        <v>713</v>
      </c>
      <c r="E244" s="195" t="s">
        <v>593</v>
      </c>
      <c r="F244" s="196">
        <v>88</v>
      </c>
      <c r="G244" s="195"/>
      <c r="H244" s="195">
        <v>103</v>
      </c>
      <c r="I244" s="197">
        <v>103</v>
      </c>
      <c r="J244" s="198" t="s">
        <v>695</v>
      </c>
      <c r="K244" s="199">
        <v>15</v>
      </c>
      <c r="L244" s="200">
        <v>0.170454545454545</v>
      </c>
      <c r="M244" s="195" t="s">
        <v>597</v>
      </c>
      <c r="N244" s="201">
        <v>42530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2">
        <v>56</v>
      </c>
      <c r="B245" s="193">
        <v>42492</v>
      </c>
      <c r="C245" s="193"/>
      <c r="D245" s="194" t="s">
        <v>714</v>
      </c>
      <c r="E245" s="195" t="s">
        <v>593</v>
      </c>
      <c r="F245" s="196">
        <v>127.5</v>
      </c>
      <c r="G245" s="195"/>
      <c r="H245" s="195">
        <v>148</v>
      </c>
      <c r="I245" s="197" t="s">
        <v>715</v>
      </c>
      <c r="J245" s="198" t="s">
        <v>695</v>
      </c>
      <c r="K245" s="199">
        <f t="shared" ref="K245:K249" si="144">H245-F245</f>
        <v>20.5</v>
      </c>
      <c r="L245" s="200">
        <f t="shared" ref="L245:L249" si="145">K245/F245</f>
        <v>0.16078431372549021</v>
      </c>
      <c r="M245" s="195" t="s">
        <v>597</v>
      </c>
      <c r="N245" s="201">
        <v>42564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2">
        <v>57</v>
      </c>
      <c r="B246" s="193">
        <v>42493</v>
      </c>
      <c r="C246" s="193"/>
      <c r="D246" s="194" t="s">
        <v>716</v>
      </c>
      <c r="E246" s="195" t="s">
        <v>593</v>
      </c>
      <c r="F246" s="196">
        <v>675</v>
      </c>
      <c r="G246" s="195"/>
      <c r="H246" s="195">
        <v>815</v>
      </c>
      <c r="I246" s="197" t="s">
        <v>717</v>
      </c>
      <c r="J246" s="198" t="s">
        <v>695</v>
      </c>
      <c r="K246" s="199">
        <f t="shared" si="144"/>
        <v>140</v>
      </c>
      <c r="L246" s="200">
        <f t="shared" si="145"/>
        <v>0.2074074074074074</v>
      </c>
      <c r="M246" s="195" t="s">
        <v>597</v>
      </c>
      <c r="N246" s="201">
        <v>43154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2">
        <v>58</v>
      </c>
      <c r="B247" s="203">
        <v>42522</v>
      </c>
      <c r="C247" s="203"/>
      <c r="D247" s="204" t="s">
        <v>718</v>
      </c>
      <c r="E247" s="205" t="s">
        <v>593</v>
      </c>
      <c r="F247" s="206">
        <v>500</v>
      </c>
      <c r="G247" s="206"/>
      <c r="H247" s="207">
        <v>232.5</v>
      </c>
      <c r="I247" s="207" t="s">
        <v>719</v>
      </c>
      <c r="J247" s="208" t="s">
        <v>720</v>
      </c>
      <c r="K247" s="209">
        <f t="shared" si="144"/>
        <v>-267.5</v>
      </c>
      <c r="L247" s="210">
        <f t="shared" si="145"/>
        <v>-0.53500000000000003</v>
      </c>
      <c r="M247" s="206" t="s">
        <v>611</v>
      </c>
      <c r="N247" s="203">
        <v>43735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2">
        <v>59</v>
      </c>
      <c r="B248" s="193">
        <v>42527</v>
      </c>
      <c r="C248" s="193"/>
      <c r="D248" s="194" t="s">
        <v>544</v>
      </c>
      <c r="E248" s="195" t="s">
        <v>593</v>
      </c>
      <c r="F248" s="196">
        <v>110</v>
      </c>
      <c r="G248" s="195"/>
      <c r="H248" s="195">
        <v>126.5</v>
      </c>
      <c r="I248" s="197">
        <v>125</v>
      </c>
      <c r="J248" s="198" t="s">
        <v>647</v>
      </c>
      <c r="K248" s="199">
        <f t="shared" si="144"/>
        <v>16.5</v>
      </c>
      <c r="L248" s="200">
        <f t="shared" si="145"/>
        <v>0.15</v>
      </c>
      <c r="M248" s="195" t="s">
        <v>597</v>
      </c>
      <c r="N248" s="201">
        <v>42552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2">
        <v>60</v>
      </c>
      <c r="B249" s="193">
        <v>42538</v>
      </c>
      <c r="C249" s="193"/>
      <c r="D249" s="194" t="s">
        <v>721</v>
      </c>
      <c r="E249" s="195" t="s">
        <v>593</v>
      </c>
      <c r="F249" s="196">
        <v>44</v>
      </c>
      <c r="G249" s="195"/>
      <c r="H249" s="195">
        <v>69.5</v>
      </c>
      <c r="I249" s="197">
        <v>69.5</v>
      </c>
      <c r="J249" s="198" t="s">
        <v>722</v>
      </c>
      <c r="K249" s="199">
        <f t="shared" si="144"/>
        <v>25.5</v>
      </c>
      <c r="L249" s="200">
        <f t="shared" si="145"/>
        <v>0.57954545454545459</v>
      </c>
      <c r="M249" s="195" t="s">
        <v>597</v>
      </c>
      <c r="N249" s="201">
        <v>42977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2">
        <v>61</v>
      </c>
      <c r="B250" s="193">
        <v>42549</v>
      </c>
      <c r="C250" s="193"/>
      <c r="D250" s="194" t="s">
        <v>723</v>
      </c>
      <c r="E250" s="195" t="s">
        <v>593</v>
      </c>
      <c r="F250" s="196">
        <v>262.5</v>
      </c>
      <c r="G250" s="195"/>
      <c r="H250" s="195">
        <v>340</v>
      </c>
      <c r="I250" s="197">
        <v>333</v>
      </c>
      <c r="J250" s="198" t="s">
        <v>724</v>
      </c>
      <c r="K250" s="199">
        <v>77.5</v>
      </c>
      <c r="L250" s="200">
        <v>0.29523809523809502</v>
      </c>
      <c r="M250" s="195" t="s">
        <v>597</v>
      </c>
      <c r="N250" s="201">
        <v>43017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2">
        <v>62</v>
      </c>
      <c r="B251" s="193">
        <v>42549</v>
      </c>
      <c r="C251" s="193"/>
      <c r="D251" s="194" t="s">
        <v>725</v>
      </c>
      <c r="E251" s="195" t="s">
        <v>593</v>
      </c>
      <c r="F251" s="196">
        <v>840</v>
      </c>
      <c r="G251" s="195"/>
      <c r="H251" s="195">
        <v>1230</v>
      </c>
      <c r="I251" s="197">
        <v>1230</v>
      </c>
      <c r="J251" s="198" t="s">
        <v>695</v>
      </c>
      <c r="K251" s="199">
        <v>390</v>
      </c>
      <c r="L251" s="200">
        <v>0.46428571428571402</v>
      </c>
      <c r="M251" s="195" t="s">
        <v>597</v>
      </c>
      <c r="N251" s="201">
        <v>42649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5">
        <v>63</v>
      </c>
      <c r="B252" s="216">
        <v>42556</v>
      </c>
      <c r="C252" s="216"/>
      <c r="D252" s="217" t="s">
        <v>726</v>
      </c>
      <c r="E252" s="218" t="s">
        <v>593</v>
      </c>
      <c r="F252" s="218">
        <v>395</v>
      </c>
      <c r="G252" s="219"/>
      <c r="H252" s="219">
        <f>(468.5+342.5)/2</f>
        <v>405.5</v>
      </c>
      <c r="I252" s="219">
        <v>510</v>
      </c>
      <c r="J252" s="220" t="s">
        <v>727</v>
      </c>
      <c r="K252" s="221">
        <f t="shared" ref="K252:K258" si="146">H252-F252</f>
        <v>10.5</v>
      </c>
      <c r="L252" s="222">
        <f t="shared" ref="L252:L258" si="147">K252/F252</f>
        <v>2.6582278481012658E-2</v>
      </c>
      <c r="M252" s="218" t="s">
        <v>621</v>
      </c>
      <c r="N252" s="216">
        <v>43606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2">
        <v>64</v>
      </c>
      <c r="B253" s="203">
        <v>42584</v>
      </c>
      <c r="C253" s="203"/>
      <c r="D253" s="204" t="s">
        <v>728</v>
      </c>
      <c r="E253" s="205" t="s">
        <v>610</v>
      </c>
      <c r="F253" s="206">
        <f>169.5-12.8</f>
        <v>156.69999999999999</v>
      </c>
      <c r="G253" s="206"/>
      <c r="H253" s="207">
        <v>77</v>
      </c>
      <c r="I253" s="207" t="s">
        <v>729</v>
      </c>
      <c r="J253" s="208" t="s">
        <v>730</v>
      </c>
      <c r="K253" s="209">
        <f t="shared" si="146"/>
        <v>-79.699999999999989</v>
      </c>
      <c r="L253" s="210">
        <f t="shared" si="147"/>
        <v>-0.50861518825781749</v>
      </c>
      <c r="M253" s="206" t="s">
        <v>611</v>
      </c>
      <c r="N253" s="203">
        <v>43522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2">
        <v>65</v>
      </c>
      <c r="B254" s="203">
        <v>42586</v>
      </c>
      <c r="C254" s="203"/>
      <c r="D254" s="204" t="s">
        <v>731</v>
      </c>
      <c r="E254" s="205" t="s">
        <v>593</v>
      </c>
      <c r="F254" s="206">
        <v>400</v>
      </c>
      <c r="G254" s="206"/>
      <c r="H254" s="207">
        <v>305</v>
      </c>
      <c r="I254" s="207">
        <v>475</v>
      </c>
      <c r="J254" s="208" t="s">
        <v>732</v>
      </c>
      <c r="K254" s="209">
        <f t="shared" si="146"/>
        <v>-95</v>
      </c>
      <c r="L254" s="210">
        <f t="shared" si="147"/>
        <v>-0.23749999999999999</v>
      </c>
      <c r="M254" s="206" t="s">
        <v>611</v>
      </c>
      <c r="N254" s="203">
        <v>43606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2">
        <v>66</v>
      </c>
      <c r="B255" s="193">
        <v>42593</v>
      </c>
      <c r="C255" s="193"/>
      <c r="D255" s="194" t="s">
        <v>733</v>
      </c>
      <c r="E255" s="195" t="s">
        <v>593</v>
      </c>
      <c r="F255" s="196">
        <v>86.5</v>
      </c>
      <c r="G255" s="195"/>
      <c r="H255" s="195">
        <v>130</v>
      </c>
      <c r="I255" s="197">
        <v>130</v>
      </c>
      <c r="J255" s="198" t="s">
        <v>734</v>
      </c>
      <c r="K255" s="199">
        <f t="shared" si="146"/>
        <v>43.5</v>
      </c>
      <c r="L255" s="200">
        <f t="shared" si="147"/>
        <v>0.50289017341040465</v>
      </c>
      <c r="M255" s="195" t="s">
        <v>597</v>
      </c>
      <c r="N255" s="201">
        <v>43091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2">
        <v>67</v>
      </c>
      <c r="B256" s="203">
        <v>42600</v>
      </c>
      <c r="C256" s="203"/>
      <c r="D256" s="204" t="s">
        <v>122</v>
      </c>
      <c r="E256" s="205" t="s">
        <v>593</v>
      </c>
      <c r="F256" s="206">
        <v>133.5</v>
      </c>
      <c r="G256" s="206"/>
      <c r="H256" s="207">
        <v>126.5</v>
      </c>
      <c r="I256" s="207">
        <v>178</v>
      </c>
      <c r="J256" s="208" t="s">
        <v>735</v>
      </c>
      <c r="K256" s="209">
        <f t="shared" si="146"/>
        <v>-7</v>
      </c>
      <c r="L256" s="210">
        <f t="shared" si="147"/>
        <v>-5.2434456928838954E-2</v>
      </c>
      <c r="M256" s="206" t="s">
        <v>611</v>
      </c>
      <c r="N256" s="203">
        <v>42615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2">
        <v>68</v>
      </c>
      <c r="B257" s="193">
        <v>42613</v>
      </c>
      <c r="C257" s="193"/>
      <c r="D257" s="194" t="s">
        <v>736</v>
      </c>
      <c r="E257" s="195" t="s">
        <v>593</v>
      </c>
      <c r="F257" s="196">
        <v>560</v>
      </c>
      <c r="G257" s="195"/>
      <c r="H257" s="195">
        <v>725</v>
      </c>
      <c r="I257" s="197">
        <v>725</v>
      </c>
      <c r="J257" s="198" t="s">
        <v>641</v>
      </c>
      <c r="K257" s="199">
        <f t="shared" si="146"/>
        <v>165</v>
      </c>
      <c r="L257" s="200">
        <f t="shared" si="147"/>
        <v>0.29464285714285715</v>
      </c>
      <c r="M257" s="195" t="s">
        <v>597</v>
      </c>
      <c r="N257" s="201">
        <v>42456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2">
        <v>69</v>
      </c>
      <c r="B258" s="193">
        <v>42614</v>
      </c>
      <c r="C258" s="193"/>
      <c r="D258" s="194" t="s">
        <v>737</v>
      </c>
      <c r="E258" s="195" t="s">
        <v>593</v>
      </c>
      <c r="F258" s="196">
        <v>160.5</v>
      </c>
      <c r="G258" s="195"/>
      <c r="H258" s="195">
        <v>210</v>
      </c>
      <c r="I258" s="197">
        <v>210</v>
      </c>
      <c r="J258" s="198" t="s">
        <v>641</v>
      </c>
      <c r="K258" s="199">
        <f t="shared" si="146"/>
        <v>49.5</v>
      </c>
      <c r="L258" s="200">
        <f t="shared" si="147"/>
        <v>0.30841121495327101</v>
      </c>
      <c r="M258" s="195" t="s">
        <v>597</v>
      </c>
      <c r="N258" s="201">
        <v>42871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2">
        <v>70</v>
      </c>
      <c r="B259" s="193">
        <v>42646</v>
      </c>
      <c r="C259" s="193"/>
      <c r="D259" s="194" t="s">
        <v>417</v>
      </c>
      <c r="E259" s="195" t="s">
        <v>593</v>
      </c>
      <c r="F259" s="196">
        <v>430</v>
      </c>
      <c r="G259" s="195"/>
      <c r="H259" s="195">
        <v>596</v>
      </c>
      <c r="I259" s="197">
        <v>575</v>
      </c>
      <c r="J259" s="198" t="s">
        <v>738</v>
      </c>
      <c r="K259" s="199">
        <v>166</v>
      </c>
      <c r="L259" s="200">
        <v>0.38604651162790699</v>
      </c>
      <c r="M259" s="195" t="s">
        <v>597</v>
      </c>
      <c r="N259" s="201">
        <v>42769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2">
        <v>71</v>
      </c>
      <c r="B260" s="193">
        <v>42657</v>
      </c>
      <c r="C260" s="193"/>
      <c r="D260" s="194" t="s">
        <v>739</v>
      </c>
      <c r="E260" s="195" t="s">
        <v>593</v>
      </c>
      <c r="F260" s="196">
        <v>280</v>
      </c>
      <c r="G260" s="195"/>
      <c r="H260" s="195">
        <v>345</v>
      </c>
      <c r="I260" s="197">
        <v>345</v>
      </c>
      <c r="J260" s="198" t="s">
        <v>641</v>
      </c>
      <c r="K260" s="199">
        <f t="shared" ref="K260:K265" si="148">H260-F260</f>
        <v>65</v>
      </c>
      <c r="L260" s="200">
        <f t="shared" ref="L260:L261" si="149">K260/F260</f>
        <v>0.23214285714285715</v>
      </c>
      <c r="M260" s="195" t="s">
        <v>597</v>
      </c>
      <c r="N260" s="201">
        <v>42814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92">
        <v>72</v>
      </c>
      <c r="B261" s="193">
        <v>42657</v>
      </c>
      <c r="C261" s="193"/>
      <c r="D261" s="194" t="s">
        <v>740</v>
      </c>
      <c r="E261" s="195" t="s">
        <v>593</v>
      </c>
      <c r="F261" s="196">
        <v>245</v>
      </c>
      <c r="G261" s="195"/>
      <c r="H261" s="195">
        <v>325.5</v>
      </c>
      <c r="I261" s="197">
        <v>330</v>
      </c>
      <c r="J261" s="198" t="s">
        <v>741</v>
      </c>
      <c r="K261" s="199">
        <f t="shared" si="148"/>
        <v>80.5</v>
      </c>
      <c r="L261" s="200">
        <f t="shared" si="149"/>
        <v>0.32857142857142857</v>
      </c>
      <c r="M261" s="195" t="s">
        <v>597</v>
      </c>
      <c r="N261" s="201">
        <v>42769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2">
        <v>73</v>
      </c>
      <c r="B262" s="193">
        <v>42660</v>
      </c>
      <c r="C262" s="193"/>
      <c r="D262" s="194" t="s">
        <v>742</v>
      </c>
      <c r="E262" s="195" t="s">
        <v>593</v>
      </c>
      <c r="F262" s="196">
        <v>125</v>
      </c>
      <c r="G262" s="195"/>
      <c r="H262" s="195">
        <v>160</v>
      </c>
      <c r="I262" s="197">
        <v>160</v>
      </c>
      <c r="J262" s="198" t="s">
        <v>695</v>
      </c>
      <c r="K262" s="199">
        <f t="shared" si="148"/>
        <v>35</v>
      </c>
      <c r="L262" s="200">
        <v>0.28000000000000003</v>
      </c>
      <c r="M262" s="195" t="s">
        <v>597</v>
      </c>
      <c r="N262" s="201">
        <v>42803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2">
        <v>74</v>
      </c>
      <c r="B263" s="193">
        <v>42660</v>
      </c>
      <c r="C263" s="193"/>
      <c r="D263" s="194" t="s">
        <v>743</v>
      </c>
      <c r="E263" s="195" t="s">
        <v>593</v>
      </c>
      <c r="F263" s="196">
        <v>114</v>
      </c>
      <c r="G263" s="195"/>
      <c r="H263" s="195">
        <v>145</v>
      </c>
      <c r="I263" s="197">
        <v>145</v>
      </c>
      <c r="J263" s="198" t="s">
        <v>695</v>
      </c>
      <c r="K263" s="199">
        <f t="shared" si="148"/>
        <v>31</v>
      </c>
      <c r="L263" s="200">
        <f t="shared" ref="L263:L265" si="150">K263/F263</f>
        <v>0.27192982456140352</v>
      </c>
      <c r="M263" s="195" t="s">
        <v>597</v>
      </c>
      <c r="N263" s="201">
        <v>42859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2">
        <v>75</v>
      </c>
      <c r="B264" s="193">
        <v>42660</v>
      </c>
      <c r="C264" s="193"/>
      <c r="D264" s="194" t="s">
        <v>744</v>
      </c>
      <c r="E264" s="195" t="s">
        <v>593</v>
      </c>
      <c r="F264" s="196">
        <v>212</v>
      </c>
      <c r="G264" s="195"/>
      <c r="H264" s="195">
        <v>280</v>
      </c>
      <c r="I264" s="197">
        <v>276</v>
      </c>
      <c r="J264" s="198" t="s">
        <v>745</v>
      </c>
      <c r="K264" s="199">
        <f t="shared" si="148"/>
        <v>68</v>
      </c>
      <c r="L264" s="200">
        <f t="shared" si="150"/>
        <v>0.32075471698113206</v>
      </c>
      <c r="M264" s="195" t="s">
        <v>597</v>
      </c>
      <c r="N264" s="201">
        <v>42858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92">
        <v>76</v>
      </c>
      <c r="B265" s="193">
        <v>42678</v>
      </c>
      <c r="C265" s="193"/>
      <c r="D265" s="194" t="s">
        <v>466</v>
      </c>
      <c r="E265" s="195" t="s">
        <v>593</v>
      </c>
      <c r="F265" s="196">
        <v>155</v>
      </c>
      <c r="G265" s="195"/>
      <c r="H265" s="195">
        <v>210</v>
      </c>
      <c r="I265" s="197">
        <v>210</v>
      </c>
      <c r="J265" s="198" t="s">
        <v>746</v>
      </c>
      <c r="K265" s="199">
        <f t="shared" si="148"/>
        <v>55</v>
      </c>
      <c r="L265" s="200">
        <f t="shared" si="150"/>
        <v>0.35483870967741937</v>
      </c>
      <c r="M265" s="195" t="s">
        <v>597</v>
      </c>
      <c r="N265" s="201">
        <v>42944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2">
        <v>77</v>
      </c>
      <c r="B266" s="203">
        <v>42710</v>
      </c>
      <c r="C266" s="203"/>
      <c r="D266" s="204" t="s">
        <v>747</v>
      </c>
      <c r="E266" s="205" t="s">
        <v>593</v>
      </c>
      <c r="F266" s="206">
        <v>150.5</v>
      </c>
      <c r="G266" s="206"/>
      <c r="H266" s="207">
        <v>72.5</v>
      </c>
      <c r="I266" s="207">
        <v>174</v>
      </c>
      <c r="J266" s="208" t="s">
        <v>748</v>
      </c>
      <c r="K266" s="209">
        <v>-78</v>
      </c>
      <c r="L266" s="210">
        <v>-0.51827242524916906</v>
      </c>
      <c r="M266" s="206" t="s">
        <v>611</v>
      </c>
      <c r="N266" s="203">
        <v>43333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2">
        <v>78</v>
      </c>
      <c r="B267" s="193">
        <v>42712</v>
      </c>
      <c r="C267" s="193"/>
      <c r="D267" s="194" t="s">
        <v>749</v>
      </c>
      <c r="E267" s="195" t="s">
        <v>593</v>
      </c>
      <c r="F267" s="196">
        <v>380</v>
      </c>
      <c r="G267" s="195"/>
      <c r="H267" s="195">
        <v>478</v>
      </c>
      <c r="I267" s="197">
        <v>468</v>
      </c>
      <c r="J267" s="198" t="s">
        <v>695</v>
      </c>
      <c r="K267" s="199">
        <f t="shared" ref="K267:K269" si="151">H267-F267</f>
        <v>98</v>
      </c>
      <c r="L267" s="200">
        <f t="shared" ref="L267:L269" si="152">K267/F267</f>
        <v>0.25789473684210529</v>
      </c>
      <c r="M267" s="195" t="s">
        <v>597</v>
      </c>
      <c r="N267" s="201">
        <v>43025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2">
        <v>79</v>
      </c>
      <c r="B268" s="193">
        <v>42734</v>
      </c>
      <c r="C268" s="193"/>
      <c r="D268" s="194" t="s">
        <v>121</v>
      </c>
      <c r="E268" s="195" t="s">
        <v>593</v>
      </c>
      <c r="F268" s="196">
        <v>305</v>
      </c>
      <c r="G268" s="195"/>
      <c r="H268" s="195">
        <v>375</v>
      </c>
      <c r="I268" s="197">
        <v>375</v>
      </c>
      <c r="J268" s="198" t="s">
        <v>695</v>
      </c>
      <c r="K268" s="199">
        <f t="shared" si="151"/>
        <v>70</v>
      </c>
      <c r="L268" s="200">
        <f t="shared" si="152"/>
        <v>0.22950819672131148</v>
      </c>
      <c r="M268" s="195" t="s">
        <v>597</v>
      </c>
      <c r="N268" s="201">
        <v>42768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2">
        <v>80</v>
      </c>
      <c r="B269" s="193">
        <v>42739</v>
      </c>
      <c r="C269" s="193"/>
      <c r="D269" s="194" t="s">
        <v>104</v>
      </c>
      <c r="E269" s="195" t="s">
        <v>593</v>
      </c>
      <c r="F269" s="196">
        <v>99.5</v>
      </c>
      <c r="G269" s="195"/>
      <c r="H269" s="195">
        <v>158</v>
      </c>
      <c r="I269" s="197">
        <v>158</v>
      </c>
      <c r="J269" s="198" t="s">
        <v>695</v>
      </c>
      <c r="K269" s="199">
        <f t="shared" si="151"/>
        <v>58.5</v>
      </c>
      <c r="L269" s="200">
        <f t="shared" si="152"/>
        <v>0.5879396984924623</v>
      </c>
      <c r="M269" s="195" t="s">
        <v>597</v>
      </c>
      <c r="N269" s="201">
        <v>42898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2">
        <v>81</v>
      </c>
      <c r="B270" s="193">
        <v>42739</v>
      </c>
      <c r="C270" s="193"/>
      <c r="D270" s="194" t="s">
        <v>104</v>
      </c>
      <c r="E270" s="195" t="s">
        <v>593</v>
      </c>
      <c r="F270" s="196">
        <v>99.5</v>
      </c>
      <c r="G270" s="195"/>
      <c r="H270" s="195">
        <v>158</v>
      </c>
      <c r="I270" s="197">
        <v>158</v>
      </c>
      <c r="J270" s="198" t="s">
        <v>695</v>
      </c>
      <c r="K270" s="199">
        <v>58.5</v>
      </c>
      <c r="L270" s="200">
        <v>0.58793969849246197</v>
      </c>
      <c r="M270" s="195" t="s">
        <v>597</v>
      </c>
      <c r="N270" s="201">
        <v>42898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2">
        <v>82</v>
      </c>
      <c r="B271" s="193">
        <v>42786</v>
      </c>
      <c r="C271" s="193"/>
      <c r="D271" s="194" t="s">
        <v>210</v>
      </c>
      <c r="E271" s="195" t="s">
        <v>593</v>
      </c>
      <c r="F271" s="196">
        <v>140.5</v>
      </c>
      <c r="G271" s="195"/>
      <c r="H271" s="195">
        <v>220</v>
      </c>
      <c r="I271" s="197">
        <v>220</v>
      </c>
      <c r="J271" s="198" t="s">
        <v>695</v>
      </c>
      <c r="K271" s="199">
        <f>H271-F271</f>
        <v>79.5</v>
      </c>
      <c r="L271" s="200">
        <f>K271/F271</f>
        <v>0.5658362989323843</v>
      </c>
      <c r="M271" s="195" t="s">
        <v>597</v>
      </c>
      <c r="N271" s="201">
        <v>42864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92">
        <v>83</v>
      </c>
      <c r="B272" s="193">
        <v>42786</v>
      </c>
      <c r="C272" s="193"/>
      <c r="D272" s="194" t="s">
        <v>750</v>
      </c>
      <c r="E272" s="195" t="s">
        <v>593</v>
      </c>
      <c r="F272" s="196">
        <v>202.5</v>
      </c>
      <c r="G272" s="195"/>
      <c r="H272" s="195">
        <v>234</v>
      </c>
      <c r="I272" s="197">
        <v>234</v>
      </c>
      <c r="J272" s="198" t="s">
        <v>695</v>
      </c>
      <c r="K272" s="199">
        <v>31.5</v>
      </c>
      <c r="L272" s="200">
        <v>0.155555555555556</v>
      </c>
      <c r="M272" s="195" t="s">
        <v>597</v>
      </c>
      <c r="N272" s="201">
        <v>42836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2">
        <v>84</v>
      </c>
      <c r="B273" s="193">
        <v>42818</v>
      </c>
      <c r="C273" s="193"/>
      <c r="D273" s="194" t="s">
        <v>751</v>
      </c>
      <c r="E273" s="195" t="s">
        <v>593</v>
      </c>
      <c r="F273" s="196">
        <v>300.5</v>
      </c>
      <c r="G273" s="195"/>
      <c r="H273" s="195">
        <v>417.5</v>
      </c>
      <c r="I273" s="197">
        <v>420</v>
      </c>
      <c r="J273" s="198" t="s">
        <v>752</v>
      </c>
      <c r="K273" s="199">
        <f>H273-F273</f>
        <v>117</v>
      </c>
      <c r="L273" s="200">
        <f>K273/F273</f>
        <v>0.38935108153078202</v>
      </c>
      <c r="M273" s="195" t="s">
        <v>597</v>
      </c>
      <c r="N273" s="201">
        <v>43070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2">
        <v>85</v>
      </c>
      <c r="B274" s="193">
        <v>42818</v>
      </c>
      <c r="C274" s="193"/>
      <c r="D274" s="194" t="s">
        <v>725</v>
      </c>
      <c r="E274" s="195" t="s">
        <v>593</v>
      </c>
      <c r="F274" s="196">
        <v>850</v>
      </c>
      <c r="G274" s="195"/>
      <c r="H274" s="195">
        <v>1042.5</v>
      </c>
      <c r="I274" s="197">
        <v>1023</v>
      </c>
      <c r="J274" s="198" t="s">
        <v>753</v>
      </c>
      <c r="K274" s="199">
        <v>192.5</v>
      </c>
      <c r="L274" s="200">
        <v>0.22647058823529401</v>
      </c>
      <c r="M274" s="195" t="s">
        <v>597</v>
      </c>
      <c r="N274" s="201">
        <v>42830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92">
        <v>86</v>
      </c>
      <c r="B275" s="193">
        <v>42830</v>
      </c>
      <c r="C275" s="193"/>
      <c r="D275" s="194" t="s">
        <v>497</v>
      </c>
      <c r="E275" s="195" t="s">
        <v>593</v>
      </c>
      <c r="F275" s="196">
        <v>785</v>
      </c>
      <c r="G275" s="195"/>
      <c r="H275" s="195">
        <v>930</v>
      </c>
      <c r="I275" s="197">
        <v>920</v>
      </c>
      <c r="J275" s="198" t="s">
        <v>754</v>
      </c>
      <c r="K275" s="199">
        <f>H275-F275</f>
        <v>145</v>
      </c>
      <c r="L275" s="200">
        <f>K275/F275</f>
        <v>0.18471337579617833</v>
      </c>
      <c r="M275" s="195" t="s">
        <v>597</v>
      </c>
      <c r="N275" s="201">
        <v>42976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02">
        <v>87</v>
      </c>
      <c r="B276" s="203">
        <v>42831</v>
      </c>
      <c r="C276" s="203"/>
      <c r="D276" s="204" t="s">
        <v>755</v>
      </c>
      <c r="E276" s="205" t="s">
        <v>593</v>
      </c>
      <c r="F276" s="206">
        <v>40</v>
      </c>
      <c r="G276" s="206"/>
      <c r="H276" s="207">
        <v>13.1</v>
      </c>
      <c r="I276" s="207">
        <v>60</v>
      </c>
      <c r="J276" s="208" t="s">
        <v>756</v>
      </c>
      <c r="K276" s="209">
        <v>-26.9</v>
      </c>
      <c r="L276" s="210">
        <v>-0.67249999999999999</v>
      </c>
      <c r="M276" s="206" t="s">
        <v>611</v>
      </c>
      <c r="N276" s="203">
        <v>43138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2">
        <v>88</v>
      </c>
      <c r="B277" s="193">
        <v>42837</v>
      </c>
      <c r="C277" s="193"/>
      <c r="D277" s="194" t="s">
        <v>102</v>
      </c>
      <c r="E277" s="195" t="s">
        <v>593</v>
      </c>
      <c r="F277" s="196">
        <v>289.5</v>
      </c>
      <c r="G277" s="195"/>
      <c r="H277" s="195">
        <v>354</v>
      </c>
      <c r="I277" s="197">
        <v>360</v>
      </c>
      <c r="J277" s="198" t="s">
        <v>757</v>
      </c>
      <c r="K277" s="199">
        <f t="shared" ref="K277:K285" si="153">H277-F277</f>
        <v>64.5</v>
      </c>
      <c r="L277" s="200">
        <f t="shared" ref="L277:L285" si="154">K277/F277</f>
        <v>0.22279792746113988</v>
      </c>
      <c r="M277" s="195" t="s">
        <v>597</v>
      </c>
      <c r="N277" s="201">
        <v>43040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92">
        <v>89</v>
      </c>
      <c r="B278" s="193">
        <v>42845</v>
      </c>
      <c r="C278" s="193"/>
      <c r="D278" s="194" t="s">
        <v>437</v>
      </c>
      <c r="E278" s="195" t="s">
        <v>593</v>
      </c>
      <c r="F278" s="196">
        <v>700</v>
      </c>
      <c r="G278" s="195"/>
      <c r="H278" s="195">
        <v>840</v>
      </c>
      <c r="I278" s="197">
        <v>840</v>
      </c>
      <c r="J278" s="198" t="s">
        <v>758</v>
      </c>
      <c r="K278" s="199">
        <f t="shared" si="153"/>
        <v>140</v>
      </c>
      <c r="L278" s="200">
        <f t="shared" si="154"/>
        <v>0.2</v>
      </c>
      <c r="M278" s="195" t="s">
        <v>597</v>
      </c>
      <c r="N278" s="201">
        <v>42893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2">
        <v>90</v>
      </c>
      <c r="B279" s="193">
        <v>42887</v>
      </c>
      <c r="C279" s="193"/>
      <c r="D279" s="194" t="s">
        <v>759</v>
      </c>
      <c r="E279" s="195" t="s">
        <v>593</v>
      </c>
      <c r="F279" s="196">
        <v>130</v>
      </c>
      <c r="G279" s="195"/>
      <c r="H279" s="195">
        <v>144.25</v>
      </c>
      <c r="I279" s="197">
        <v>170</v>
      </c>
      <c r="J279" s="198" t="s">
        <v>760</v>
      </c>
      <c r="K279" s="199">
        <f t="shared" si="153"/>
        <v>14.25</v>
      </c>
      <c r="L279" s="200">
        <f t="shared" si="154"/>
        <v>0.10961538461538461</v>
      </c>
      <c r="M279" s="195" t="s">
        <v>597</v>
      </c>
      <c r="N279" s="201">
        <v>43675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2">
        <v>91</v>
      </c>
      <c r="B280" s="193">
        <v>42901</v>
      </c>
      <c r="C280" s="193"/>
      <c r="D280" s="194" t="s">
        <v>761</v>
      </c>
      <c r="E280" s="195" t="s">
        <v>593</v>
      </c>
      <c r="F280" s="196">
        <v>214.5</v>
      </c>
      <c r="G280" s="195"/>
      <c r="H280" s="195">
        <v>262</v>
      </c>
      <c r="I280" s="197">
        <v>262</v>
      </c>
      <c r="J280" s="198" t="s">
        <v>624</v>
      </c>
      <c r="K280" s="199">
        <f t="shared" si="153"/>
        <v>47.5</v>
      </c>
      <c r="L280" s="200">
        <f t="shared" si="154"/>
        <v>0.22144522144522144</v>
      </c>
      <c r="M280" s="195" t="s">
        <v>597</v>
      </c>
      <c r="N280" s="201">
        <v>42977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3">
        <v>92</v>
      </c>
      <c r="B281" s="224">
        <v>42933</v>
      </c>
      <c r="C281" s="224"/>
      <c r="D281" s="225" t="s">
        <v>762</v>
      </c>
      <c r="E281" s="226" t="s">
        <v>593</v>
      </c>
      <c r="F281" s="227">
        <v>370</v>
      </c>
      <c r="G281" s="226"/>
      <c r="H281" s="226">
        <v>447.5</v>
      </c>
      <c r="I281" s="228">
        <v>450</v>
      </c>
      <c r="J281" s="229" t="s">
        <v>695</v>
      </c>
      <c r="K281" s="199">
        <f t="shared" si="153"/>
        <v>77.5</v>
      </c>
      <c r="L281" s="230">
        <f t="shared" si="154"/>
        <v>0.20945945945945946</v>
      </c>
      <c r="M281" s="226" t="s">
        <v>597</v>
      </c>
      <c r="N281" s="231">
        <v>43035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3">
        <v>93</v>
      </c>
      <c r="B282" s="224">
        <v>42943</v>
      </c>
      <c r="C282" s="224"/>
      <c r="D282" s="225" t="s">
        <v>208</v>
      </c>
      <c r="E282" s="226" t="s">
        <v>593</v>
      </c>
      <c r="F282" s="227">
        <v>657.5</v>
      </c>
      <c r="G282" s="226"/>
      <c r="H282" s="226">
        <v>825</v>
      </c>
      <c r="I282" s="228">
        <v>820</v>
      </c>
      <c r="J282" s="229" t="s">
        <v>695</v>
      </c>
      <c r="K282" s="199">
        <f t="shared" si="153"/>
        <v>167.5</v>
      </c>
      <c r="L282" s="230">
        <f t="shared" si="154"/>
        <v>0.25475285171102663</v>
      </c>
      <c r="M282" s="226" t="s">
        <v>597</v>
      </c>
      <c r="N282" s="231">
        <v>43090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92">
        <v>94</v>
      </c>
      <c r="B283" s="193">
        <v>42964</v>
      </c>
      <c r="C283" s="193"/>
      <c r="D283" s="194" t="s">
        <v>385</v>
      </c>
      <c r="E283" s="195" t="s">
        <v>593</v>
      </c>
      <c r="F283" s="196">
        <v>605</v>
      </c>
      <c r="G283" s="195"/>
      <c r="H283" s="195">
        <v>750</v>
      </c>
      <c r="I283" s="197">
        <v>750</v>
      </c>
      <c r="J283" s="198" t="s">
        <v>754</v>
      </c>
      <c r="K283" s="199">
        <f t="shared" si="153"/>
        <v>145</v>
      </c>
      <c r="L283" s="200">
        <f t="shared" si="154"/>
        <v>0.23966942148760331</v>
      </c>
      <c r="M283" s="195" t="s">
        <v>597</v>
      </c>
      <c r="N283" s="201">
        <v>43027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02">
        <v>95</v>
      </c>
      <c r="B284" s="203">
        <v>42979</v>
      </c>
      <c r="C284" s="203"/>
      <c r="D284" s="211" t="s">
        <v>763</v>
      </c>
      <c r="E284" s="206" t="s">
        <v>593</v>
      </c>
      <c r="F284" s="206">
        <v>255</v>
      </c>
      <c r="G284" s="207"/>
      <c r="H284" s="207">
        <v>217.25</v>
      </c>
      <c r="I284" s="207">
        <v>320</v>
      </c>
      <c r="J284" s="208" t="s">
        <v>764</v>
      </c>
      <c r="K284" s="209">
        <f t="shared" si="153"/>
        <v>-37.75</v>
      </c>
      <c r="L284" s="212">
        <f t="shared" si="154"/>
        <v>-0.14803921568627451</v>
      </c>
      <c r="M284" s="206" t="s">
        <v>611</v>
      </c>
      <c r="N284" s="203">
        <v>43661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2">
        <v>96</v>
      </c>
      <c r="B285" s="193">
        <v>42997</v>
      </c>
      <c r="C285" s="193"/>
      <c r="D285" s="194" t="s">
        <v>765</v>
      </c>
      <c r="E285" s="195" t="s">
        <v>593</v>
      </c>
      <c r="F285" s="196">
        <v>215</v>
      </c>
      <c r="G285" s="195"/>
      <c r="H285" s="195">
        <v>258</v>
      </c>
      <c r="I285" s="197">
        <v>258</v>
      </c>
      <c r="J285" s="198" t="s">
        <v>695</v>
      </c>
      <c r="K285" s="199">
        <f t="shared" si="153"/>
        <v>43</v>
      </c>
      <c r="L285" s="200">
        <f t="shared" si="154"/>
        <v>0.2</v>
      </c>
      <c r="M285" s="195" t="s">
        <v>597</v>
      </c>
      <c r="N285" s="201">
        <v>43040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92">
        <v>97</v>
      </c>
      <c r="B286" s="193">
        <v>42997</v>
      </c>
      <c r="C286" s="193"/>
      <c r="D286" s="194" t="s">
        <v>765</v>
      </c>
      <c r="E286" s="195" t="s">
        <v>593</v>
      </c>
      <c r="F286" s="196">
        <v>215</v>
      </c>
      <c r="G286" s="195"/>
      <c r="H286" s="195">
        <v>258</v>
      </c>
      <c r="I286" s="197">
        <v>258</v>
      </c>
      <c r="J286" s="229" t="s">
        <v>695</v>
      </c>
      <c r="K286" s="199">
        <v>43</v>
      </c>
      <c r="L286" s="200">
        <v>0.2</v>
      </c>
      <c r="M286" s="195" t="s">
        <v>597</v>
      </c>
      <c r="N286" s="201">
        <v>43040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3">
        <v>98</v>
      </c>
      <c r="B287" s="224">
        <v>42998</v>
      </c>
      <c r="C287" s="224"/>
      <c r="D287" s="225" t="s">
        <v>766</v>
      </c>
      <c r="E287" s="226" t="s">
        <v>593</v>
      </c>
      <c r="F287" s="196">
        <v>75</v>
      </c>
      <c r="G287" s="226"/>
      <c r="H287" s="226">
        <v>90</v>
      </c>
      <c r="I287" s="228">
        <v>90</v>
      </c>
      <c r="J287" s="198" t="s">
        <v>767</v>
      </c>
      <c r="K287" s="199">
        <f t="shared" ref="K287:K292" si="155">H287-F287</f>
        <v>15</v>
      </c>
      <c r="L287" s="200">
        <f t="shared" ref="L287:L292" si="156">K287/F287</f>
        <v>0.2</v>
      </c>
      <c r="M287" s="195" t="s">
        <v>597</v>
      </c>
      <c r="N287" s="201">
        <v>43019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3">
        <v>99</v>
      </c>
      <c r="B288" s="224">
        <v>43011</v>
      </c>
      <c r="C288" s="224"/>
      <c r="D288" s="225" t="s">
        <v>768</v>
      </c>
      <c r="E288" s="226" t="s">
        <v>593</v>
      </c>
      <c r="F288" s="227">
        <v>315</v>
      </c>
      <c r="G288" s="226"/>
      <c r="H288" s="226">
        <v>392</v>
      </c>
      <c r="I288" s="228">
        <v>384</v>
      </c>
      <c r="J288" s="229" t="s">
        <v>769</v>
      </c>
      <c r="K288" s="199">
        <f t="shared" si="155"/>
        <v>77</v>
      </c>
      <c r="L288" s="230">
        <f t="shared" si="156"/>
        <v>0.24444444444444444</v>
      </c>
      <c r="M288" s="226" t="s">
        <v>597</v>
      </c>
      <c r="N288" s="231">
        <v>43017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3">
        <v>100</v>
      </c>
      <c r="B289" s="224">
        <v>43013</v>
      </c>
      <c r="C289" s="224"/>
      <c r="D289" s="225" t="s">
        <v>470</v>
      </c>
      <c r="E289" s="226" t="s">
        <v>593</v>
      </c>
      <c r="F289" s="227">
        <v>145</v>
      </c>
      <c r="G289" s="226"/>
      <c r="H289" s="226">
        <v>179</v>
      </c>
      <c r="I289" s="228">
        <v>180</v>
      </c>
      <c r="J289" s="229" t="s">
        <v>770</v>
      </c>
      <c r="K289" s="199">
        <f t="shared" si="155"/>
        <v>34</v>
      </c>
      <c r="L289" s="230">
        <f t="shared" si="156"/>
        <v>0.23448275862068965</v>
      </c>
      <c r="M289" s="226" t="s">
        <v>597</v>
      </c>
      <c r="N289" s="231">
        <v>43025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3">
        <v>101</v>
      </c>
      <c r="B290" s="224">
        <v>43014</v>
      </c>
      <c r="C290" s="224"/>
      <c r="D290" s="225" t="s">
        <v>360</v>
      </c>
      <c r="E290" s="226" t="s">
        <v>593</v>
      </c>
      <c r="F290" s="227">
        <v>256</v>
      </c>
      <c r="G290" s="226"/>
      <c r="H290" s="226">
        <v>323</v>
      </c>
      <c r="I290" s="228">
        <v>320</v>
      </c>
      <c r="J290" s="229" t="s">
        <v>695</v>
      </c>
      <c r="K290" s="199">
        <f t="shared" si="155"/>
        <v>67</v>
      </c>
      <c r="L290" s="230">
        <f t="shared" si="156"/>
        <v>0.26171875</v>
      </c>
      <c r="M290" s="226" t="s">
        <v>597</v>
      </c>
      <c r="N290" s="231">
        <v>43067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3">
        <v>102</v>
      </c>
      <c r="B291" s="224">
        <v>43017</v>
      </c>
      <c r="C291" s="224"/>
      <c r="D291" s="225" t="s">
        <v>374</v>
      </c>
      <c r="E291" s="226" t="s">
        <v>593</v>
      </c>
      <c r="F291" s="227">
        <v>137.5</v>
      </c>
      <c r="G291" s="226"/>
      <c r="H291" s="226">
        <v>184</v>
      </c>
      <c r="I291" s="228">
        <v>183</v>
      </c>
      <c r="J291" s="229" t="s">
        <v>771</v>
      </c>
      <c r="K291" s="199">
        <f t="shared" si="155"/>
        <v>46.5</v>
      </c>
      <c r="L291" s="230">
        <f t="shared" si="156"/>
        <v>0.33818181818181819</v>
      </c>
      <c r="M291" s="226" t="s">
        <v>597</v>
      </c>
      <c r="N291" s="231">
        <v>43108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3">
        <v>103</v>
      </c>
      <c r="B292" s="224">
        <v>43018</v>
      </c>
      <c r="C292" s="224"/>
      <c r="D292" s="225" t="s">
        <v>772</v>
      </c>
      <c r="E292" s="226" t="s">
        <v>593</v>
      </c>
      <c r="F292" s="227">
        <v>125.5</v>
      </c>
      <c r="G292" s="226"/>
      <c r="H292" s="226">
        <v>158</v>
      </c>
      <c r="I292" s="228">
        <v>155</v>
      </c>
      <c r="J292" s="229" t="s">
        <v>773</v>
      </c>
      <c r="K292" s="199">
        <f t="shared" si="155"/>
        <v>32.5</v>
      </c>
      <c r="L292" s="230">
        <f t="shared" si="156"/>
        <v>0.25896414342629481</v>
      </c>
      <c r="M292" s="226" t="s">
        <v>597</v>
      </c>
      <c r="N292" s="231">
        <v>43067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3">
        <v>104</v>
      </c>
      <c r="B293" s="224">
        <v>43018</v>
      </c>
      <c r="C293" s="224"/>
      <c r="D293" s="225" t="s">
        <v>774</v>
      </c>
      <c r="E293" s="226" t="s">
        <v>593</v>
      </c>
      <c r="F293" s="227">
        <v>895</v>
      </c>
      <c r="G293" s="226"/>
      <c r="H293" s="226">
        <v>1122.5</v>
      </c>
      <c r="I293" s="228">
        <v>1078</v>
      </c>
      <c r="J293" s="229" t="s">
        <v>775</v>
      </c>
      <c r="K293" s="199">
        <v>227.5</v>
      </c>
      <c r="L293" s="230">
        <v>0.25418994413407803</v>
      </c>
      <c r="M293" s="226" t="s">
        <v>597</v>
      </c>
      <c r="N293" s="231">
        <v>43117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3">
        <v>105</v>
      </c>
      <c r="B294" s="224">
        <v>43020</v>
      </c>
      <c r="C294" s="224"/>
      <c r="D294" s="225" t="s">
        <v>369</v>
      </c>
      <c r="E294" s="226" t="s">
        <v>593</v>
      </c>
      <c r="F294" s="227">
        <v>525</v>
      </c>
      <c r="G294" s="226"/>
      <c r="H294" s="226">
        <v>629</v>
      </c>
      <c r="I294" s="228">
        <v>629</v>
      </c>
      <c r="J294" s="229" t="s">
        <v>695</v>
      </c>
      <c r="K294" s="199">
        <v>104</v>
      </c>
      <c r="L294" s="230">
        <v>0.19809523809523799</v>
      </c>
      <c r="M294" s="226" t="s">
        <v>597</v>
      </c>
      <c r="N294" s="231">
        <v>43119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23">
        <v>106</v>
      </c>
      <c r="B295" s="224">
        <v>43046</v>
      </c>
      <c r="C295" s="224"/>
      <c r="D295" s="225" t="s">
        <v>410</v>
      </c>
      <c r="E295" s="226" t="s">
        <v>593</v>
      </c>
      <c r="F295" s="227">
        <v>740</v>
      </c>
      <c r="G295" s="226"/>
      <c r="H295" s="226">
        <v>892.5</v>
      </c>
      <c r="I295" s="228">
        <v>900</v>
      </c>
      <c r="J295" s="229" t="s">
        <v>776</v>
      </c>
      <c r="K295" s="199">
        <f t="shared" ref="K295:K297" si="157">H295-F295</f>
        <v>152.5</v>
      </c>
      <c r="L295" s="230">
        <f t="shared" ref="L295:L297" si="158">K295/F295</f>
        <v>0.20608108108108109</v>
      </c>
      <c r="M295" s="226" t="s">
        <v>597</v>
      </c>
      <c r="N295" s="231">
        <v>43052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92">
        <v>107</v>
      </c>
      <c r="B296" s="193">
        <v>43073</v>
      </c>
      <c r="C296" s="193"/>
      <c r="D296" s="194" t="s">
        <v>777</v>
      </c>
      <c r="E296" s="195" t="s">
        <v>593</v>
      </c>
      <c r="F296" s="196">
        <v>118.5</v>
      </c>
      <c r="G296" s="195"/>
      <c r="H296" s="195">
        <v>143.5</v>
      </c>
      <c r="I296" s="197">
        <v>145</v>
      </c>
      <c r="J296" s="198" t="s">
        <v>778</v>
      </c>
      <c r="K296" s="199">
        <f t="shared" si="157"/>
        <v>25</v>
      </c>
      <c r="L296" s="200">
        <f t="shared" si="158"/>
        <v>0.2109704641350211</v>
      </c>
      <c r="M296" s="195" t="s">
        <v>597</v>
      </c>
      <c r="N296" s="201">
        <v>43097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02">
        <v>108</v>
      </c>
      <c r="B297" s="203">
        <v>43090</v>
      </c>
      <c r="C297" s="203"/>
      <c r="D297" s="204" t="s">
        <v>442</v>
      </c>
      <c r="E297" s="205" t="s">
        <v>593</v>
      </c>
      <c r="F297" s="206">
        <v>715</v>
      </c>
      <c r="G297" s="206"/>
      <c r="H297" s="207">
        <v>500</v>
      </c>
      <c r="I297" s="207">
        <v>872</v>
      </c>
      <c r="J297" s="208" t="s">
        <v>779</v>
      </c>
      <c r="K297" s="209">
        <f t="shared" si="157"/>
        <v>-215</v>
      </c>
      <c r="L297" s="210">
        <f t="shared" si="158"/>
        <v>-0.30069930069930068</v>
      </c>
      <c r="M297" s="206" t="s">
        <v>611</v>
      </c>
      <c r="N297" s="203">
        <v>43670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92">
        <v>109</v>
      </c>
      <c r="B298" s="193">
        <v>43098</v>
      </c>
      <c r="C298" s="193"/>
      <c r="D298" s="194" t="s">
        <v>768</v>
      </c>
      <c r="E298" s="195" t="s">
        <v>593</v>
      </c>
      <c r="F298" s="196">
        <v>435</v>
      </c>
      <c r="G298" s="195"/>
      <c r="H298" s="195">
        <v>542.5</v>
      </c>
      <c r="I298" s="197">
        <v>539</v>
      </c>
      <c r="J298" s="198" t="s">
        <v>695</v>
      </c>
      <c r="K298" s="199">
        <v>107.5</v>
      </c>
      <c r="L298" s="200">
        <v>0.247126436781609</v>
      </c>
      <c r="M298" s="195" t="s">
        <v>597</v>
      </c>
      <c r="N298" s="201">
        <v>43206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92">
        <v>110</v>
      </c>
      <c r="B299" s="193">
        <v>43098</v>
      </c>
      <c r="C299" s="193"/>
      <c r="D299" s="194" t="s">
        <v>562</v>
      </c>
      <c r="E299" s="195" t="s">
        <v>593</v>
      </c>
      <c r="F299" s="196">
        <v>885</v>
      </c>
      <c r="G299" s="195"/>
      <c r="H299" s="195">
        <v>1090</v>
      </c>
      <c r="I299" s="197">
        <v>1084</v>
      </c>
      <c r="J299" s="198" t="s">
        <v>695</v>
      </c>
      <c r="K299" s="199">
        <v>205</v>
      </c>
      <c r="L299" s="200">
        <v>0.23163841807909599</v>
      </c>
      <c r="M299" s="195" t="s">
        <v>597</v>
      </c>
      <c r="N299" s="201">
        <v>43213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32">
        <v>111</v>
      </c>
      <c r="B300" s="233">
        <v>43192</v>
      </c>
      <c r="C300" s="233"/>
      <c r="D300" s="211" t="s">
        <v>780</v>
      </c>
      <c r="E300" s="206" t="s">
        <v>593</v>
      </c>
      <c r="F300" s="234">
        <v>478.5</v>
      </c>
      <c r="G300" s="206"/>
      <c r="H300" s="206">
        <v>442</v>
      </c>
      <c r="I300" s="207">
        <v>613</v>
      </c>
      <c r="J300" s="208" t="s">
        <v>781</v>
      </c>
      <c r="K300" s="209">
        <f t="shared" ref="K300:K303" si="159">H300-F300</f>
        <v>-36.5</v>
      </c>
      <c r="L300" s="210">
        <f t="shared" ref="L300:L303" si="160">K300/F300</f>
        <v>-7.6280041797283177E-2</v>
      </c>
      <c r="M300" s="206" t="s">
        <v>611</v>
      </c>
      <c r="N300" s="203">
        <v>43762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02">
        <v>112</v>
      </c>
      <c r="B301" s="203">
        <v>43194</v>
      </c>
      <c r="C301" s="203"/>
      <c r="D301" s="204" t="s">
        <v>782</v>
      </c>
      <c r="E301" s="205" t="s">
        <v>593</v>
      </c>
      <c r="F301" s="206">
        <f>141.5-7.3</f>
        <v>134.19999999999999</v>
      </c>
      <c r="G301" s="206"/>
      <c r="H301" s="207">
        <v>77</v>
      </c>
      <c r="I301" s="207">
        <v>180</v>
      </c>
      <c r="J301" s="208" t="s">
        <v>783</v>
      </c>
      <c r="K301" s="209">
        <f t="shared" si="159"/>
        <v>-57.199999999999989</v>
      </c>
      <c r="L301" s="210">
        <f t="shared" si="160"/>
        <v>-0.42622950819672129</v>
      </c>
      <c r="M301" s="206" t="s">
        <v>611</v>
      </c>
      <c r="N301" s="203">
        <v>43522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02">
        <v>113</v>
      </c>
      <c r="B302" s="203">
        <v>43209</v>
      </c>
      <c r="C302" s="203"/>
      <c r="D302" s="204" t="s">
        <v>784</v>
      </c>
      <c r="E302" s="205" t="s">
        <v>593</v>
      </c>
      <c r="F302" s="206">
        <v>430</v>
      </c>
      <c r="G302" s="206"/>
      <c r="H302" s="207">
        <v>220</v>
      </c>
      <c r="I302" s="207">
        <v>537</v>
      </c>
      <c r="J302" s="208" t="s">
        <v>785</v>
      </c>
      <c r="K302" s="209">
        <f t="shared" si="159"/>
        <v>-210</v>
      </c>
      <c r="L302" s="210">
        <f t="shared" si="160"/>
        <v>-0.48837209302325579</v>
      </c>
      <c r="M302" s="206" t="s">
        <v>611</v>
      </c>
      <c r="N302" s="203">
        <v>43252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3">
        <v>114</v>
      </c>
      <c r="B303" s="224">
        <v>43220</v>
      </c>
      <c r="C303" s="224"/>
      <c r="D303" s="225" t="s">
        <v>786</v>
      </c>
      <c r="E303" s="226" t="s">
        <v>593</v>
      </c>
      <c r="F303" s="226">
        <v>153.5</v>
      </c>
      <c r="G303" s="226"/>
      <c r="H303" s="226">
        <v>196</v>
      </c>
      <c r="I303" s="228">
        <v>196</v>
      </c>
      <c r="J303" s="198" t="s">
        <v>787</v>
      </c>
      <c r="K303" s="199">
        <f t="shared" si="159"/>
        <v>42.5</v>
      </c>
      <c r="L303" s="200">
        <f t="shared" si="160"/>
        <v>0.27687296416938112</v>
      </c>
      <c r="M303" s="195" t="s">
        <v>597</v>
      </c>
      <c r="N303" s="201">
        <v>43605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02">
        <v>115</v>
      </c>
      <c r="B304" s="203">
        <v>43306</v>
      </c>
      <c r="C304" s="203"/>
      <c r="D304" s="204" t="s">
        <v>755</v>
      </c>
      <c r="E304" s="205" t="s">
        <v>593</v>
      </c>
      <c r="F304" s="206">
        <v>27.5</v>
      </c>
      <c r="G304" s="206"/>
      <c r="H304" s="207">
        <v>13.1</v>
      </c>
      <c r="I304" s="207">
        <v>60</v>
      </c>
      <c r="J304" s="208" t="s">
        <v>788</v>
      </c>
      <c r="K304" s="209">
        <v>-14.4</v>
      </c>
      <c r="L304" s="210">
        <v>-0.52363636363636401</v>
      </c>
      <c r="M304" s="206" t="s">
        <v>611</v>
      </c>
      <c r="N304" s="203">
        <v>43138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32">
        <v>116</v>
      </c>
      <c r="B305" s="233">
        <v>43318</v>
      </c>
      <c r="C305" s="233"/>
      <c r="D305" s="211" t="s">
        <v>789</v>
      </c>
      <c r="E305" s="206" t="s">
        <v>593</v>
      </c>
      <c r="F305" s="206">
        <v>148.5</v>
      </c>
      <c r="G305" s="206"/>
      <c r="H305" s="206">
        <v>102</v>
      </c>
      <c r="I305" s="207">
        <v>182</v>
      </c>
      <c r="J305" s="208" t="s">
        <v>790</v>
      </c>
      <c r="K305" s="209">
        <f>H305-F305</f>
        <v>-46.5</v>
      </c>
      <c r="L305" s="210">
        <f>K305/F305</f>
        <v>-0.31313131313131315</v>
      </c>
      <c r="M305" s="206" t="s">
        <v>611</v>
      </c>
      <c r="N305" s="203">
        <v>43661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92">
        <v>117</v>
      </c>
      <c r="B306" s="193">
        <v>43335</v>
      </c>
      <c r="C306" s="193"/>
      <c r="D306" s="194" t="s">
        <v>791</v>
      </c>
      <c r="E306" s="195" t="s">
        <v>593</v>
      </c>
      <c r="F306" s="226">
        <v>285</v>
      </c>
      <c r="G306" s="195"/>
      <c r="H306" s="195">
        <v>355</v>
      </c>
      <c r="I306" s="197">
        <v>364</v>
      </c>
      <c r="J306" s="198" t="s">
        <v>792</v>
      </c>
      <c r="K306" s="199">
        <v>70</v>
      </c>
      <c r="L306" s="200">
        <v>0.24561403508771901</v>
      </c>
      <c r="M306" s="195" t="s">
        <v>597</v>
      </c>
      <c r="N306" s="201">
        <v>43455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92">
        <v>118</v>
      </c>
      <c r="B307" s="193">
        <v>43341</v>
      </c>
      <c r="C307" s="193"/>
      <c r="D307" s="194" t="s">
        <v>400</v>
      </c>
      <c r="E307" s="195" t="s">
        <v>593</v>
      </c>
      <c r="F307" s="226">
        <v>525</v>
      </c>
      <c r="G307" s="195"/>
      <c r="H307" s="195">
        <v>585</v>
      </c>
      <c r="I307" s="197">
        <v>635</v>
      </c>
      <c r="J307" s="198" t="s">
        <v>793</v>
      </c>
      <c r="K307" s="199">
        <f t="shared" ref="K307:K358" si="161">H307-F307</f>
        <v>60</v>
      </c>
      <c r="L307" s="200">
        <f t="shared" ref="L307:L358" si="162">K307/F307</f>
        <v>0.11428571428571428</v>
      </c>
      <c r="M307" s="195" t="s">
        <v>597</v>
      </c>
      <c r="N307" s="201">
        <v>43662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92">
        <v>119</v>
      </c>
      <c r="B308" s="193">
        <v>43395</v>
      </c>
      <c r="C308" s="193"/>
      <c r="D308" s="194" t="s">
        <v>385</v>
      </c>
      <c r="E308" s="195" t="s">
        <v>593</v>
      </c>
      <c r="F308" s="226">
        <v>475</v>
      </c>
      <c r="G308" s="195"/>
      <c r="H308" s="195">
        <v>574</v>
      </c>
      <c r="I308" s="197">
        <v>570</v>
      </c>
      <c r="J308" s="198" t="s">
        <v>695</v>
      </c>
      <c r="K308" s="199">
        <f t="shared" si="161"/>
        <v>99</v>
      </c>
      <c r="L308" s="200">
        <f t="shared" si="162"/>
        <v>0.20842105263157895</v>
      </c>
      <c r="M308" s="195" t="s">
        <v>597</v>
      </c>
      <c r="N308" s="201">
        <v>43403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23">
        <v>120</v>
      </c>
      <c r="B309" s="224">
        <v>43397</v>
      </c>
      <c r="C309" s="224"/>
      <c r="D309" s="225" t="s">
        <v>794</v>
      </c>
      <c r="E309" s="226" t="s">
        <v>593</v>
      </c>
      <c r="F309" s="226">
        <v>707.5</v>
      </c>
      <c r="G309" s="226"/>
      <c r="H309" s="226">
        <v>872</v>
      </c>
      <c r="I309" s="228">
        <v>872</v>
      </c>
      <c r="J309" s="229" t="s">
        <v>695</v>
      </c>
      <c r="K309" s="199">
        <f t="shared" si="161"/>
        <v>164.5</v>
      </c>
      <c r="L309" s="230">
        <f t="shared" si="162"/>
        <v>0.23250883392226149</v>
      </c>
      <c r="M309" s="226" t="s">
        <v>597</v>
      </c>
      <c r="N309" s="231">
        <v>43482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23">
        <v>121</v>
      </c>
      <c r="B310" s="224">
        <v>43398</v>
      </c>
      <c r="C310" s="224"/>
      <c r="D310" s="225" t="s">
        <v>795</v>
      </c>
      <c r="E310" s="226" t="s">
        <v>593</v>
      </c>
      <c r="F310" s="226">
        <v>162</v>
      </c>
      <c r="G310" s="226"/>
      <c r="H310" s="226">
        <v>204</v>
      </c>
      <c r="I310" s="228">
        <v>209</v>
      </c>
      <c r="J310" s="229" t="s">
        <v>796</v>
      </c>
      <c r="K310" s="199">
        <f t="shared" si="161"/>
        <v>42</v>
      </c>
      <c r="L310" s="230">
        <f t="shared" si="162"/>
        <v>0.25925925925925924</v>
      </c>
      <c r="M310" s="226" t="s">
        <v>597</v>
      </c>
      <c r="N310" s="231">
        <v>43539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23">
        <v>122</v>
      </c>
      <c r="B311" s="224">
        <v>43399</v>
      </c>
      <c r="C311" s="224"/>
      <c r="D311" s="225" t="s">
        <v>490</v>
      </c>
      <c r="E311" s="226" t="s">
        <v>593</v>
      </c>
      <c r="F311" s="226">
        <v>240</v>
      </c>
      <c r="G311" s="226"/>
      <c r="H311" s="226">
        <v>297</v>
      </c>
      <c r="I311" s="228">
        <v>297</v>
      </c>
      <c r="J311" s="229" t="s">
        <v>695</v>
      </c>
      <c r="K311" s="235">
        <f t="shared" si="161"/>
        <v>57</v>
      </c>
      <c r="L311" s="230">
        <f t="shared" si="162"/>
        <v>0.23749999999999999</v>
      </c>
      <c r="M311" s="226" t="s">
        <v>597</v>
      </c>
      <c r="N311" s="231">
        <v>43417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92">
        <v>123</v>
      </c>
      <c r="B312" s="193">
        <v>43439</v>
      </c>
      <c r="C312" s="193"/>
      <c r="D312" s="194" t="s">
        <v>797</v>
      </c>
      <c r="E312" s="195" t="s">
        <v>593</v>
      </c>
      <c r="F312" s="195">
        <v>202.5</v>
      </c>
      <c r="G312" s="195"/>
      <c r="H312" s="195">
        <v>255</v>
      </c>
      <c r="I312" s="197">
        <v>252</v>
      </c>
      <c r="J312" s="198" t="s">
        <v>695</v>
      </c>
      <c r="K312" s="199">
        <f t="shared" si="161"/>
        <v>52.5</v>
      </c>
      <c r="L312" s="200">
        <f t="shared" si="162"/>
        <v>0.25925925925925924</v>
      </c>
      <c r="M312" s="195" t="s">
        <v>597</v>
      </c>
      <c r="N312" s="201">
        <v>43542</v>
      </c>
      <c r="O312" s="1"/>
      <c r="P312" s="1"/>
      <c r="Q312" s="1"/>
      <c r="R312" s="6" t="s">
        <v>798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23">
        <v>124</v>
      </c>
      <c r="B313" s="224">
        <v>43465</v>
      </c>
      <c r="C313" s="193"/>
      <c r="D313" s="225" t="s">
        <v>159</v>
      </c>
      <c r="E313" s="226" t="s">
        <v>593</v>
      </c>
      <c r="F313" s="226">
        <v>710</v>
      </c>
      <c r="G313" s="226"/>
      <c r="H313" s="226">
        <v>866</v>
      </c>
      <c r="I313" s="228">
        <v>866</v>
      </c>
      <c r="J313" s="229" t="s">
        <v>695</v>
      </c>
      <c r="K313" s="199">
        <f t="shared" si="161"/>
        <v>156</v>
      </c>
      <c r="L313" s="200">
        <f t="shared" si="162"/>
        <v>0.21971830985915494</v>
      </c>
      <c r="M313" s="195" t="s">
        <v>597</v>
      </c>
      <c r="N313" s="201">
        <v>43553</v>
      </c>
      <c r="O313" s="1"/>
      <c r="P313" s="1"/>
      <c r="Q313" s="1"/>
      <c r="R313" s="6" t="s">
        <v>798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23">
        <v>125</v>
      </c>
      <c r="B314" s="224">
        <v>43522</v>
      </c>
      <c r="C314" s="224"/>
      <c r="D314" s="225" t="s">
        <v>174</v>
      </c>
      <c r="E314" s="226" t="s">
        <v>593</v>
      </c>
      <c r="F314" s="226">
        <v>337.25</v>
      </c>
      <c r="G314" s="226"/>
      <c r="H314" s="226">
        <v>398.5</v>
      </c>
      <c r="I314" s="228">
        <v>411</v>
      </c>
      <c r="J314" s="198" t="s">
        <v>799</v>
      </c>
      <c r="K314" s="199">
        <f t="shared" si="161"/>
        <v>61.25</v>
      </c>
      <c r="L314" s="200">
        <f t="shared" si="162"/>
        <v>0.1816160118606375</v>
      </c>
      <c r="M314" s="195" t="s">
        <v>597</v>
      </c>
      <c r="N314" s="201">
        <v>43760</v>
      </c>
      <c r="O314" s="1"/>
      <c r="P314" s="1"/>
      <c r="Q314" s="1"/>
      <c r="R314" s="6" t="s">
        <v>798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36">
        <v>126</v>
      </c>
      <c r="B315" s="237">
        <v>43559</v>
      </c>
      <c r="C315" s="237"/>
      <c r="D315" s="238" t="s">
        <v>800</v>
      </c>
      <c r="E315" s="239" t="s">
        <v>593</v>
      </c>
      <c r="F315" s="239">
        <v>130</v>
      </c>
      <c r="G315" s="239"/>
      <c r="H315" s="239">
        <v>65</v>
      </c>
      <c r="I315" s="240">
        <v>158</v>
      </c>
      <c r="J315" s="208" t="s">
        <v>801</v>
      </c>
      <c r="K315" s="209">
        <f t="shared" si="161"/>
        <v>-65</v>
      </c>
      <c r="L315" s="210">
        <f t="shared" si="162"/>
        <v>-0.5</v>
      </c>
      <c r="M315" s="206" t="s">
        <v>611</v>
      </c>
      <c r="N315" s="203">
        <v>43726</v>
      </c>
      <c r="O315" s="1"/>
      <c r="P315" s="1"/>
      <c r="Q315" s="1"/>
      <c r="R315" s="6" t="s">
        <v>802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23">
        <v>127</v>
      </c>
      <c r="B316" s="224">
        <v>43017</v>
      </c>
      <c r="C316" s="224"/>
      <c r="D316" s="225" t="s">
        <v>210</v>
      </c>
      <c r="E316" s="226" t="s">
        <v>593</v>
      </c>
      <c r="F316" s="226">
        <v>141.5</v>
      </c>
      <c r="G316" s="226"/>
      <c r="H316" s="226">
        <v>183.5</v>
      </c>
      <c r="I316" s="228">
        <v>210</v>
      </c>
      <c r="J316" s="198" t="s">
        <v>796</v>
      </c>
      <c r="K316" s="199">
        <f t="shared" si="161"/>
        <v>42</v>
      </c>
      <c r="L316" s="200">
        <f t="shared" si="162"/>
        <v>0.29681978798586572</v>
      </c>
      <c r="M316" s="195" t="s">
        <v>597</v>
      </c>
      <c r="N316" s="201">
        <v>43042</v>
      </c>
      <c r="O316" s="1"/>
      <c r="P316" s="1"/>
      <c r="Q316" s="1"/>
      <c r="R316" s="6" t="s">
        <v>802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36">
        <v>128</v>
      </c>
      <c r="B317" s="237">
        <v>43074</v>
      </c>
      <c r="C317" s="237"/>
      <c r="D317" s="238" t="s">
        <v>803</v>
      </c>
      <c r="E317" s="239" t="s">
        <v>593</v>
      </c>
      <c r="F317" s="234">
        <v>172</v>
      </c>
      <c r="G317" s="239"/>
      <c r="H317" s="239">
        <v>155.25</v>
      </c>
      <c r="I317" s="240">
        <v>230</v>
      </c>
      <c r="J317" s="208" t="s">
        <v>804</v>
      </c>
      <c r="K317" s="209">
        <f t="shared" si="161"/>
        <v>-16.75</v>
      </c>
      <c r="L317" s="210">
        <f t="shared" si="162"/>
        <v>-9.7383720930232565E-2</v>
      </c>
      <c r="M317" s="206" t="s">
        <v>611</v>
      </c>
      <c r="N317" s="203">
        <v>43787</v>
      </c>
      <c r="O317" s="1"/>
      <c r="P317" s="1"/>
      <c r="Q317" s="1"/>
      <c r="R317" s="6" t="s">
        <v>802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3">
        <v>129</v>
      </c>
      <c r="B318" s="224">
        <v>43398</v>
      </c>
      <c r="C318" s="224"/>
      <c r="D318" s="225" t="s">
        <v>120</v>
      </c>
      <c r="E318" s="226" t="s">
        <v>593</v>
      </c>
      <c r="F318" s="226">
        <v>698.5</v>
      </c>
      <c r="G318" s="226"/>
      <c r="H318" s="226">
        <v>890</v>
      </c>
      <c r="I318" s="228">
        <v>890</v>
      </c>
      <c r="J318" s="198" t="s">
        <v>805</v>
      </c>
      <c r="K318" s="199">
        <f t="shared" si="161"/>
        <v>191.5</v>
      </c>
      <c r="L318" s="200">
        <f t="shared" si="162"/>
        <v>0.27415891195418757</v>
      </c>
      <c r="M318" s="195" t="s">
        <v>597</v>
      </c>
      <c r="N318" s="201">
        <v>44328</v>
      </c>
      <c r="O318" s="1"/>
      <c r="P318" s="1"/>
      <c r="Q318" s="1"/>
      <c r="R318" s="6" t="s">
        <v>798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23">
        <v>130</v>
      </c>
      <c r="B319" s="224">
        <v>42877</v>
      </c>
      <c r="C319" s="224"/>
      <c r="D319" s="225" t="s">
        <v>806</v>
      </c>
      <c r="E319" s="226" t="s">
        <v>593</v>
      </c>
      <c r="F319" s="226">
        <v>127.6</v>
      </c>
      <c r="G319" s="226"/>
      <c r="H319" s="226">
        <v>138</v>
      </c>
      <c r="I319" s="228">
        <v>190</v>
      </c>
      <c r="J319" s="198" t="s">
        <v>807</v>
      </c>
      <c r="K319" s="199">
        <f t="shared" si="161"/>
        <v>10.400000000000006</v>
      </c>
      <c r="L319" s="200">
        <f t="shared" si="162"/>
        <v>8.1504702194357417E-2</v>
      </c>
      <c r="M319" s="195" t="s">
        <v>597</v>
      </c>
      <c r="N319" s="201">
        <v>43774</v>
      </c>
      <c r="O319" s="1"/>
      <c r="P319" s="1"/>
      <c r="Q319" s="1"/>
      <c r="R319" s="6" t="s">
        <v>802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23">
        <v>131</v>
      </c>
      <c r="B320" s="224">
        <v>43158</v>
      </c>
      <c r="C320" s="224"/>
      <c r="D320" s="225" t="s">
        <v>808</v>
      </c>
      <c r="E320" s="226" t="s">
        <v>593</v>
      </c>
      <c r="F320" s="226">
        <v>317</v>
      </c>
      <c r="G320" s="226"/>
      <c r="H320" s="226">
        <v>382.5</v>
      </c>
      <c r="I320" s="228">
        <v>398</v>
      </c>
      <c r="J320" s="198" t="s">
        <v>809</v>
      </c>
      <c r="K320" s="199">
        <f t="shared" si="161"/>
        <v>65.5</v>
      </c>
      <c r="L320" s="200">
        <f t="shared" si="162"/>
        <v>0.20662460567823343</v>
      </c>
      <c r="M320" s="195" t="s">
        <v>597</v>
      </c>
      <c r="N320" s="201">
        <v>44238</v>
      </c>
      <c r="O320" s="1"/>
      <c r="P320" s="1"/>
      <c r="Q320" s="1"/>
      <c r="R320" s="6" t="s">
        <v>802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36">
        <v>132</v>
      </c>
      <c r="B321" s="237">
        <v>43164</v>
      </c>
      <c r="C321" s="237"/>
      <c r="D321" s="238" t="s">
        <v>166</v>
      </c>
      <c r="E321" s="239" t="s">
        <v>593</v>
      </c>
      <c r="F321" s="234">
        <f>510-14.4</f>
        <v>495.6</v>
      </c>
      <c r="G321" s="239"/>
      <c r="H321" s="239">
        <v>350</v>
      </c>
      <c r="I321" s="240">
        <v>672</v>
      </c>
      <c r="J321" s="208" t="s">
        <v>810</v>
      </c>
      <c r="K321" s="209">
        <f t="shared" si="161"/>
        <v>-145.60000000000002</v>
      </c>
      <c r="L321" s="210">
        <f t="shared" si="162"/>
        <v>-0.29378531073446329</v>
      </c>
      <c r="M321" s="206" t="s">
        <v>611</v>
      </c>
      <c r="N321" s="203">
        <v>43887</v>
      </c>
      <c r="O321" s="1"/>
      <c r="P321" s="1"/>
      <c r="Q321" s="1"/>
      <c r="R321" s="6" t="s">
        <v>798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36">
        <v>133</v>
      </c>
      <c r="B322" s="237">
        <v>43237</v>
      </c>
      <c r="C322" s="237"/>
      <c r="D322" s="238" t="s">
        <v>811</v>
      </c>
      <c r="E322" s="239" t="s">
        <v>593</v>
      </c>
      <c r="F322" s="234">
        <v>230.3</v>
      </c>
      <c r="G322" s="239"/>
      <c r="H322" s="239">
        <v>102.5</v>
      </c>
      <c r="I322" s="240">
        <v>348</v>
      </c>
      <c r="J322" s="208" t="s">
        <v>812</v>
      </c>
      <c r="K322" s="209">
        <f t="shared" si="161"/>
        <v>-127.80000000000001</v>
      </c>
      <c r="L322" s="210">
        <f t="shared" si="162"/>
        <v>-0.55492835432045162</v>
      </c>
      <c r="M322" s="206" t="s">
        <v>611</v>
      </c>
      <c r="N322" s="203">
        <v>43896</v>
      </c>
      <c r="O322" s="1"/>
      <c r="P322" s="1"/>
      <c r="Q322" s="1"/>
      <c r="R322" s="6" t="s">
        <v>798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23">
        <v>134</v>
      </c>
      <c r="B323" s="224">
        <v>43258</v>
      </c>
      <c r="C323" s="224"/>
      <c r="D323" s="225" t="s">
        <v>446</v>
      </c>
      <c r="E323" s="226" t="s">
        <v>593</v>
      </c>
      <c r="F323" s="226">
        <f>342.5-5.1</f>
        <v>337.4</v>
      </c>
      <c r="G323" s="226"/>
      <c r="H323" s="226">
        <v>412.5</v>
      </c>
      <c r="I323" s="228">
        <v>439</v>
      </c>
      <c r="J323" s="198" t="s">
        <v>813</v>
      </c>
      <c r="K323" s="199">
        <f t="shared" si="161"/>
        <v>75.100000000000023</v>
      </c>
      <c r="L323" s="200">
        <f t="shared" si="162"/>
        <v>0.22258446947243635</v>
      </c>
      <c r="M323" s="195" t="s">
        <v>597</v>
      </c>
      <c r="N323" s="201">
        <v>44230</v>
      </c>
      <c r="O323" s="1"/>
      <c r="P323" s="1"/>
      <c r="Q323" s="1"/>
      <c r="R323" s="6" t="s">
        <v>802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17">
        <v>135</v>
      </c>
      <c r="B324" s="216">
        <v>43285</v>
      </c>
      <c r="C324" s="216"/>
      <c r="D324" s="217" t="s">
        <v>58</v>
      </c>
      <c r="E324" s="218" t="s">
        <v>593</v>
      </c>
      <c r="F324" s="218">
        <f>127.5-5.53</f>
        <v>121.97</v>
      </c>
      <c r="G324" s="219"/>
      <c r="H324" s="219">
        <v>122.5</v>
      </c>
      <c r="I324" s="219">
        <v>170</v>
      </c>
      <c r="J324" s="220" t="s">
        <v>814</v>
      </c>
      <c r="K324" s="221">
        <f t="shared" si="161"/>
        <v>0.53000000000000114</v>
      </c>
      <c r="L324" s="222">
        <f t="shared" si="162"/>
        <v>4.3453308190538747E-3</v>
      </c>
      <c r="M324" s="218" t="s">
        <v>621</v>
      </c>
      <c r="N324" s="216">
        <v>44431</v>
      </c>
      <c r="O324" s="1"/>
      <c r="P324" s="1"/>
      <c r="Q324" s="1"/>
      <c r="R324" s="6" t="s">
        <v>798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36">
        <v>136</v>
      </c>
      <c r="B325" s="237">
        <v>43294</v>
      </c>
      <c r="C325" s="237"/>
      <c r="D325" s="238" t="s">
        <v>815</v>
      </c>
      <c r="E325" s="239" t="s">
        <v>593</v>
      </c>
      <c r="F325" s="234">
        <v>46.5</v>
      </c>
      <c r="G325" s="239"/>
      <c r="H325" s="239">
        <v>17</v>
      </c>
      <c r="I325" s="240">
        <v>59</v>
      </c>
      <c r="J325" s="208" t="s">
        <v>816</v>
      </c>
      <c r="K325" s="209">
        <f t="shared" si="161"/>
        <v>-29.5</v>
      </c>
      <c r="L325" s="210">
        <f t="shared" si="162"/>
        <v>-0.63440860215053763</v>
      </c>
      <c r="M325" s="206" t="s">
        <v>611</v>
      </c>
      <c r="N325" s="203">
        <v>43887</v>
      </c>
      <c r="O325" s="1"/>
      <c r="P325" s="1"/>
      <c r="Q325" s="1"/>
      <c r="R325" s="6" t="s">
        <v>798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23">
        <v>137</v>
      </c>
      <c r="B326" s="224">
        <v>43396</v>
      </c>
      <c r="C326" s="224"/>
      <c r="D326" s="225" t="s">
        <v>429</v>
      </c>
      <c r="E326" s="226" t="s">
        <v>593</v>
      </c>
      <c r="F326" s="226">
        <v>156.5</v>
      </c>
      <c r="G326" s="226"/>
      <c r="H326" s="226">
        <v>207.5</v>
      </c>
      <c r="I326" s="228">
        <v>191</v>
      </c>
      <c r="J326" s="198" t="s">
        <v>695</v>
      </c>
      <c r="K326" s="199">
        <f t="shared" si="161"/>
        <v>51</v>
      </c>
      <c r="L326" s="200">
        <f t="shared" si="162"/>
        <v>0.32587859424920129</v>
      </c>
      <c r="M326" s="195" t="s">
        <v>597</v>
      </c>
      <c r="N326" s="201">
        <v>44369</v>
      </c>
      <c r="O326" s="1"/>
      <c r="P326" s="1"/>
      <c r="Q326" s="1"/>
      <c r="R326" s="6" t="s">
        <v>798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23">
        <v>138</v>
      </c>
      <c r="B327" s="224">
        <v>43439</v>
      </c>
      <c r="C327" s="224"/>
      <c r="D327" s="225" t="s">
        <v>348</v>
      </c>
      <c r="E327" s="226" t="s">
        <v>593</v>
      </c>
      <c r="F327" s="226">
        <v>259.5</v>
      </c>
      <c r="G327" s="226"/>
      <c r="H327" s="226">
        <v>320</v>
      </c>
      <c r="I327" s="228">
        <v>320</v>
      </c>
      <c r="J327" s="198" t="s">
        <v>695</v>
      </c>
      <c r="K327" s="199">
        <f t="shared" si="161"/>
        <v>60.5</v>
      </c>
      <c r="L327" s="200">
        <f t="shared" si="162"/>
        <v>0.23314065510597304</v>
      </c>
      <c r="M327" s="195" t="s">
        <v>597</v>
      </c>
      <c r="N327" s="201">
        <v>44323</v>
      </c>
      <c r="O327" s="1"/>
      <c r="P327" s="1"/>
      <c r="Q327" s="1"/>
      <c r="R327" s="6" t="s">
        <v>798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36">
        <v>139</v>
      </c>
      <c r="B328" s="237">
        <v>43439</v>
      </c>
      <c r="C328" s="237"/>
      <c r="D328" s="238" t="s">
        <v>817</v>
      </c>
      <c r="E328" s="239" t="s">
        <v>593</v>
      </c>
      <c r="F328" s="239">
        <v>715</v>
      </c>
      <c r="G328" s="239"/>
      <c r="H328" s="239">
        <v>445</v>
      </c>
      <c r="I328" s="240">
        <v>840</v>
      </c>
      <c r="J328" s="208" t="s">
        <v>818</v>
      </c>
      <c r="K328" s="209">
        <f t="shared" si="161"/>
        <v>-270</v>
      </c>
      <c r="L328" s="210">
        <f t="shared" si="162"/>
        <v>-0.3776223776223776</v>
      </c>
      <c r="M328" s="206" t="s">
        <v>611</v>
      </c>
      <c r="N328" s="203">
        <v>43800</v>
      </c>
      <c r="O328" s="1"/>
      <c r="P328" s="1"/>
      <c r="Q328" s="1"/>
      <c r="R328" s="6" t="s">
        <v>798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23">
        <v>140</v>
      </c>
      <c r="B329" s="224">
        <v>43469</v>
      </c>
      <c r="C329" s="224"/>
      <c r="D329" s="225" t="s">
        <v>180</v>
      </c>
      <c r="E329" s="226" t="s">
        <v>593</v>
      </c>
      <c r="F329" s="226">
        <v>875</v>
      </c>
      <c r="G329" s="226"/>
      <c r="H329" s="226">
        <v>1165</v>
      </c>
      <c r="I329" s="228">
        <v>1185</v>
      </c>
      <c r="J329" s="198" t="s">
        <v>819</v>
      </c>
      <c r="K329" s="199">
        <f t="shared" si="161"/>
        <v>290</v>
      </c>
      <c r="L329" s="200">
        <f t="shared" si="162"/>
        <v>0.33142857142857141</v>
      </c>
      <c r="M329" s="195" t="s">
        <v>597</v>
      </c>
      <c r="N329" s="201">
        <v>43847</v>
      </c>
      <c r="O329" s="1"/>
      <c r="P329" s="1"/>
      <c r="Q329" s="1"/>
      <c r="R329" s="6" t="s">
        <v>798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23">
        <v>141</v>
      </c>
      <c r="B330" s="224">
        <v>43559</v>
      </c>
      <c r="C330" s="224"/>
      <c r="D330" s="225" t="s">
        <v>366</v>
      </c>
      <c r="E330" s="226" t="s">
        <v>593</v>
      </c>
      <c r="F330" s="226">
        <f>387-14.63</f>
        <v>372.37</v>
      </c>
      <c r="G330" s="226"/>
      <c r="H330" s="226">
        <v>490</v>
      </c>
      <c r="I330" s="228">
        <v>490</v>
      </c>
      <c r="J330" s="198" t="s">
        <v>695</v>
      </c>
      <c r="K330" s="199">
        <f t="shared" si="161"/>
        <v>117.63</v>
      </c>
      <c r="L330" s="200">
        <f t="shared" si="162"/>
        <v>0.31589548030185027</v>
      </c>
      <c r="M330" s="195" t="s">
        <v>597</v>
      </c>
      <c r="N330" s="201">
        <v>43850</v>
      </c>
      <c r="O330" s="1"/>
      <c r="P330" s="1"/>
      <c r="Q330" s="1"/>
      <c r="R330" s="6" t="s">
        <v>798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36">
        <v>142</v>
      </c>
      <c r="B331" s="237">
        <v>43578</v>
      </c>
      <c r="C331" s="237"/>
      <c r="D331" s="238" t="s">
        <v>820</v>
      </c>
      <c r="E331" s="239" t="s">
        <v>610</v>
      </c>
      <c r="F331" s="239">
        <v>220</v>
      </c>
      <c r="G331" s="239"/>
      <c r="H331" s="239">
        <v>127.5</v>
      </c>
      <c r="I331" s="240">
        <v>284</v>
      </c>
      <c r="J331" s="208" t="s">
        <v>821</v>
      </c>
      <c r="K331" s="209">
        <f t="shared" si="161"/>
        <v>-92.5</v>
      </c>
      <c r="L331" s="210">
        <f t="shared" si="162"/>
        <v>-0.42045454545454547</v>
      </c>
      <c r="M331" s="206" t="s">
        <v>611</v>
      </c>
      <c r="N331" s="203">
        <v>43896</v>
      </c>
      <c r="O331" s="1"/>
      <c r="P331" s="1"/>
      <c r="Q331" s="1"/>
      <c r="R331" s="6" t="s">
        <v>798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23">
        <v>143</v>
      </c>
      <c r="B332" s="224">
        <v>43622</v>
      </c>
      <c r="C332" s="224"/>
      <c r="D332" s="225" t="s">
        <v>491</v>
      </c>
      <c r="E332" s="226" t="s">
        <v>610</v>
      </c>
      <c r="F332" s="226">
        <v>332.8</v>
      </c>
      <c r="G332" s="226"/>
      <c r="H332" s="226">
        <v>405</v>
      </c>
      <c r="I332" s="228">
        <v>419</v>
      </c>
      <c r="J332" s="198" t="s">
        <v>822</v>
      </c>
      <c r="K332" s="199">
        <f t="shared" si="161"/>
        <v>72.199999999999989</v>
      </c>
      <c r="L332" s="200">
        <f t="shared" si="162"/>
        <v>0.21694711538461534</v>
      </c>
      <c r="M332" s="195" t="s">
        <v>597</v>
      </c>
      <c r="N332" s="201">
        <v>43860</v>
      </c>
      <c r="O332" s="1"/>
      <c r="P332" s="1"/>
      <c r="Q332" s="1"/>
      <c r="R332" s="6" t="s">
        <v>802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17">
        <v>144</v>
      </c>
      <c r="B333" s="216">
        <v>43641</v>
      </c>
      <c r="C333" s="216"/>
      <c r="D333" s="217" t="s">
        <v>172</v>
      </c>
      <c r="E333" s="218" t="s">
        <v>593</v>
      </c>
      <c r="F333" s="218">
        <v>386</v>
      </c>
      <c r="G333" s="219"/>
      <c r="H333" s="219">
        <v>395</v>
      </c>
      <c r="I333" s="219">
        <v>452</v>
      </c>
      <c r="J333" s="220" t="s">
        <v>823</v>
      </c>
      <c r="K333" s="221">
        <f t="shared" si="161"/>
        <v>9</v>
      </c>
      <c r="L333" s="222">
        <f t="shared" si="162"/>
        <v>2.3316062176165803E-2</v>
      </c>
      <c r="M333" s="218" t="s">
        <v>621</v>
      </c>
      <c r="N333" s="216">
        <v>43868</v>
      </c>
      <c r="O333" s="1"/>
      <c r="P333" s="1"/>
      <c r="Q333" s="1"/>
      <c r="R333" s="6" t="s">
        <v>802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17">
        <v>145</v>
      </c>
      <c r="B334" s="216">
        <v>43707</v>
      </c>
      <c r="C334" s="216"/>
      <c r="D334" s="217" t="s">
        <v>146</v>
      </c>
      <c r="E334" s="218" t="s">
        <v>593</v>
      </c>
      <c r="F334" s="218">
        <v>137.5</v>
      </c>
      <c r="G334" s="219"/>
      <c r="H334" s="219">
        <v>138.5</v>
      </c>
      <c r="I334" s="219">
        <v>190</v>
      </c>
      <c r="J334" s="220" t="s">
        <v>824</v>
      </c>
      <c r="K334" s="221">
        <f t="shared" si="161"/>
        <v>1</v>
      </c>
      <c r="L334" s="222">
        <f t="shared" si="162"/>
        <v>7.2727272727272727E-3</v>
      </c>
      <c r="M334" s="218" t="s">
        <v>621</v>
      </c>
      <c r="N334" s="216">
        <v>44432</v>
      </c>
      <c r="O334" s="1"/>
      <c r="P334" s="1"/>
      <c r="Q334" s="1"/>
      <c r="R334" s="6" t="s">
        <v>798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23">
        <v>146</v>
      </c>
      <c r="B335" s="224">
        <v>43731</v>
      </c>
      <c r="C335" s="224"/>
      <c r="D335" s="225" t="s">
        <v>439</v>
      </c>
      <c r="E335" s="226" t="s">
        <v>593</v>
      </c>
      <c r="F335" s="226">
        <v>235</v>
      </c>
      <c r="G335" s="226"/>
      <c r="H335" s="226">
        <v>295</v>
      </c>
      <c r="I335" s="228">
        <v>296</v>
      </c>
      <c r="J335" s="198" t="s">
        <v>825</v>
      </c>
      <c r="K335" s="199">
        <f t="shared" si="161"/>
        <v>60</v>
      </c>
      <c r="L335" s="200">
        <f t="shared" si="162"/>
        <v>0.25531914893617019</v>
      </c>
      <c r="M335" s="195" t="s">
        <v>597</v>
      </c>
      <c r="N335" s="201">
        <v>43844</v>
      </c>
      <c r="O335" s="1"/>
      <c r="P335" s="1"/>
      <c r="Q335" s="1"/>
      <c r="R335" s="6" t="s">
        <v>802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23">
        <v>147</v>
      </c>
      <c r="B336" s="224">
        <v>43752</v>
      </c>
      <c r="C336" s="224"/>
      <c r="D336" s="225" t="s">
        <v>826</v>
      </c>
      <c r="E336" s="226" t="s">
        <v>593</v>
      </c>
      <c r="F336" s="226">
        <v>277.5</v>
      </c>
      <c r="G336" s="226"/>
      <c r="H336" s="226">
        <v>333</v>
      </c>
      <c r="I336" s="228">
        <v>333</v>
      </c>
      <c r="J336" s="198" t="s">
        <v>827</v>
      </c>
      <c r="K336" s="199">
        <f t="shared" si="161"/>
        <v>55.5</v>
      </c>
      <c r="L336" s="200">
        <f t="shared" si="162"/>
        <v>0.2</v>
      </c>
      <c r="M336" s="195" t="s">
        <v>597</v>
      </c>
      <c r="N336" s="201">
        <v>43846</v>
      </c>
      <c r="O336" s="1"/>
      <c r="P336" s="1"/>
      <c r="Q336" s="1"/>
      <c r="R336" s="6" t="s">
        <v>798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23">
        <v>148</v>
      </c>
      <c r="B337" s="224">
        <v>43752</v>
      </c>
      <c r="C337" s="224"/>
      <c r="D337" s="225" t="s">
        <v>828</v>
      </c>
      <c r="E337" s="226" t="s">
        <v>593</v>
      </c>
      <c r="F337" s="226">
        <v>930</v>
      </c>
      <c r="G337" s="226"/>
      <c r="H337" s="226">
        <v>1165</v>
      </c>
      <c r="I337" s="228">
        <v>1200</v>
      </c>
      <c r="J337" s="198" t="s">
        <v>829</v>
      </c>
      <c r="K337" s="199">
        <f t="shared" si="161"/>
        <v>235</v>
      </c>
      <c r="L337" s="200">
        <f t="shared" si="162"/>
        <v>0.25268817204301075</v>
      </c>
      <c r="M337" s="195" t="s">
        <v>597</v>
      </c>
      <c r="N337" s="201">
        <v>43847</v>
      </c>
      <c r="O337" s="1"/>
      <c r="P337" s="1"/>
      <c r="Q337" s="1"/>
      <c r="R337" s="6" t="s">
        <v>802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23">
        <v>149</v>
      </c>
      <c r="B338" s="224">
        <v>43753</v>
      </c>
      <c r="C338" s="224"/>
      <c r="D338" s="225" t="s">
        <v>830</v>
      </c>
      <c r="E338" s="226" t="s">
        <v>593</v>
      </c>
      <c r="F338" s="196">
        <v>111</v>
      </c>
      <c r="G338" s="226"/>
      <c r="H338" s="226">
        <v>141</v>
      </c>
      <c r="I338" s="228">
        <v>141</v>
      </c>
      <c r="J338" s="198" t="s">
        <v>831</v>
      </c>
      <c r="K338" s="199">
        <f t="shared" si="161"/>
        <v>30</v>
      </c>
      <c r="L338" s="200">
        <f t="shared" si="162"/>
        <v>0.27027027027027029</v>
      </c>
      <c r="M338" s="195" t="s">
        <v>597</v>
      </c>
      <c r="N338" s="201">
        <v>44328</v>
      </c>
      <c r="O338" s="1"/>
      <c r="P338" s="1"/>
      <c r="Q338" s="1"/>
      <c r="R338" s="6" t="s">
        <v>802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23">
        <v>150</v>
      </c>
      <c r="B339" s="224">
        <v>43753</v>
      </c>
      <c r="C339" s="224"/>
      <c r="D339" s="225" t="s">
        <v>832</v>
      </c>
      <c r="E339" s="226" t="s">
        <v>593</v>
      </c>
      <c r="F339" s="196">
        <v>296</v>
      </c>
      <c r="G339" s="226"/>
      <c r="H339" s="226">
        <v>370</v>
      </c>
      <c r="I339" s="228">
        <v>370</v>
      </c>
      <c r="J339" s="198" t="s">
        <v>695</v>
      </c>
      <c r="K339" s="199">
        <f t="shared" si="161"/>
        <v>74</v>
      </c>
      <c r="L339" s="200">
        <f t="shared" si="162"/>
        <v>0.25</v>
      </c>
      <c r="M339" s="195" t="s">
        <v>597</v>
      </c>
      <c r="N339" s="201">
        <v>43853</v>
      </c>
      <c r="O339" s="1"/>
      <c r="P339" s="1"/>
      <c r="Q339" s="1"/>
      <c r="R339" s="6" t="s">
        <v>802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23">
        <v>151</v>
      </c>
      <c r="B340" s="224">
        <v>43754</v>
      </c>
      <c r="C340" s="224"/>
      <c r="D340" s="225" t="s">
        <v>833</v>
      </c>
      <c r="E340" s="226" t="s">
        <v>593</v>
      </c>
      <c r="F340" s="196">
        <v>300</v>
      </c>
      <c r="G340" s="226"/>
      <c r="H340" s="226">
        <v>382.5</v>
      </c>
      <c r="I340" s="228">
        <v>344</v>
      </c>
      <c r="J340" s="198" t="s">
        <v>834</v>
      </c>
      <c r="K340" s="199">
        <f t="shared" si="161"/>
        <v>82.5</v>
      </c>
      <c r="L340" s="200">
        <f t="shared" si="162"/>
        <v>0.27500000000000002</v>
      </c>
      <c r="M340" s="195" t="s">
        <v>597</v>
      </c>
      <c r="N340" s="201">
        <v>44238</v>
      </c>
      <c r="O340" s="1"/>
      <c r="P340" s="1"/>
      <c r="Q340" s="1"/>
      <c r="R340" s="6" t="s">
        <v>802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23">
        <v>152</v>
      </c>
      <c r="B341" s="224">
        <v>43832</v>
      </c>
      <c r="C341" s="224"/>
      <c r="D341" s="225" t="s">
        <v>835</v>
      </c>
      <c r="E341" s="226" t="s">
        <v>593</v>
      </c>
      <c r="F341" s="196">
        <v>495</v>
      </c>
      <c r="G341" s="226"/>
      <c r="H341" s="226">
        <v>595</v>
      </c>
      <c r="I341" s="228">
        <v>590</v>
      </c>
      <c r="J341" s="198" t="s">
        <v>626</v>
      </c>
      <c r="K341" s="199">
        <f t="shared" si="161"/>
        <v>100</v>
      </c>
      <c r="L341" s="200">
        <f t="shared" si="162"/>
        <v>0.20202020202020202</v>
      </c>
      <c r="M341" s="195" t="s">
        <v>597</v>
      </c>
      <c r="N341" s="201">
        <v>44589</v>
      </c>
      <c r="O341" s="1"/>
      <c r="P341" s="1"/>
      <c r="Q341" s="1"/>
      <c r="R341" s="6" t="s">
        <v>802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23">
        <v>153</v>
      </c>
      <c r="B342" s="224">
        <v>43966</v>
      </c>
      <c r="C342" s="224"/>
      <c r="D342" s="225" t="s">
        <v>76</v>
      </c>
      <c r="E342" s="226" t="s">
        <v>593</v>
      </c>
      <c r="F342" s="196">
        <v>67.5</v>
      </c>
      <c r="G342" s="226"/>
      <c r="H342" s="226">
        <v>86</v>
      </c>
      <c r="I342" s="228">
        <v>86</v>
      </c>
      <c r="J342" s="198" t="s">
        <v>836</v>
      </c>
      <c r="K342" s="199">
        <f t="shared" si="161"/>
        <v>18.5</v>
      </c>
      <c r="L342" s="200">
        <f t="shared" si="162"/>
        <v>0.27407407407407408</v>
      </c>
      <c r="M342" s="195" t="s">
        <v>597</v>
      </c>
      <c r="N342" s="201">
        <v>44008</v>
      </c>
      <c r="O342" s="1"/>
      <c r="P342" s="1"/>
      <c r="Q342" s="1"/>
      <c r="R342" s="6" t="s">
        <v>802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23">
        <v>154</v>
      </c>
      <c r="B343" s="224">
        <v>44035</v>
      </c>
      <c r="C343" s="224"/>
      <c r="D343" s="225" t="s">
        <v>490</v>
      </c>
      <c r="E343" s="226" t="s">
        <v>593</v>
      </c>
      <c r="F343" s="196">
        <v>231</v>
      </c>
      <c r="G343" s="226"/>
      <c r="H343" s="226">
        <v>281</v>
      </c>
      <c r="I343" s="228">
        <v>281</v>
      </c>
      <c r="J343" s="198" t="s">
        <v>695</v>
      </c>
      <c r="K343" s="199">
        <f t="shared" si="161"/>
        <v>50</v>
      </c>
      <c r="L343" s="200">
        <f t="shared" si="162"/>
        <v>0.21645021645021645</v>
      </c>
      <c r="M343" s="195" t="s">
        <v>597</v>
      </c>
      <c r="N343" s="201">
        <v>44358</v>
      </c>
      <c r="O343" s="1"/>
      <c r="P343" s="1"/>
      <c r="Q343" s="1"/>
      <c r="R343" s="6" t="s">
        <v>802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23">
        <v>155</v>
      </c>
      <c r="B344" s="224">
        <v>44092</v>
      </c>
      <c r="C344" s="224"/>
      <c r="D344" s="225" t="s">
        <v>144</v>
      </c>
      <c r="E344" s="226" t="s">
        <v>593</v>
      </c>
      <c r="F344" s="226">
        <v>206</v>
      </c>
      <c r="G344" s="226"/>
      <c r="H344" s="226">
        <v>248</v>
      </c>
      <c r="I344" s="228">
        <v>248</v>
      </c>
      <c r="J344" s="198" t="s">
        <v>695</v>
      </c>
      <c r="K344" s="199">
        <f t="shared" si="161"/>
        <v>42</v>
      </c>
      <c r="L344" s="200">
        <f t="shared" si="162"/>
        <v>0.20388349514563106</v>
      </c>
      <c r="M344" s="195" t="s">
        <v>597</v>
      </c>
      <c r="N344" s="201">
        <v>44214</v>
      </c>
      <c r="O344" s="1"/>
      <c r="P344" s="1"/>
      <c r="Q344" s="1"/>
      <c r="R344" s="6" t="s">
        <v>802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23">
        <v>156</v>
      </c>
      <c r="B345" s="224">
        <v>44140</v>
      </c>
      <c r="C345" s="224"/>
      <c r="D345" s="225" t="s">
        <v>144</v>
      </c>
      <c r="E345" s="226" t="s">
        <v>593</v>
      </c>
      <c r="F345" s="226">
        <v>182.5</v>
      </c>
      <c r="G345" s="226"/>
      <c r="H345" s="226">
        <v>248</v>
      </c>
      <c r="I345" s="228">
        <v>248</v>
      </c>
      <c r="J345" s="198" t="s">
        <v>695</v>
      </c>
      <c r="K345" s="199">
        <f t="shared" si="161"/>
        <v>65.5</v>
      </c>
      <c r="L345" s="200">
        <f t="shared" si="162"/>
        <v>0.35890410958904112</v>
      </c>
      <c r="M345" s="195" t="s">
        <v>597</v>
      </c>
      <c r="N345" s="201">
        <v>44214</v>
      </c>
      <c r="O345" s="1"/>
      <c r="P345" s="1"/>
      <c r="Q345" s="1"/>
      <c r="R345" s="6" t="s">
        <v>802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23">
        <v>157</v>
      </c>
      <c r="B346" s="224">
        <v>44140</v>
      </c>
      <c r="C346" s="224"/>
      <c r="D346" s="225" t="s">
        <v>348</v>
      </c>
      <c r="E346" s="226" t="s">
        <v>593</v>
      </c>
      <c r="F346" s="226">
        <v>247.5</v>
      </c>
      <c r="G346" s="226"/>
      <c r="H346" s="226">
        <v>320</v>
      </c>
      <c r="I346" s="228">
        <v>320</v>
      </c>
      <c r="J346" s="198" t="s">
        <v>695</v>
      </c>
      <c r="K346" s="199">
        <f t="shared" si="161"/>
        <v>72.5</v>
      </c>
      <c r="L346" s="200">
        <f t="shared" si="162"/>
        <v>0.29292929292929293</v>
      </c>
      <c r="M346" s="195" t="s">
        <v>597</v>
      </c>
      <c r="N346" s="201">
        <v>44323</v>
      </c>
      <c r="O346" s="1"/>
      <c r="P346" s="1"/>
      <c r="Q346" s="1"/>
      <c r="R346" s="6" t="s">
        <v>802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23">
        <v>158</v>
      </c>
      <c r="B347" s="224">
        <v>44140</v>
      </c>
      <c r="C347" s="224"/>
      <c r="D347" s="225" t="s">
        <v>203</v>
      </c>
      <c r="E347" s="226" t="s">
        <v>593</v>
      </c>
      <c r="F347" s="196">
        <v>925</v>
      </c>
      <c r="G347" s="226"/>
      <c r="H347" s="226">
        <v>1095</v>
      </c>
      <c r="I347" s="228">
        <v>1093</v>
      </c>
      <c r="J347" s="198" t="s">
        <v>837</v>
      </c>
      <c r="K347" s="199">
        <f t="shared" si="161"/>
        <v>170</v>
      </c>
      <c r="L347" s="200">
        <f t="shared" si="162"/>
        <v>0.18378378378378379</v>
      </c>
      <c r="M347" s="195" t="s">
        <v>597</v>
      </c>
      <c r="N347" s="201">
        <v>44201</v>
      </c>
      <c r="O347" s="1"/>
      <c r="P347" s="1"/>
      <c r="Q347" s="1"/>
      <c r="R347" s="6" t="s">
        <v>802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23">
        <v>159</v>
      </c>
      <c r="B348" s="224">
        <v>44140</v>
      </c>
      <c r="C348" s="224"/>
      <c r="D348" s="225" t="s">
        <v>366</v>
      </c>
      <c r="E348" s="226" t="s">
        <v>593</v>
      </c>
      <c r="F348" s="196">
        <v>332.5</v>
      </c>
      <c r="G348" s="226"/>
      <c r="H348" s="226">
        <v>393</v>
      </c>
      <c r="I348" s="228">
        <v>406</v>
      </c>
      <c r="J348" s="198" t="s">
        <v>838</v>
      </c>
      <c r="K348" s="199">
        <f t="shared" si="161"/>
        <v>60.5</v>
      </c>
      <c r="L348" s="200">
        <f t="shared" si="162"/>
        <v>0.18195488721804512</v>
      </c>
      <c r="M348" s="195" t="s">
        <v>597</v>
      </c>
      <c r="N348" s="201">
        <v>44256</v>
      </c>
      <c r="O348" s="1"/>
      <c r="P348" s="1"/>
      <c r="Q348" s="1"/>
      <c r="R348" s="6" t="s">
        <v>802</v>
      </c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23">
        <v>160</v>
      </c>
      <c r="B349" s="224">
        <v>44141</v>
      </c>
      <c r="C349" s="224"/>
      <c r="D349" s="225" t="s">
        <v>490</v>
      </c>
      <c r="E349" s="226" t="s">
        <v>593</v>
      </c>
      <c r="F349" s="196">
        <v>231</v>
      </c>
      <c r="G349" s="226"/>
      <c r="H349" s="226">
        <v>281</v>
      </c>
      <c r="I349" s="228">
        <v>281</v>
      </c>
      <c r="J349" s="198" t="s">
        <v>695</v>
      </c>
      <c r="K349" s="199">
        <f t="shared" si="161"/>
        <v>50</v>
      </c>
      <c r="L349" s="200">
        <f t="shared" si="162"/>
        <v>0.21645021645021645</v>
      </c>
      <c r="M349" s="195" t="s">
        <v>597</v>
      </c>
      <c r="N349" s="201">
        <v>44358</v>
      </c>
      <c r="O349" s="1"/>
      <c r="P349" s="1"/>
      <c r="Q349" s="1"/>
      <c r="R349" s="6" t="s">
        <v>802</v>
      </c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223">
        <v>161</v>
      </c>
      <c r="B350" s="224">
        <v>44187</v>
      </c>
      <c r="C350" s="224"/>
      <c r="D350" s="225" t="s">
        <v>839</v>
      </c>
      <c r="E350" s="226" t="s">
        <v>593</v>
      </c>
      <c r="F350" s="196">
        <v>190</v>
      </c>
      <c r="G350" s="226"/>
      <c r="H350" s="226">
        <v>239</v>
      </c>
      <c r="I350" s="228">
        <v>239</v>
      </c>
      <c r="J350" s="198" t="s">
        <v>840</v>
      </c>
      <c r="K350" s="199">
        <f t="shared" si="161"/>
        <v>49</v>
      </c>
      <c r="L350" s="200">
        <f t="shared" si="162"/>
        <v>0.25789473684210529</v>
      </c>
      <c r="M350" s="195" t="s">
        <v>597</v>
      </c>
      <c r="N350" s="201">
        <v>44844</v>
      </c>
      <c r="O350" s="1"/>
      <c r="P350" s="1"/>
      <c r="Q350" s="1"/>
      <c r="R350" s="6" t="s">
        <v>802</v>
      </c>
    </row>
    <row r="351" spans="1:26" ht="12.75" customHeight="1">
      <c r="A351" s="223">
        <v>162</v>
      </c>
      <c r="B351" s="224">
        <v>44258</v>
      </c>
      <c r="C351" s="224"/>
      <c r="D351" s="225" t="s">
        <v>835</v>
      </c>
      <c r="E351" s="226" t="s">
        <v>593</v>
      </c>
      <c r="F351" s="196">
        <v>495</v>
      </c>
      <c r="G351" s="226"/>
      <c r="H351" s="226">
        <v>595</v>
      </c>
      <c r="I351" s="228">
        <v>590</v>
      </c>
      <c r="J351" s="198" t="s">
        <v>626</v>
      </c>
      <c r="K351" s="199">
        <f t="shared" si="161"/>
        <v>100</v>
      </c>
      <c r="L351" s="200">
        <f t="shared" si="162"/>
        <v>0.20202020202020202</v>
      </c>
      <c r="M351" s="195" t="s">
        <v>597</v>
      </c>
      <c r="N351" s="201">
        <v>44589</v>
      </c>
      <c r="O351" s="1"/>
      <c r="P351" s="1"/>
      <c r="R351" s="6" t="s">
        <v>802</v>
      </c>
    </row>
    <row r="352" spans="1:26" ht="12.75" customHeight="1">
      <c r="A352" s="223">
        <v>163</v>
      </c>
      <c r="B352" s="224">
        <v>44274</v>
      </c>
      <c r="C352" s="224"/>
      <c r="D352" s="225" t="s">
        <v>366</v>
      </c>
      <c r="E352" s="226" t="s">
        <v>593</v>
      </c>
      <c r="F352" s="196">
        <v>355</v>
      </c>
      <c r="G352" s="226"/>
      <c r="H352" s="226">
        <v>422.5</v>
      </c>
      <c r="I352" s="228">
        <v>420</v>
      </c>
      <c r="J352" s="198" t="s">
        <v>841</v>
      </c>
      <c r="K352" s="199">
        <f t="shared" si="161"/>
        <v>67.5</v>
      </c>
      <c r="L352" s="200">
        <f t="shared" si="162"/>
        <v>0.19014084507042253</v>
      </c>
      <c r="M352" s="195" t="s">
        <v>597</v>
      </c>
      <c r="N352" s="201">
        <v>44361</v>
      </c>
      <c r="O352" s="1"/>
      <c r="R352" s="241" t="s">
        <v>802</v>
      </c>
      <c r="S352" s="1"/>
      <c r="T352" s="1"/>
      <c r="U352" s="1"/>
      <c r="V352" s="1"/>
      <c r="W352" s="1"/>
      <c r="X352" s="1"/>
      <c r="Y352" s="1"/>
      <c r="Z352" s="1"/>
    </row>
    <row r="353" spans="1:18" ht="12.75" customHeight="1">
      <c r="A353" s="223">
        <v>164</v>
      </c>
      <c r="B353" s="224">
        <v>44295</v>
      </c>
      <c r="C353" s="224"/>
      <c r="D353" s="225" t="s">
        <v>328</v>
      </c>
      <c r="E353" s="226" t="s">
        <v>593</v>
      </c>
      <c r="F353" s="196">
        <v>555</v>
      </c>
      <c r="G353" s="226"/>
      <c r="H353" s="226">
        <v>663</v>
      </c>
      <c r="I353" s="228">
        <v>663</v>
      </c>
      <c r="J353" s="198" t="s">
        <v>842</v>
      </c>
      <c r="K353" s="199">
        <f t="shared" si="161"/>
        <v>108</v>
      </c>
      <c r="L353" s="200">
        <f t="shared" si="162"/>
        <v>0.19459459459459461</v>
      </c>
      <c r="M353" s="195" t="s">
        <v>597</v>
      </c>
      <c r="N353" s="201">
        <v>44321</v>
      </c>
      <c r="O353" s="1"/>
      <c r="P353" s="1"/>
      <c r="Q353" s="1"/>
      <c r="R353" s="241" t="s">
        <v>802</v>
      </c>
    </row>
    <row r="354" spans="1:18" ht="12.75" customHeight="1">
      <c r="A354" s="223">
        <v>165</v>
      </c>
      <c r="B354" s="224">
        <v>44308</v>
      </c>
      <c r="C354" s="224"/>
      <c r="D354" s="225" t="s">
        <v>806</v>
      </c>
      <c r="E354" s="226" t="s">
        <v>593</v>
      </c>
      <c r="F354" s="196">
        <v>126.5</v>
      </c>
      <c r="G354" s="226"/>
      <c r="H354" s="226">
        <v>155</v>
      </c>
      <c r="I354" s="228">
        <v>155</v>
      </c>
      <c r="J354" s="198" t="s">
        <v>695</v>
      </c>
      <c r="K354" s="199">
        <f t="shared" si="161"/>
        <v>28.5</v>
      </c>
      <c r="L354" s="200">
        <f t="shared" si="162"/>
        <v>0.22529644268774704</v>
      </c>
      <c r="M354" s="195" t="s">
        <v>597</v>
      </c>
      <c r="N354" s="201">
        <v>44362</v>
      </c>
      <c r="O354" s="1"/>
      <c r="R354" s="241" t="s">
        <v>802</v>
      </c>
    </row>
    <row r="355" spans="1:18" ht="12.75" customHeight="1">
      <c r="A355" s="202">
        <v>166</v>
      </c>
      <c r="B355" s="233">
        <v>44368</v>
      </c>
      <c r="C355" s="233"/>
      <c r="D355" s="204" t="s">
        <v>843</v>
      </c>
      <c r="E355" s="206" t="s">
        <v>593</v>
      </c>
      <c r="F355" s="234">
        <v>287.5</v>
      </c>
      <c r="G355" s="206"/>
      <c r="H355" s="206">
        <v>245</v>
      </c>
      <c r="I355" s="207">
        <v>344</v>
      </c>
      <c r="J355" s="208" t="s">
        <v>844</v>
      </c>
      <c r="K355" s="209">
        <f t="shared" si="161"/>
        <v>-42.5</v>
      </c>
      <c r="L355" s="210">
        <f t="shared" si="162"/>
        <v>-0.14782608695652175</v>
      </c>
      <c r="M355" s="206" t="s">
        <v>611</v>
      </c>
      <c r="N355" s="203">
        <v>44508</v>
      </c>
      <c r="O355" s="1"/>
      <c r="R355" s="241" t="s">
        <v>802</v>
      </c>
    </row>
    <row r="356" spans="1:18" ht="12.75" customHeight="1">
      <c r="A356" s="223">
        <v>167</v>
      </c>
      <c r="B356" s="224">
        <v>44368</v>
      </c>
      <c r="C356" s="224"/>
      <c r="D356" s="225" t="s">
        <v>490</v>
      </c>
      <c r="E356" s="226" t="s">
        <v>593</v>
      </c>
      <c r="F356" s="196">
        <v>241</v>
      </c>
      <c r="G356" s="226"/>
      <c r="H356" s="226">
        <v>298</v>
      </c>
      <c r="I356" s="228">
        <v>320</v>
      </c>
      <c r="J356" s="198" t="s">
        <v>695</v>
      </c>
      <c r="K356" s="199">
        <f t="shared" si="161"/>
        <v>57</v>
      </c>
      <c r="L356" s="200">
        <f t="shared" si="162"/>
        <v>0.23651452282157676</v>
      </c>
      <c r="M356" s="195" t="s">
        <v>597</v>
      </c>
      <c r="N356" s="201">
        <v>44802</v>
      </c>
      <c r="O356" s="41"/>
      <c r="R356" s="241" t="s">
        <v>802</v>
      </c>
    </row>
    <row r="357" spans="1:18" ht="12.75" customHeight="1">
      <c r="A357" s="223">
        <v>168</v>
      </c>
      <c r="B357" s="224">
        <v>44406</v>
      </c>
      <c r="C357" s="224"/>
      <c r="D357" s="225" t="s">
        <v>806</v>
      </c>
      <c r="E357" s="226" t="s">
        <v>593</v>
      </c>
      <c r="F357" s="196">
        <v>162.5</v>
      </c>
      <c r="G357" s="226"/>
      <c r="H357" s="226">
        <v>200</v>
      </c>
      <c r="I357" s="228">
        <v>200</v>
      </c>
      <c r="J357" s="198" t="s">
        <v>695</v>
      </c>
      <c r="K357" s="199">
        <f t="shared" si="161"/>
        <v>37.5</v>
      </c>
      <c r="L357" s="200">
        <f t="shared" si="162"/>
        <v>0.23076923076923078</v>
      </c>
      <c r="M357" s="195" t="s">
        <v>597</v>
      </c>
      <c r="N357" s="201">
        <v>44802</v>
      </c>
      <c r="O357" s="1"/>
      <c r="R357" s="241" t="s">
        <v>802</v>
      </c>
    </row>
    <row r="358" spans="1:18" ht="12.75" customHeight="1">
      <c r="A358" s="223">
        <v>169</v>
      </c>
      <c r="B358" s="224">
        <v>44462</v>
      </c>
      <c r="C358" s="224"/>
      <c r="D358" s="225" t="s">
        <v>447</v>
      </c>
      <c r="E358" s="226" t="s">
        <v>593</v>
      </c>
      <c r="F358" s="196">
        <v>1235</v>
      </c>
      <c r="G358" s="226"/>
      <c r="H358" s="226">
        <v>1505</v>
      </c>
      <c r="I358" s="228">
        <v>1500</v>
      </c>
      <c r="J358" s="198" t="s">
        <v>695</v>
      </c>
      <c r="K358" s="199">
        <f t="shared" si="161"/>
        <v>270</v>
      </c>
      <c r="L358" s="200">
        <f t="shared" si="162"/>
        <v>0.21862348178137653</v>
      </c>
      <c r="M358" s="195" t="s">
        <v>597</v>
      </c>
      <c r="N358" s="201">
        <v>44564</v>
      </c>
      <c r="O358" s="1"/>
      <c r="R358" s="241" t="s">
        <v>802</v>
      </c>
    </row>
    <row r="359" spans="1:18" ht="12.75" customHeight="1">
      <c r="A359" s="242">
        <v>170</v>
      </c>
      <c r="B359" s="243">
        <v>44480</v>
      </c>
      <c r="C359" s="243"/>
      <c r="D359" s="244" t="s">
        <v>845</v>
      </c>
      <c r="E359" s="245" t="s">
        <v>593</v>
      </c>
      <c r="F359" s="62">
        <v>58.75</v>
      </c>
      <c r="G359" s="245"/>
      <c r="H359" s="246"/>
      <c r="I359" s="56"/>
      <c r="J359" s="247" t="s">
        <v>595</v>
      </c>
      <c r="K359" s="242"/>
      <c r="L359" s="243"/>
      <c r="M359" s="243"/>
      <c r="N359" s="244"/>
      <c r="O359" s="41"/>
      <c r="R359" s="241" t="s">
        <v>802</v>
      </c>
    </row>
    <row r="360" spans="1:18" ht="12.75" customHeight="1">
      <c r="A360" s="248">
        <v>171</v>
      </c>
      <c r="B360" s="249">
        <v>44481</v>
      </c>
      <c r="C360" s="249"/>
      <c r="D360" s="250" t="s">
        <v>279</v>
      </c>
      <c r="E360" s="56" t="s">
        <v>593</v>
      </c>
      <c r="F360" s="251" t="s">
        <v>846</v>
      </c>
      <c r="G360" s="56"/>
      <c r="H360" s="56"/>
      <c r="I360" s="56">
        <v>380</v>
      </c>
      <c r="J360" s="252" t="s">
        <v>595</v>
      </c>
      <c r="K360" s="248"/>
      <c r="L360" s="249"/>
      <c r="M360" s="249"/>
      <c r="N360" s="250"/>
      <c r="O360" s="41"/>
      <c r="R360" s="241" t="s">
        <v>802</v>
      </c>
    </row>
    <row r="361" spans="1:18" ht="12.75" customHeight="1">
      <c r="A361" s="223">
        <v>172</v>
      </c>
      <c r="B361" s="224">
        <v>44481</v>
      </c>
      <c r="C361" s="224"/>
      <c r="D361" s="225" t="s">
        <v>847</v>
      </c>
      <c r="E361" s="226" t="s">
        <v>593</v>
      </c>
      <c r="F361" s="196">
        <v>45.5</v>
      </c>
      <c r="G361" s="226"/>
      <c r="H361" s="226">
        <v>56.5</v>
      </c>
      <c r="I361" s="228">
        <v>56</v>
      </c>
      <c r="J361" s="198" t="s">
        <v>848</v>
      </c>
      <c r="K361" s="199">
        <f t="shared" ref="K361:K362" si="163">H361-F361</f>
        <v>11</v>
      </c>
      <c r="L361" s="200">
        <f t="shared" ref="L361:L362" si="164">K361/F361</f>
        <v>0.24175824175824176</v>
      </c>
      <c r="M361" s="195" t="s">
        <v>597</v>
      </c>
      <c r="N361" s="201">
        <v>44881</v>
      </c>
      <c r="O361" s="41"/>
      <c r="R361" s="241"/>
    </row>
    <row r="362" spans="1:18" ht="12.75" customHeight="1">
      <c r="A362" s="223">
        <v>173</v>
      </c>
      <c r="B362" s="224">
        <v>44551</v>
      </c>
      <c r="C362" s="224"/>
      <c r="D362" s="225" t="s">
        <v>131</v>
      </c>
      <c r="E362" s="226" t="s">
        <v>593</v>
      </c>
      <c r="F362" s="196">
        <v>2300</v>
      </c>
      <c r="G362" s="226"/>
      <c r="H362" s="226">
        <f>(2820+2200)/2</f>
        <v>2510</v>
      </c>
      <c r="I362" s="228">
        <v>3000</v>
      </c>
      <c r="J362" s="198" t="s">
        <v>849</v>
      </c>
      <c r="K362" s="199">
        <f t="shared" si="163"/>
        <v>210</v>
      </c>
      <c r="L362" s="200">
        <f t="shared" si="164"/>
        <v>9.1304347826086957E-2</v>
      </c>
      <c r="M362" s="195" t="s">
        <v>597</v>
      </c>
      <c r="N362" s="201">
        <v>44649</v>
      </c>
      <c r="O362" s="1"/>
      <c r="R362" s="241"/>
    </row>
    <row r="363" spans="1:18" ht="12.75" customHeight="1">
      <c r="A363" s="58">
        <v>174</v>
      </c>
      <c r="B363" s="249">
        <v>44606</v>
      </c>
      <c r="C363" s="58"/>
      <c r="D363" s="58" t="s">
        <v>437</v>
      </c>
      <c r="E363" s="56" t="s">
        <v>593</v>
      </c>
      <c r="F363" s="56" t="s">
        <v>850</v>
      </c>
      <c r="G363" s="56"/>
      <c r="H363" s="56"/>
      <c r="I363" s="56">
        <v>764</v>
      </c>
      <c r="J363" s="56" t="s">
        <v>595</v>
      </c>
      <c r="K363" s="56"/>
      <c r="L363" s="56"/>
      <c r="M363" s="56"/>
      <c r="N363" s="58"/>
      <c r="O363" s="41"/>
      <c r="R363" s="241"/>
    </row>
    <row r="364" spans="1:18" ht="12.75" customHeight="1">
      <c r="A364" s="223">
        <v>175</v>
      </c>
      <c r="B364" s="224">
        <v>44613</v>
      </c>
      <c r="C364" s="224"/>
      <c r="D364" s="225" t="s">
        <v>447</v>
      </c>
      <c r="E364" s="226" t="s">
        <v>593</v>
      </c>
      <c r="F364" s="196">
        <v>1255</v>
      </c>
      <c r="G364" s="226"/>
      <c r="H364" s="226">
        <v>1515</v>
      </c>
      <c r="I364" s="228">
        <v>1510</v>
      </c>
      <c r="J364" s="198" t="s">
        <v>695</v>
      </c>
      <c r="K364" s="199">
        <f>H364-F364</f>
        <v>260</v>
      </c>
      <c r="L364" s="200">
        <f>K364/F364</f>
        <v>0.20717131474103587</v>
      </c>
      <c r="M364" s="195" t="s">
        <v>597</v>
      </c>
      <c r="N364" s="201">
        <v>44834</v>
      </c>
      <c r="O364" s="41"/>
      <c r="R364" s="241"/>
    </row>
    <row r="365" spans="1:18" ht="12.75" customHeight="1">
      <c r="A365">
        <v>176</v>
      </c>
      <c r="B365" s="249">
        <v>44670</v>
      </c>
      <c r="C365" s="249"/>
      <c r="D365" s="58" t="s">
        <v>553</v>
      </c>
      <c r="E365" s="253" t="s">
        <v>593</v>
      </c>
      <c r="F365" s="56" t="s">
        <v>851</v>
      </c>
      <c r="G365" s="56"/>
      <c r="H365" s="56"/>
      <c r="I365" s="56">
        <v>553</v>
      </c>
      <c r="J365" s="56" t="s">
        <v>595</v>
      </c>
      <c r="K365" s="56"/>
      <c r="L365" s="56"/>
      <c r="M365" s="56"/>
      <c r="N365" s="56"/>
      <c r="O365" s="41"/>
      <c r="R365" s="241"/>
    </row>
    <row r="366" spans="1:18" ht="12.75" customHeight="1">
      <c r="A366" s="223">
        <v>177</v>
      </c>
      <c r="B366" s="224">
        <v>44746</v>
      </c>
      <c r="C366" s="224"/>
      <c r="D366" s="225" t="s">
        <v>852</v>
      </c>
      <c r="E366" s="226" t="s">
        <v>593</v>
      </c>
      <c r="F366" s="196">
        <v>207.5</v>
      </c>
      <c r="G366" s="226"/>
      <c r="H366" s="226">
        <v>254</v>
      </c>
      <c r="I366" s="228">
        <v>254</v>
      </c>
      <c r="J366" s="198" t="s">
        <v>695</v>
      </c>
      <c r="K366" s="199">
        <f t="shared" ref="K366:K368" si="165">H366-F366</f>
        <v>46.5</v>
      </c>
      <c r="L366" s="200">
        <f t="shared" ref="L366:L368" si="166">K366/F366</f>
        <v>0.22409638554216868</v>
      </c>
      <c r="M366" s="195" t="s">
        <v>597</v>
      </c>
      <c r="N366" s="201">
        <v>44792</v>
      </c>
      <c r="O366" s="1"/>
      <c r="R366" s="241"/>
    </row>
    <row r="367" spans="1:18" ht="12.75" customHeight="1">
      <c r="A367" s="223">
        <v>178</v>
      </c>
      <c r="B367" s="224">
        <v>44775</v>
      </c>
      <c r="C367" s="224"/>
      <c r="D367" s="225" t="s">
        <v>492</v>
      </c>
      <c r="E367" s="226" t="s">
        <v>593</v>
      </c>
      <c r="F367" s="196">
        <v>31.25</v>
      </c>
      <c r="G367" s="226"/>
      <c r="H367" s="226">
        <v>38.75</v>
      </c>
      <c r="I367" s="228">
        <v>38</v>
      </c>
      <c r="J367" s="198" t="s">
        <v>695</v>
      </c>
      <c r="K367" s="199">
        <f t="shared" si="165"/>
        <v>7.5</v>
      </c>
      <c r="L367" s="200">
        <f t="shared" si="166"/>
        <v>0.24</v>
      </c>
      <c r="M367" s="195" t="s">
        <v>597</v>
      </c>
      <c r="N367" s="201">
        <v>44844</v>
      </c>
      <c r="O367" s="41"/>
      <c r="R367" s="62"/>
    </row>
    <row r="368" spans="1:18" ht="12.75" customHeight="1">
      <c r="A368" s="223">
        <v>179</v>
      </c>
      <c r="B368" s="224">
        <v>44841</v>
      </c>
      <c r="C368" s="224"/>
      <c r="D368" s="225" t="s">
        <v>853</v>
      </c>
      <c r="E368" s="226" t="s">
        <v>593</v>
      </c>
      <c r="F368" s="196">
        <v>665</v>
      </c>
      <c r="G368" s="226"/>
      <c r="H368" s="226">
        <v>807.5</v>
      </c>
      <c r="I368" s="228">
        <v>840</v>
      </c>
      <c r="J368" s="198" t="s">
        <v>849</v>
      </c>
      <c r="K368" s="199">
        <f t="shared" si="165"/>
        <v>142.5</v>
      </c>
      <c r="L368" s="200">
        <f t="shared" si="166"/>
        <v>0.21428571428571427</v>
      </c>
      <c r="M368" s="195" t="s">
        <v>597</v>
      </c>
      <c r="N368" s="201">
        <v>45097</v>
      </c>
      <c r="O368" s="41"/>
      <c r="R368" s="62"/>
    </row>
    <row r="369" spans="1:38" ht="12.75" customHeight="1">
      <c r="A369" s="248">
        <v>180</v>
      </c>
      <c r="B369" s="249">
        <v>44844</v>
      </c>
      <c r="C369" s="58"/>
      <c r="D369" s="58" t="s">
        <v>439</v>
      </c>
      <c r="E369" s="253" t="s">
        <v>593</v>
      </c>
      <c r="F369" s="56" t="s">
        <v>854</v>
      </c>
      <c r="G369" s="56"/>
      <c r="H369" s="56"/>
      <c r="I369" s="56">
        <v>291</v>
      </c>
      <c r="J369" s="56" t="s">
        <v>595</v>
      </c>
      <c r="K369" s="56"/>
      <c r="L369" s="56"/>
      <c r="M369" s="56"/>
      <c r="N369" s="56"/>
      <c r="O369" s="41"/>
      <c r="Q369" s="41"/>
      <c r="R369" s="62"/>
    </row>
    <row r="370" spans="1:38" ht="12.75" customHeight="1">
      <c r="A370" s="248">
        <v>181</v>
      </c>
      <c r="B370" s="249">
        <v>44845</v>
      </c>
      <c r="C370" s="58"/>
      <c r="D370" s="58" t="s">
        <v>437</v>
      </c>
      <c r="E370" s="253" t="s">
        <v>593</v>
      </c>
      <c r="F370" s="56" t="s">
        <v>855</v>
      </c>
      <c r="G370" s="56"/>
      <c r="H370" s="56"/>
      <c r="I370" s="56">
        <v>765</v>
      </c>
      <c r="J370" s="56" t="s">
        <v>595</v>
      </c>
      <c r="K370" s="56"/>
      <c r="L370" s="56"/>
      <c r="M370" s="56"/>
      <c r="N370" s="56"/>
      <c r="O370" s="41"/>
      <c r="Q370" s="41"/>
      <c r="R370" s="62"/>
    </row>
    <row r="371" spans="1:38" ht="12.75" customHeight="1">
      <c r="A371" s="223">
        <v>182</v>
      </c>
      <c r="B371" s="224">
        <v>44981</v>
      </c>
      <c r="C371" s="224"/>
      <c r="D371" s="225" t="s">
        <v>454</v>
      </c>
      <c r="E371" s="226" t="s">
        <v>593</v>
      </c>
      <c r="F371" s="196">
        <v>1675</v>
      </c>
      <c r="G371" s="226"/>
      <c r="H371" s="226">
        <v>2080</v>
      </c>
      <c r="I371" s="228">
        <v>2080</v>
      </c>
      <c r="J371" s="198" t="s">
        <v>695</v>
      </c>
      <c r="K371" s="199">
        <f>H371-F371</f>
        <v>405</v>
      </c>
      <c r="L371" s="200">
        <f>K371/F371</f>
        <v>0.2417910447761194</v>
      </c>
      <c r="M371" s="195" t="s">
        <v>597</v>
      </c>
      <c r="N371" s="201">
        <v>45119</v>
      </c>
      <c r="O371" s="41"/>
      <c r="R371" s="62"/>
    </row>
    <row r="372" spans="1:38" ht="12.75" customHeight="1">
      <c r="A372" s="223">
        <v>183</v>
      </c>
      <c r="B372" s="224">
        <v>44986</v>
      </c>
      <c r="C372" s="224"/>
      <c r="D372" s="225" t="s">
        <v>492</v>
      </c>
      <c r="E372" s="226" t="s">
        <v>593</v>
      </c>
      <c r="F372" s="196">
        <v>57.5</v>
      </c>
      <c r="G372" s="226"/>
      <c r="H372" s="226">
        <v>120</v>
      </c>
      <c r="I372" s="228">
        <v>120</v>
      </c>
      <c r="J372" s="198" t="s">
        <v>695</v>
      </c>
      <c r="K372" s="199">
        <f>H372-F372</f>
        <v>62.5</v>
      </c>
      <c r="L372" s="200">
        <f>K372/F372</f>
        <v>1.0869565217391304</v>
      </c>
      <c r="M372" s="195" t="s">
        <v>597</v>
      </c>
      <c r="N372" s="201">
        <v>45049</v>
      </c>
      <c r="O372" s="41"/>
      <c r="R372" s="62"/>
    </row>
    <row r="373" spans="1:38" ht="12.75" customHeight="1">
      <c r="A373" s="254">
        <v>184</v>
      </c>
      <c r="B373" s="249">
        <v>45008</v>
      </c>
      <c r="C373" s="249"/>
      <c r="D373" s="58" t="s">
        <v>509</v>
      </c>
      <c r="E373" s="253" t="s">
        <v>593</v>
      </c>
      <c r="F373" s="253" t="s">
        <v>856</v>
      </c>
      <c r="G373" s="56"/>
      <c r="H373" s="56"/>
      <c r="I373" s="56">
        <v>3523</v>
      </c>
      <c r="J373" s="56" t="s">
        <v>595</v>
      </c>
      <c r="K373" s="56"/>
      <c r="L373" s="56"/>
      <c r="M373" s="56"/>
      <c r="N373" s="56"/>
      <c r="O373" s="41"/>
      <c r="R373" s="62"/>
    </row>
    <row r="374" spans="1:38" ht="12.75" customHeight="1">
      <c r="A374" s="248">
        <v>185</v>
      </c>
      <c r="B374" s="249">
        <v>45027</v>
      </c>
      <c r="C374" s="58"/>
      <c r="D374" s="58" t="s">
        <v>857</v>
      </c>
      <c r="E374" s="253" t="s">
        <v>593</v>
      </c>
      <c r="F374" s="56" t="s">
        <v>858</v>
      </c>
      <c r="G374" s="56"/>
      <c r="H374" s="56"/>
      <c r="I374" s="56">
        <v>810</v>
      </c>
      <c r="J374" s="56" t="s">
        <v>595</v>
      </c>
      <c r="K374" s="56"/>
      <c r="L374" s="56"/>
      <c r="M374" s="56"/>
      <c r="N374" s="56"/>
      <c r="O374" s="41"/>
      <c r="R374" s="62"/>
    </row>
    <row r="375" spans="1:38" ht="12.75" customHeight="1">
      <c r="A375" s="248">
        <v>186</v>
      </c>
      <c r="B375" s="249">
        <v>45050</v>
      </c>
      <c r="C375" s="58"/>
      <c r="D375" s="58" t="s">
        <v>42</v>
      </c>
      <c r="E375" s="253" t="s">
        <v>593</v>
      </c>
      <c r="F375" s="56" t="s">
        <v>859</v>
      </c>
      <c r="G375" s="56"/>
      <c r="H375" s="56"/>
      <c r="I375" s="56">
        <v>5040</v>
      </c>
      <c r="J375" s="56" t="s">
        <v>595</v>
      </c>
      <c r="K375" s="56"/>
      <c r="L375" s="56"/>
      <c r="M375" s="56"/>
      <c r="N375" s="56"/>
      <c r="O375" s="41"/>
      <c r="R375" s="62"/>
    </row>
    <row r="376" spans="1:38" ht="12.75" customHeight="1">
      <c r="A376" s="242">
        <v>187</v>
      </c>
      <c r="B376" s="243">
        <v>45075</v>
      </c>
      <c r="C376" s="255"/>
      <c r="D376" s="255" t="s">
        <v>860</v>
      </c>
      <c r="E376" s="256" t="s">
        <v>593</v>
      </c>
      <c r="F376" s="245" t="s">
        <v>861</v>
      </c>
      <c r="G376" s="245"/>
      <c r="H376" s="245"/>
      <c r="I376" s="245">
        <v>732</v>
      </c>
      <c r="J376" s="245" t="s">
        <v>595</v>
      </c>
      <c r="K376" s="245"/>
      <c r="L376" s="245"/>
      <c r="M376" s="245"/>
      <c r="N376" s="245"/>
      <c r="O376" s="41"/>
      <c r="Q376" s="41"/>
      <c r="R376" s="62"/>
      <c r="T376" s="41"/>
      <c r="V376" s="41"/>
      <c r="W376" s="62"/>
      <c r="Y376" s="41"/>
      <c r="AA376" s="41"/>
      <c r="AB376" s="62"/>
      <c r="AD376" s="41"/>
      <c r="AF376" s="41"/>
      <c r="AG376" s="62"/>
      <c r="AI376" s="41"/>
      <c r="AK376" s="41"/>
      <c r="AL376" s="62"/>
    </row>
    <row r="377" spans="1:38" ht="12.75" customHeight="1">
      <c r="A377" s="248">
        <v>188</v>
      </c>
      <c r="B377" s="249">
        <v>45078</v>
      </c>
      <c r="C377" s="58"/>
      <c r="D377" s="58" t="s">
        <v>541</v>
      </c>
      <c r="E377" s="253" t="s">
        <v>593</v>
      </c>
      <c r="F377" s="56" t="s">
        <v>862</v>
      </c>
      <c r="G377" s="56"/>
      <c r="H377" s="56"/>
      <c r="I377" s="56">
        <v>4300</v>
      </c>
      <c r="J377" s="56" t="s">
        <v>595</v>
      </c>
      <c r="K377" s="56"/>
      <c r="L377" s="56"/>
      <c r="M377" s="56"/>
      <c r="N377" s="56"/>
      <c r="O377" s="41"/>
      <c r="Q377" s="41"/>
      <c r="R377" s="62"/>
      <c r="T377" s="41"/>
      <c r="V377" s="41"/>
      <c r="W377" s="62"/>
      <c r="Y377" s="41"/>
      <c r="AA377" s="41"/>
      <c r="AB377" s="62"/>
      <c r="AD377" s="41"/>
      <c r="AF377" s="41"/>
      <c r="AG377" s="62"/>
      <c r="AI377" s="41"/>
      <c r="AK377" s="41"/>
      <c r="AL377" s="62"/>
    </row>
    <row r="378" spans="1:38" ht="12.75" customHeight="1">
      <c r="A378" s="248">
        <v>189</v>
      </c>
      <c r="B378" s="249">
        <v>45103</v>
      </c>
      <c r="C378" s="58"/>
      <c r="D378" s="58" t="s">
        <v>1078</v>
      </c>
      <c r="E378" s="253" t="s">
        <v>593</v>
      </c>
      <c r="F378" s="56" t="s">
        <v>675</v>
      </c>
      <c r="G378" s="56"/>
      <c r="H378" s="56"/>
      <c r="I378" s="56">
        <v>383</v>
      </c>
      <c r="J378" s="56" t="s">
        <v>595</v>
      </c>
      <c r="K378" s="56"/>
      <c r="L378" s="56"/>
      <c r="M378" s="56"/>
      <c r="N378" s="56"/>
      <c r="O378" s="41"/>
      <c r="Q378" s="41"/>
      <c r="R378" s="62"/>
      <c r="T378" s="41"/>
      <c r="V378" s="41"/>
      <c r="W378" s="62"/>
      <c r="Y378" s="41"/>
      <c r="AA378" s="41"/>
      <c r="AB378" s="62"/>
      <c r="AD378" s="41"/>
      <c r="AF378" s="41"/>
      <c r="AG378" s="62"/>
      <c r="AI378" s="41"/>
      <c r="AK378" s="41"/>
      <c r="AL378" s="62"/>
    </row>
    <row r="379" spans="1:38" ht="12.75" customHeight="1">
      <c r="A379" s="248">
        <v>190</v>
      </c>
      <c r="B379" s="249">
        <v>45120</v>
      </c>
      <c r="C379" s="58"/>
      <c r="D379" s="58" t="s">
        <v>540</v>
      </c>
      <c r="E379" s="253" t="s">
        <v>593</v>
      </c>
      <c r="F379" s="56" t="s">
        <v>1063</v>
      </c>
      <c r="G379" s="56"/>
      <c r="H379" s="56"/>
      <c r="I379" s="56">
        <v>2935</v>
      </c>
      <c r="J379" s="56" t="s">
        <v>595</v>
      </c>
      <c r="K379" s="56"/>
      <c r="L379" s="56"/>
      <c r="M379" s="56"/>
      <c r="N379" s="56"/>
      <c r="O379" s="41"/>
      <c r="Q379" s="41"/>
      <c r="R379" s="62"/>
      <c r="T379" s="41"/>
      <c r="V379" s="41"/>
      <c r="W379" s="62"/>
      <c r="Y379" s="41"/>
      <c r="AA379" s="41"/>
      <c r="AB379" s="62"/>
      <c r="AD379" s="41"/>
      <c r="AF379" s="41"/>
      <c r="AG379" s="62"/>
      <c r="AI379" s="41"/>
      <c r="AK379" s="41"/>
      <c r="AL379" s="62"/>
    </row>
    <row r="380" spans="1:38" ht="12.75" customHeight="1">
      <c r="A380" s="248">
        <v>191</v>
      </c>
      <c r="B380" s="249">
        <v>45125</v>
      </c>
      <c r="C380" s="58"/>
      <c r="D380" s="58" t="s">
        <v>203</v>
      </c>
      <c r="E380" s="253" t="s">
        <v>593</v>
      </c>
      <c r="F380" s="56" t="s">
        <v>1112</v>
      </c>
      <c r="G380" s="56"/>
      <c r="H380" s="56"/>
      <c r="I380" s="56">
        <v>4895</v>
      </c>
      <c r="J380" s="56" t="s">
        <v>595</v>
      </c>
      <c r="K380" s="56"/>
      <c r="L380" s="56"/>
      <c r="M380" s="56"/>
      <c r="N380" s="56"/>
      <c r="O380" s="41"/>
      <c r="R380" s="62"/>
      <c r="T380" s="41"/>
      <c r="W380" s="62"/>
      <c r="Y380" s="41"/>
      <c r="AB380" s="62"/>
      <c r="AD380" s="41"/>
      <c r="AG380" s="62"/>
      <c r="AI380" s="41"/>
      <c r="AL380" s="62"/>
    </row>
    <row r="381" spans="1:38" ht="12.75" customHeight="1">
      <c r="A381" s="248"/>
      <c r="B381" s="249"/>
      <c r="C381" s="58"/>
      <c r="D381" s="58"/>
      <c r="E381" s="253"/>
      <c r="F381" s="56"/>
      <c r="G381" s="56"/>
      <c r="H381" s="56"/>
      <c r="I381" s="56"/>
      <c r="J381" s="56"/>
      <c r="K381" s="56"/>
      <c r="L381" s="56"/>
      <c r="M381" s="56"/>
      <c r="N381" s="56"/>
      <c r="O381" s="41"/>
      <c r="R381" s="62"/>
      <c r="T381" s="41"/>
      <c r="W381" s="62"/>
      <c r="Y381" s="41"/>
      <c r="AB381" s="62"/>
      <c r="AD381" s="41"/>
      <c r="AG381" s="62"/>
      <c r="AI381" s="41"/>
      <c r="AL381" s="62"/>
    </row>
    <row r="382" spans="1:38" ht="12.75" customHeight="1">
      <c r="A382" s="248"/>
      <c r="B382" s="249"/>
      <c r="C382" s="58"/>
      <c r="D382" s="58"/>
      <c r="E382" s="253"/>
      <c r="F382" s="56"/>
      <c r="G382" s="56"/>
      <c r="H382" s="56"/>
      <c r="I382" s="56"/>
      <c r="J382" s="56"/>
      <c r="K382" s="56"/>
      <c r="L382" s="56"/>
      <c r="M382" s="56"/>
      <c r="N382" s="56"/>
      <c r="O382" s="41"/>
      <c r="R382" s="62"/>
      <c r="T382" s="41"/>
      <c r="W382" s="62"/>
      <c r="Y382" s="41"/>
      <c r="AB382" s="62"/>
      <c r="AD382" s="41"/>
      <c r="AG382" s="62"/>
      <c r="AI382" s="41"/>
      <c r="AL382" s="62"/>
    </row>
    <row r="383" spans="1:38" ht="12.75" customHeight="1">
      <c r="A383" s="248"/>
      <c r="B383" s="249"/>
      <c r="C383" s="58"/>
      <c r="D383" s="58"/>
      <c r="E383" s="253"/>
      <c r="F383" s="56"/>
      <c r="G383" s="56"/>
      <c r="H383" s="56"/>
      <c r="I383" s="56"/>
      <c r="J383" s="56"/>
      <c r="K383" s="56"/>
      <c r="L383" s="56"/>
      <c r="M383" s="56"/>
      <c r="N383" s="56"/>
      <c r="O383" s="41"/>
      <c r="R383" s="62"/>
      <c r="T383" s="41"/>
      <c r="W383" s="62"/>
      <c r="Y383" s="41"/>
      <c r="AB383" s="62"/>
      <c r="AD383" s="41"/>
      <c r="AG383" s="62"/>
      <c r="AI383" s="41"/>
      <c r="AL383" s="62"/>
    </row>
    <row r="384" spans="1:38" ht="12.75" customHeight="1">
      <c r="A384" s="58"/>
      <c r="B384" s="58"/>
      <c r="C384" s="58"/>
      <c r="D384" s="58"/>
      <c r="E384" s="58"/>
      <c r="F384" s="56"/>
      <c r="G384" s="56"/>
      <c r="H384" s="56"/>
      <c r="I384" s="56"/>
      <c r="J384" s="31"/>
      <c r="K384" s="56"/>
      <c r="L384" s="56"/>
      <c r="M384" s="56"/>
      <c r="N384" s="58"/>
      <c r="O384" s="41"/>
      <c r="R384" s="62"/>
      <c r="T384" s="41"/>
      <c r="W384" s="62"/>
      <c r="Y384" s="41"/>
      <c r="AB384" s="62"/>
      <c r="AD384" s="41"/>
      <c r="AG384" s="62"/>
      <c r="AI384" s="41"/>
      <c r="AL384" s="62"/>
    </row>
    <row r="385" spans="1:38" ht="12.75" customHeight="1">
      <c r="B385" s="257" t="s">
        <v>863</v>
      </c>
      <c r="F385" s="62"/>
      <c r="G385" s="62"/>
      <c r="H385" s="62"/>
      <c r="I385" s="62"/>
      <c r="J385" s="41"/>
      <c r="K385" s="62"/>
      <c r="L385" s="62"/>
      <c r="M385" s="62"/>
      <c r="O385" s="41"/>
      <c r="R385" s="62"/>
      <c r="T385" s="41"/>
      <c r="W385" s="62"/>
      <c r="Y385" s="41"/>
      <c r="AB385" s="62"/>
      <c r="AD385" s="41"/>
      <c r="AG385" s="62"/>
      <c r="AI385" s="41"/>
      <c r="AL385" s="62"/>
    </row>
    <row r="386" spans="1:38" ht="12.75" customHeight="1">
      <c r="A386" s="258"/>
      <c r="F386" s="62"/>
      <c r="G386" s="62"/>
      <c r="H386" s="62"/>
      <c r="I386" s="62"/>
      <c r="J386" s="41"/>
      <c r="K386" s="62"/>
      <c r="L386" s="62"/>
      <c r="M386" s="62"/>
      <c r="O386" s="41"/>
      <c r="R386" s="62"/>
      <c r="T386" s="41"/>
      <c r="W386" s="62"/>
      <c r="Y386" s="41"/>
      <c r="AB386" s="62"/>
      <c r="AD386" s="41"/>
      <c r="AG386" s="62"/>
      <c r="AI386" s="41"/>
      <c r="AL386" s="62"/>
    </row>
    <row r="387" spans="1:38" ht="12.75" customHeight="1">
      <c r="A387" s="258"/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1:38" ht="12.75" customHeight="1">
      <c r="A388" s="56"/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1:3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1:3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1:3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1:3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1:3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1:3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1:3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1:3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1:3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1:3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1:3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1:3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2.7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  <row r="473" spans="6:18" ht="12.75" customHeight="1">
      <c r="F473" s="62"/>
      <c r="G473" s="62"/>
      <c r="H473" s="62"/>
      <c r="I473" s="62"/>
      <c r="J473" s="41"/>
      <c r="K473" s="62"/>
      <c r="L473" s="62"/>
      <c r="M473" s="62"/>
      <c r="O473" s="41"/>
      <c r="R473" s="62"/>
    </row>
    <row r="474" spans="6:18" ht="12.75" customHeight="1">
      <c r="F474" s="62"/>
      <c r="G474" s="62"/>
      <c r="H474" s="62"/>
      <c r="I474" s="62"/>
      <c r="J474" s="41"/>
      <c r="K474" s="62"/>
      <c r="L474" s="62"/>
      <c r="M474" s="62"/>
      <c r="O474" s="41"/>
      <c r="R474" s="62"/>
    </row>
    <row r="475" spans="6:18" ht="12.75" customHeight="1">
      <c r="F475" s="62"/>
      <c r="G475" s="62"/>
      <c r="H475" s="62"/>
      <c r="I475" s="62"/>
      <c r="J475" s="41"/>
      <c r="K475" s="62"/>
      <c r="L475" s="62"/>
      <c r="M475" s="62"/>
      <c r="O475" s="41"/>
      <c r="R475" s="62"/>
    </row>
    <row r="476" spans="6:18" ht="12.75" customHeight="1">
      <c r="F476" s="62"/>
      <c r="G476" s="62"/>
      <c r="H476" s="62"/>
      <c r="I476" s="62"/>
      <c r="J476" s="41"/>
      <c r="K476" s="62"/>
      <c r="L476" s="62"/>
      <c r="M476" s="62"/>
      <c r="O476" s="41"/>
      <c r="R476" s="62"/>
    </row>
    <row r="477" spans="6:18" ht="12.75" customHeight="1">
      <c r="F477" s="62"/>
      <c r="G477" s="62"/>
      <c r="H477" s="62"/>
      <c r="I477" s="62"/>
      <c r="J477" s="41"/>
      <c r="K477" s="62"/>
      <c r="L477" s="62"/>
      <c r="M477" s="62"/>
      <c r="O477" s="41"/>
      <c r="R477" s="62"/>
    </row>
    <row r="478" spans="6:18" ht="12.75" customHeight="1">
      <c r="F478" s="62"/>
      <c r="G478" s="62"/>
      <c r="H478" s="62"/>
      <c r="I478" s="62"/>
      <c r="J478" s="41"/>
      <c r="K478" s="62"/>
      <c r="L478" s="62"/>
      <c r="M478" s="62"/>
      <c r="O478" s="41"/>
      <c r="R478" s="62"/>
    </row>
    <row r="479" spans="6:18" ht="12.75" customHeight="1">
      <c r="F479" s="62"/>
      <c r="G479" s="62"/>
      <c r="H479" s="62"/>
      <c r="I479" s="62"/>
      <c r="J479" s="41"/>
      <c r="K479" s="62"/>
      <c r="L479" s="62"/>
      <c r="M479" s="62"/>
      <c r="O479" s="41"/>
      <c r="R479" s="62"/>
    </row>
    <row r="480" spans="6:18" ht="12.75" customHeight="1">
      <c r="F480" s="62"/>
      <c r="G480" s="62"/>
      <c r="H480" s="62"/>
      <c r="I480" s="62"/>
      <c r="J480" s="41"/>
      <c r="K480" s="62"/>
      <c r="L480" s="62"/>
      <c r="M480" s="62"/>
      <c r="O480" s="41"/>
      <c r="R480" s="62"/>
    </row>
    <row r="481" spans="6:18" ht="12.75" customHeight="1">
      <c r="F481" s="62"/>
      <c r="G481" s="62"/>
      <c r="H481" s="62"/>
      <c r="I481" s="62"/>
      <c r="J481" s="41"/>
      <c r="K481" s="62"/>
      <c r="L481" s="62"/>
      <c r="M481" s="62"/>
      <c r="O481" s="41"/>
      <c r="R481" s="62"/>
    </row>
    <row r="482" spans="6:18" ht="12.75" customHeight="1">
      <c r="F482" s="62"/>
      <c r="G482" s="62"/>
      <c r="H482" s="62"/>
      <c r="I482" s="62"/>
      <c r="J482" s="41"/>
      <c r="K482" s="62"/>
      <c r="L482" s="62"/>
      <c r="M482" s="62"/>
      <c r="O482" s="41"/>
      <c r="R482" s="62"/>
    </row>
    <row r="483" spans="6:18" ht="12.75" customHeight="1">
      <c r="F483" s="62"/>
      <c r="G483" s="62"/>
      <c r="H483" s="62"/>
      <c r="I483" s="62"/>
      <c r="J483" s="41"/>
      <c r="K483" s="62"/>
      <c r="L483" s="62"/>
      <c r="M483" s="62"/>
      <c r="O483" s="41"/>
      <c r="R483" s="62"/>
    </row>
    <row r="484" spans="6:18" ht="12.75" customHeight="1">
      <c r="F484" s="62"/>
      <c r="G484" s="62"/>
      <c r="H484" s="62"/>
      <c r="I484" s="62"/>
      <c r="J484" s="41"/>
      <c r="K484" s="62"/>
      <c r="L484" s="62"/>
      <c r="M484" s="62"/>
      <c r="O484" s="41"/>
      <c r="R484" s="62"/>
    </row>
    <row r="485" spans="6:18" ht="12.75" customHeight="1">
      <c r="F485" s="62"/>
      <c r="G485" s="62"/>
      <c r="H485" s="62"/>
      <c r="I485" s="62"/>
      <c r="J485" s="41"/>
      <c r="K485" s="62"/>
      <c r="L485" s="62"/>
      <c r="M485" s="62"/>
      <c r="O485" s="41"/>
      <c r="R485" s="62"/>
    </row>
    <row r="486" spans="6:18" ht="12.75" customHeight="1">
      <c r="F486" s="62"/>
      <c r="G486" s="62"/>
      <c r="H486" s="62"/>
      <c r="I486" s="62"/>
      <c r="J486" s="41"/>
      <c r="K486" s="62"/>
      <c r="L486" s="62"/>
      <c r="M486" s="62"/>
      <c r="O486" s="41"/>
      <c r="R486" s="62"/>
    </row>
    <row r="487" spans="6:18" ht="12.75" customHeight="1">
      <c r="F487" s="62"/>
      <c r="G487" s="62"/>
      <c r="H487" s="62"/>
      <c r="I487" s="62"/>
      <c r="J487" s="41"/>
      <c r="K487" s="62"/>
      <c r="L487" s="62"/>
      <c r="M487" s="62"/>
      <c r="O487" s="41"/>
      <c r="R487" s="62"/>
    </row>
    <row r="488" spans="6:18" ht="12.75" customHeight="1">
      <c r="F488" s="62"/>
      <c r="G488" s="62"/>
      <c r="H488" s="62"/>
      <c r="I488" s="62"/>
      <c r="J488" s="41"/>
      <c r="K488" s="62"/>
      <c r="L488" s="62"/>
      <c r="M488" s="62"/>
      <c r="O488" s="41"/>
      <c r="R488" s="62"/>
    </row>
    <row r="489" spans="6:18" ht="12.75" customHeight="1">
      <c r="F489" s="62"/>
      <c r="G489" s="62"/>
      <c r="H489" s="62"/>
      <c r="I489" s="62"/>
      <c r="J489" s="41"/>
      <c r="K489" s="62"/>
      <c r="L489" s="62"/>
      <c r="M489" s="62"/>
      <c r="O489" s="41"/>
      <c r="R489" s="62"/>
    </row>
    <row r="490" spans="6:18" ht="12.75" customHeight="1">
      <c r="F490" s="62"/>
      <c r="G490" s="62"/>
      <c r="H490" s="62"/>
      <c r="I490" s="62"/>
      <c r="J490" s="41"/>
      <c r="K490" s="62"/>
      <c r="L490" s="62"/>
      <c r="M490" s="62"/>
      <c r="O490" s="41"/>
      <c r="R490" s="62"/>
    </row>
    <row r="491" spans="6:18" ht="12.75" customHeight="1">
      <c r="F491" s="62"/>
      <c r="G491" s="62"/>
      <c r="H491" s="62"/>
      <c r="I491" s="62"/>
      <c r="J491" s="41"/>
      <c r="K491" s="62"/>
      <c r="L491" s="62"/>
      <c r="M491" s="62"/>
      <c r="O491" s="41"/>
      <c r="R491" s="62"/>
    </row>
    <row r="492" spans="6:18" ht="12.75" customHeight="1">
      <c r="F492" s="62"/>
      <c r="G492" s="62"/>
      <c r="H492" s="62"/>
      <c r="I492" s="62"/>
      <c r="J492" s="41"/>
      <c r="K492" s="62"/>
      <c r="L492" s="62"/>
      <c r="M492" s="62"/>
      <c r="O492" s="41"/>
      <c r="R492" s="62"/>
    </row>
    <row r="493" spans="6:18" ht="12.75" customHeight="1">
      <c r="F493" s="62"/>
      <c r="G493" s="62"/>
      <c r="H493" s="62"/>
      <c r="I493" s="62"/>
      <c r="J493" s="41"/>
      <c r="K493" s="62"/>
      <c r="L493" s="62"/>
      <c r="M493" s="62"/>
      <c r="O493" s="41"/>
      <c r="R493" s="62"/>
    </row>
    <row r="494" spans="6:18" ht="12.75" customHeight="1">
      <c r="F494" s="62"/>
      <c r="G494" s="62"/>
      <c r="H494" s="62"/>
      <c r="I494" s="62"/>
      <c r="J494" s="41"/>
      <c r="K494" s="62"/>
      <c r="L494" s="62"/>
      <c r="M494" s="62"/>
      <c r="O494" s="41"/>
      <c r="R494" s="62"/>
    </row>
    <row r="495" spans="6:18" ht="12.75" customHeight="1">
      <c r="F495" s="62"/>
      <c r="G495" s="62"/>
      <c r="H495" s="62"/>
      <c r="I495" s="62"/>
      <c r="J495" s="41"/>
      <c r="K495" s="62"/>
      <c r="L495" s="62"/>
      <c r="M495" s="62"/>
      <c r="O495" s="41"/>
      <c r="R495" s="62"/>
    </row>
    <row r="496" spans="6:18" ht="12.75" customHeight="1">
      <c r="F496" s="62"/>
      <c r="G496" s="62"/>
      <c r="H496" s="62"/>
      <c r="I496" s="62"/>
      <c r="J496" s="41"/>
      <c r="K496" s="62"/>
      <c r="L496" s="62"/>
      <c r="M496" s="62"/>
      <c r="O496" s="41"/>
      <c r="R496" s="62"/>
    </row>
    <row r="497" spans="6:18" ht="12.75" customHeight="1">
      <c r="F497" s="62"/>
      <c r="G497" s="62"/>
      <c r="H497" s="62"/>
      <c r="I497" s="62"/>
      <c r="J497" s="41"/>
      <c r="K497" s="62"/>
      <c r="L497" s="62"/>
      <c r="M497" s="62"/>
      <c r="O497" s="41"/>
      <c r="R497" s="62"/>
    </row>
    <row r="498" spans="6:18" ht="12.75" customHeight="1">
      <c r="F498" s="62"/>
      <c r="G498" s="62"/>
      <c r="H498" s="62"/>
      <c r="I498" s="62"/>
      <c r="J498" s="41"/>
      <c r="K498" s="62"/>
      <c r="L498" s="62"/>
      <c r="M498" s="62"/>
      <c r="O498" s="41"/>
      <c r="R498" s="62"/>
    </row>
    <row r="499" spans="6:18" ht="12.75" customHeight="1">
      <c r="F499" s="62"/>
      <c r="G499" s="62"/>
      <c r="H499" s="62"/>
      <c r="I499" s="62"/>
      <c r="J499" s="41"/>
      <c r="K499" s="62"/>
      <c r="L499" s="62"/>
      <c r="M499" s="62"/>
      <c r="O499" s="41"/>
      <c r="R499" s="62"/>
    </row>
    <row r="500" spans="6:18" ht="12.75" customHeight="1">
      <c r="F500" s="62"/>
      <c r="G500" s="62"/>
      <c r="H500" s="62"/>
      <c r="I500" s="62"/>
      <c r="J500" s="41"/>
      <c r="K500" s="62"/>
      <c r="L500" s="62"/>
      <c r="M500" s="62"/>
      <c r="O500" s="41"/>
      <c r="R500" s="62"/>
    </row>
    <row r="501" spans="6:18" ht="12.75" customHeight="1">
      <c r="F501" s="62"/>
      <c r="G501" s="62"/>
      <c r="H501" s="62"/>
      <c r="I501" s="62"/>
      <c r="J501" s="41"/>
      <c r="K501" s="62"/>
      <c r="L501" s="62"/>
      <c r="M501" s="62"/>
      <c r="O501" s="41"/>
      <c r="R501" s="62"/>
    </row>
    <row r="502" spans="6:18" ht="12.75" customHeight="1">
      <c r="F502" s="62"/>
      <c r="G502" s="62"/>
      <c r="H502" s="62"/>
      <c r="I502" s="62"/>
      <c r="J502" s="41"/>
      <c r="K502" s="62"/>
      <c r="L502" s="62"/>
      <c r="M502" s="62"/>
      <c r="O502" s="41"/>
      <c r="R502" s="62"/>
    </row>
    <row r="503" spans="6:18" ht="12.75" customHeight="1">
      <c r="F503" s="62"/>
      <c r="G503" s="62"/>
      <c r="H503" s="62"/>
      <c r="I503" s="62"/>
      <c r="J503" s="41"/>
      <c r="K503" s="62"/>
      <c r="L503" s="62"/>
      <c r="M503" s="62"/>
      <c r="O503" s="41"/>
      <c r="R503" s="62"/>
    </row>
    <row r="504" spans="6:18" ht="12.75" customHeight="1">
      <c r="F504" s="62"/>
      <c r="G504" s="62"/>
      <c r="H504" s="62"/>
      <c r="I504" s="62"/>
      <c r="J504" s="41"/>
      <c r="K504" s="62"/>
      <c r="L504" s="62"/>
      <c r="M504" s="62"/>
      <c r="O504" s="41"/>
      <c r="R504" s="62"/>
    </row>
    <row r="505" spans="6:18" ht="12.75" customHeight="1">
      <c r="F505" s="62"/>
      <c r="G505" s="62"/>
      <c r="H505" s="62"/>
      <c r="I505" s="62"/>
      <c r="J505" s="41"/>
      <c r="K505" s="62"/>
      <c r="L505" s="62"/>
      <c r="M505" s="62"/>
      <c r="O505" s="41"/>
      <c r="R505" s="62"/>
    </row>
    <row r="506" spans="6:18" ht="12.75" customHeight="1">
      <c r="F506" s="62"/>
      <c r="G506" s="62"/>
      <c r="H506" s="62"/>
      <c r="I506" s="62"/>
      <c r="J506" s="41"/>
      <c r="K506" s="62"/>
      <c r="L506" s="62"/>
      <c r="M506" s="62"/>
      <c r="O506" s="41"/>
      <c r="R506" s="62"/>
    </row>
    <row r="507" spans="6:18" ht="12.75" customHeight="1">
      <c r="F507" s="62"/>
      <c r="G507" s="62"/>
      <c r="H507" s="62"/>
      <c r="I507" s="62"/>
      <c r="J507" s="41"/>
      <c r="K507" s="62"/>
      <c r="L507" s="62"/>
      <c r="M507" s="62"/>
      <c r="O507" s="41"/>
      <c r="R507" s="62"/>
    </row>
    <row r="508" spans="6:18" ht="12.75" customHeight="1">
      <c r="F508" s="62"/>
      <c r="G508" s="62"/>
      <c r="H508" s="62"/>
      <c r="I508" s="62"/>
      <c r="J508" s="41"/>
      <c r="K508" s="62"/>
      <c r="L508" s="62"/>
      <c r="M508" s="62"/>
      <c r="O508" s="41"/>
      <c r="R508" s="62"/>
    </row>
    <row r="509" spans="6:18" ht="12.75" customHeight="1">
      <c r="F509" s="62"/>
      <c r="G509" s="62"/>
      <c r="H509" s="62"/>
      <c r="I509" s="62"/>
      <c r="J509" s="41"/>
      <c r="K509" s="62"/>
      <c r="L509" s="62"/>
      <c r="M509" s="62"/>
      <c r="O509" s="41"/>
      <c r="R509" s="62"/>
    </row>
    <row r="510" spans="6:18" ht="12.75" customHeight="1">
      <c r="F510" s="62"/>
      <c r="G510" s="62"/>
      <c r="H510" s="62"/>
      <c r="I510" s="62"/>
      <c r="J510" s="41"/>
      <c r="K510" s="62"/>
      <c r="L510" s="62"/>
      <c r="M510" s="62"/>
      <c r="O510" s="41"/>
      <c r="R510" s="62"/>
    </row>
    <row r="511" spans="6:18" ht="12.75" customHeight="1">
      <c r="F511" s="62"/>
      <c r="G511" s="62"/>
      <c r="H511" s="62"/>
      <c r="I511" s="62"/>
      <c r="J511" s="41"/>
      <c r="K511" s="62"/>
      <c r="L511" s="62"/>
      <c r="M511" s="62"/>
      <c r="O511" s="41"/>
      <c r="R511" s="62"/>
    </row>
    <row r="512" spans="6:18" ht="12.75" customHeight="1">
      <c r="F512" s="62"/>
      <c r="G512" s="62"/>
      <c r="H512" s="62"/>
      <c r="I512" s="62"/>
      <c r="J512" s="41"/>
      <c r="K512" s="62"/>
      <c r="L512" s="62"/>
      <c r="M512" s="62"/>
      <c r="O512" s="41"/>
      <c r="R512" s="62"/>
    </row>
    <row r="513" spans="6:18" ht="12.75" customHeight="1">
      <c r="F513" s="62"/>
      <c r="G513" s="62"/>
      <c r="H513" s="62"/>
      <c r="I513" s="62"/>
      <c r="J513" s="41"/>
      <c r="K513" s="62"/>
      <c r="L513" s="62"/>
      <c r="M513" s="62"/>
      <c r="O513" s="41"/>
      <c r="R513" s="62"/>
    </row>
    <row r="514" spans="6:18" ht="12.75" customHeight="1">
      <c r="F514" s="62"/>
      <c r="G514" s="62"/>
      <c r="H514" s="62"/>
      <c r="I514" s="62"/>
      <c r="J514" s="41"/>
      <c r="K514" s="62"/>
      <c r="L514" s="62"/>
      <c r="M514" s="62"/>
      <c r="O514" s="41"/>
      <c r="R514" s="62"/>
    </row>
    <row r="515" spans="6:18" ht="12.75" customHeight="1">
      <c r="F515" s="62"/>
      <c r="G515" s="62"/>
      <c r="H515" s="62"/>
      <c r="I515" s="62"/>
      <c r="J515" s="41"/>
      <c r="K515" s="62"/>
      <c r="L515" s="62"/>
      <c r="M515" s="62"/>
      <c r="O515" s="41"/>
      <c r="R515" s="62"/>
    </row>
    <row r="516" spans="6:18" ht="12.75" customHeight="1">
      <c r="F516" s="62"/>
      <c r="G516" s="62"/>
      <c r="H516" s="62"/>
      <c r="I516" s="62"/>
      <c r="J516" s="41"/>
      <c r="K516" s="62"/>
      <c r="L516" s="62"/>
      <c r="M516" s="62"/>
      <c r="O516" s="41"/>
      <c r="R516" s="62"/>
    </row>
    <row r="517" spans="6:18" ht="12.75" customHeight="1">
      <c r="F517" s="62"/>
      <c r="G517" s="62"/>
      <c r="H517" s="62"/>
      <c r="I517" s="62"/>
      <c r="J517" s="41"/>
      <c r="K517" s="62"/>
      <c r="L517" s="62"/>
      <c r="M517" s="62"/>
      <c r="O517" s="41"/>
      <c r="R517" s="62"/>
    </row>
    <row r="518" spans="6:18" ht="12.75" customHeight="1">
      <c r="F518" s="62"/>
      <c r="G518" s="62"/>
      <c r="H518" s="62"/>
      <c r="I518" s="62"/>
      <c r="J518" s="41"/>
      <c r="K518" s="62"/>
      <c r="L518" s="62"/>
      <c r="M518" s="62"/>
      <c r="O518" s="41"/>
      <c r="R518" s="62"/>
    </row>
    <row r="519" spans="6:18" ht="12.75" customHeight="1">
      <c r="F519" s="62"/>
      <c r="G519" s="62"/>
      <c r="H519" s="62"/>
      <c r="I519" s="62"/>
      <c r="J519" s="41"/>
      <c r="K519" s="62"/>
      <c r="L519" s="62"/>
      <c r="M519" s="62"/>
      <c r="O519" s="41"/>
      <c r="R519" s="62"/>
    </row>
    <row r="520" spans="6:18" ht="12.75" customHeight="1">
      <c r="F520" s="62"/>
      <c r="G520" s="62"/>
      <c r="H520" s="62"/>
      <c r="I520" s="62"/>
      <c r="J520" s="41"/>
      <c r="K520" s="62"/>
      <c r="L520" s="62"/>
      <c r="M520" s="62"/>
      <c r="O520" s="41"/>
      <c r="R520" s="62"/>
    </row>
    <row r="521" spans="6:18" ht="12.75" customHeight="1">
      <c r="F521" s="62"/>
      <c r="G521" s="62"/>
      <c r="H521" s="62"/>
      <c r="I521" s="62"/>
      <c r="J521" s="41"/>
      <c r="K521" s="62"/>
      <c r="L521" s="62"/>
      <c r="M521" s="62"/>
      <c r="O521" s="41"/>
      <c r="R521" s="62"/>
    </row>
    <row r="522" spans="6:18" ht="12.75" customHeight="1">
      <c r="F522" s="62"/>
      <c r="G522" s="62"/>
      <c r="H522" s="62"/>
      <c r="I522" s="62"/>
      <c r="J522" s="41"/>
      <c r="K522" s="62"/>
      <c r="L522" s="62"/>
      <c r="M522" s="62"/>
      <c r="O522" s="41"/>
      <c r="R522" s="62"/>
    </row>
    <row r="523" spans="6:18" ht="12.75" customHeight="1">
      <c r="F523" s="62"/>
      <c r="G523" s="62"/>
      <c r="H523" s="62"/>
      <c r="I523" s="62"/>
      <c r="J523" s="41"/>
      <c r="K523" s="62"/>
      <c r="L523" s="62"/>
      <c r="M523" s="62"/>
      <c r="O523" s="41"/>
      <c r="R523" s="62"/>
    </row>
    <row r="524" spans="6:18" ht="12.75" customHeight="1">
      <c r="F524" s="62"/>
      <c r="G524" s="62"/>
      <c r="H524" s="62"/>
      <c r="I524" s="62"/>
      <c r="J524" s="41"/>
      <c r="K524" s="62"/>
      <c r="L524" s="62"/>
      <c r="M524" s="62"/>
      <c r="O524" s="41"/>
      <c r="R524" s="62"/>
    </row>
    <row r="525" spans="6:18" ht="12.75" customHeight="1">
      <c r="F525" s="62"/>
      <c r="G525" s="62"/>
      <c r="H525" s="62"/>
      <c r="I525" s="62"/>
      <c r="J525" s="41"/>
      <c r="K525" s="62"/>
      <c r="L525" s="62"/>
      <c r="M525" s="62"/>
      <c r="O525" s="41"/>
      <c r="R525" s="62"/>
    </row>
    <row r="526" spans="6:18" ht="12.75" customHeight="1">
      <c r="F526" s="62"/>
      <c r="G526" s="62"/>
      <c r="H526" s="62"/>
      <c r="I526" s="62"/>
      <c r="J526" s="41"/>
      <c r="K526" s="62"/>
      <c r="L526" s="62"/>
      <c r="M526" s="62"/>
      <c r="O526" s="41"/>
      <c r="R526" s="62"/>
    </row>
    <row r="527" spans="6:18" ht="12.75" customHeight="1">
      <c r="F527" s="62"/>
      <c r="G527" s="62"/>
      <c r="H527" s="62"/>
      <c r="I527" s="62"/>
      <c r="J527" s="41"/>
      <c r="K527" s="62"/>
      <c r="L527" s="62"/>
      <c r="M527" s="62"/>
      <c r="O527" s="41"/>
      <c r="R527" s="62"/>
    </row>
    <row r="528" spans="6:18" ht="12.75" customHeight="1">
      <c r="F528" s="62"/>
      <c r="G528" s="62"/>
      <c r="H528" s="62"/>
      <c r="I528" s="62"/>
      <c r="J528" s="41"/>
      <c r="K528" s="62"/>
      <c r="L528" s="62"/>
      <c r="M528" s="62"/>
      <c r="O528" s="41"/>
      <c r="R528" s="62"/>
    </row>
    <row r="529" spans="6:18" ht="12.75" customHeight="1">
      <c r="F529" s="62"/>
      <c r="G529" s="62"/>
      <c r="H529" s="62"/>
      <c r="I529" s="62"/>
      <c r="J529" s="41"/>
      <c r="K529" s="62"/>
      <c r="L529" s="62"/>
      <c r="M529" s="62"/>
      <c r="O529" s="41"/>
      <c r="R529" s="62"/>
    </row>
    <row r="530" spans="6:18" ht="12.75" customHeight="1">
      <c r="F530" s="62"/>
      <c r="G530" s="62"/>
      <c r="H530" s="62"/>
      <c r="I530" s="62"/>
      <c r="J530" s="41"/>
      <c r="K530" s="62"/>
      <c r="L530" s="62"/>
      <c r="M530" s="62"/>
      <c r="O530" s="41"/>
      <c r="R530" s="62"/>
    </row>
    <row r="531" spans="6:18" ht="12.75" customHeight="1">
      <c r="F531" s="62"/>
      <c r="G531" s="62"/>
      <c r="H531" s="62"/>
      <c r="I531" s="62"/>
      <c r="J531" s="41"/>
      <c r="K531" s="62"/>
      <c r="L531" s="62"/>
      <c r="M531" s="62"/>
      <c r="O531" s="41"/>
      <c r="R531" s="62"/>
    </row>
    <row r="532" spans="6:18" ht="12.75" customHeight="1">
      <c r="F532" s="62"/>
      <c r="G532" s="62"/>
      <c r="H532" s="62"/>
      <c r="I532" s="62"/>
      <c r="J532" s="41"/>
      <c r="K532" s="62"/>
      <c r="L532" s="62"/>
      <c r="M532" s="62"/>
      <c r="O532" s="41"/>
      <c r="R532" s="62"/>
    </row>
    <row r="533" spans="6:18" ht="12.75" customHeight="1">
      <c r="F533" s="62"/>
      <c r="G533" s="62"/>
      <c r="H533" s="62"/>
      <c r="I533" s="62"/>
      <c r="J533" s="41"/>
      <c r="K533" s="62"/>
      <c r="L533" s="62"/>
      <c r="M533" s="62"/>
      <c r="O533" s="41"/>
      <c r="R533" s="62"/>
    </row>
    <row r="534" spans="6:18" ht="12.75" customHeight="1">
      <c r="F534" s="62"/>
      <c r="G534" s="62"/>
      <c r="H534" s="62"/>
      <c r="I534" s="62"/>
      <c r="J534" s="41"/>
      <c r="K534" s="62"/>
      <c r="L534" s="62"/>
      <c r="M534" s="62"/>
      <c r="O534" s="41"/>
      <c r="R534" s="62"/>
    </row>
    <row r="535" spans="6:18" ht="12.75" customHeight="1">
      <c r="F535" s="62"/>
      <c r="G535" s="62"/>
      <c r="H535" s="62"/>
      <c r="I535" s="62"/>
      <c r="J535" s="41"/>
      <c r="K535" s="62"/>
      <c r="L535" s="62"/>
      <c r="M535" s="62"/>
      <c r="O535" s="41"/>
      <c r="R535" s="62"/>
    </row>
    <row r="536" spans="6:18" ht="12.75" customHeight="1">
      <c r="F536" s="62"/>
      <c r="G536" s="62"/>
      <c r="H536" s="62"/>
      <c r="I536" s="62"/>
      <c r="J536" s="41"/>
      <c r="K536" s="62"/>
      <c r="L536" s="62"/>
      <c r="M536" s="62"/>
      <c r="O536" s="41"/>
      <c r="R536" s="62"/>
    </row>
    <row r="537" spans="6:18" ht="12.75" customHeight="1">
      <c r="F537" s="62"/>
      <c r="G537" s="62"/>
      <c r="H537" s="62"/>
      <c r="I537" s="62"/>
      <c r="J537" s="41"/>
      <c r="K537" s="62"/>
      <c r="L537" s="62"/>
      <c r="M537" s="62"/>
      <c r="O537" s="41"/>
      <c r="R537" s="62"/>
    </row>
    <row r="538" spans="6:18" ht="12.75" customHeight="1">
      <c r="F538" s="62"/>
      <c r="G538" s="62"/>
      <c r="H538" s="62"/>
      <c r="I538" s="62"/>
      <c r="J538" s="41"/>
      <c r="K538" s="62"/>
      <c r="L538" s="62"/>
      <c r="M538" s="62"/>
      <c r="O538" s="41"/>
      <c r="R538" s="62"/>
    </row>
    <row r="539" spans="6:18" ht="12.75" customHeight="1">
      <c r="F539" s="62"/>
      <c r="G539" s="62"/>
      <c r="H539" s="62"/>
      <c r="I539" s="62"/>
      <c r="J539" s="41"/>
      <c r="K539" s="62"/>
      <c r="L539" s="62"/>
      <c r="M539" s="62"/>
      <c r="O539" s="41"/>
      <c r="R539" s="62"/>
    </row>
    <row r="540" spans="6:18" ht="12.75" customHeight="1">
      <c r="F540" s="62"/>
      <c r="G540" s="62"/>
      <c r="H540" s="62"/>
      <c r="I540" s="62"/>
      <c r="J540" s="41"/>
      <c r="K540" s="62"/>
      <c r="L540" s="62"/>
      <c r="M540" s="62"/>
      <c r="O540" s="41"/>
      <c r="R540" s="62"/>
    </row>
    <row r="541" spans="6:18" ht="12.75" customHeight="1">
      <c r="F541" s="62"/>
      <c r="G541" s="62"/>
      <c r="H541" s="62"/>
      <c r="I541" s="62"/>
      <c r="J541" s="41"/>
      <c r="K541" s="62"/>
      <c r="L541" s="62"/>
      <c r="M541" s="62"/>
      <c r="O541" s="41"/>
      <c r="R541" s="62"/>
    </row>
    <row r="542" spans="6:18" ht="12.75" customHeight="1">
      <c r="F542" s="62"/>
      <c r="G542" s="62"/>
      <c r="H542" s="62"/>
      <c r="I542" s="62"/>
      <c r="J542" s="41"/>
      <c r="K542" s="62"/>
      <c r="L542" s="62"/>
      <c r="M542" s="62"/>
      <c r="O542" s="41"/>
      <c r="R542" s="62"/>
    </row>
    <row r="543" spans="6:18" ht="12.75" customHeight="1">
      <c r="F543" s="62"/>
      <c r="G543" s="62"/>
      <c r="H543" s="62"/>
      <c r="I543" s="62"/>
      <c r="J543" s="41"/>
      <c r="K543" s="62"/>
      <c r="L543" s="62"/>
      <c r="M543" s="62"/>
      <c r="O543" s="41"/>
      <c r="R543" s="62"/>
    </row>
    <row r="544" spans="6:18" ht="12.75" customHeight="1">
      <c r="F544" s="62"/>
      <c r="G544" s="62"/>
      <c r="H544" s="62"/>
      <c r="I544" s="62"/>
      <c r="J544" s="41"/>
      <c r="K544" s="62"/>
      <c r="L544" s="62"/>
      <c r="M544" s="62"/>
      <c r="O544" s="41"/>
      <c r="R544" s="62"/>
    </row>
    <row r="545" spans="6:18" ht="12.75" customHeight="1">
      <c r="F545" s="62"/>
      <c r="G545" s="62"/>
      <c r="H545" s="62"/>
      <c r="I545" s="62"/>
      <c r="J545" s="41"/>
      <c r="K545" s="62"/>
      <c r="L545" s="62"/>
      <c r="M545" s="62"/>
      <c r="O545" s="41"/>
      <c r="R545" s="62"/>
    </row>
    <row r="546" spans="6:18" ht="12.75" customHeight="1">
      <c r="F546" s="62"/>
      <c r="G546" s="62"/>
      <c r="H546" s="62"/>
      <c r="I546" s="62"/>
      <c r="J546" s="41"/>
      <c r="K546" s="62"/>
      <c r="L546" s="62"/>
      <c r="M546" s="62"/>
      <c r="O546" s="41"/>
      <c r="R546" s="62"/>
    </row>
    <row r="547" spans="6:18" ht="12.75" customHeight="1">
      <c r="F547" s="62"/>
      <c r="G547" s="62"/>
      <c r="H547" s="62"/>
      <c r="I547" s="62"/>
      <c r="J547" s="41"/>
      <c r="K547" s="62"/>
      <c r="L547" s="62"/>
      <c r="M547" s="62"/>
      <c r="O547" s="41"/>
      <c r="R547" s="62"/>
    </row>
    <row r="548" spans="6:18" ht="12.75" customHeight="1">
      <c r="F548" s="62"/>
      <c r="G548" s="62"/>
      <c r="H548" s="62"/>
      <c r="I548" s="62"/>
      <c r="J548" s="41"/>
      <c r="K548" s="62"/>
      <c r="L548" s="62"/>
      <c r="M548" s="62"/>
      <c r="O548" s="41"/>
      <c r="R548" s="62"/>
    </row>
    <row r="549" spans="6:18" ht="12.75" customHeight="1">
      <c r="F549" s="62"/>
      <c r="G549" s="62"/>
      <c r="H549" s="62"/>
      <c r="I549" s="62"/>
      <c r="J549" s="41"/>
      <c r="K549" s="62"/>
      <c r="L549" s="62"/>
      <c r="M549" s="62"/>
      <c r="O549" s="41"/>
      <c r="R549" s="62"/>
    </row>
    <row r="550" spans="6:18" ht="12.75" customHeight="1">
      <c r="F550" s="62"/>
      <c r="G550" s="62"/>
      <c r="H550" s="62"/>
      <c r="I550" s="62"/>
      <c r="J550" s="41"/>
      <c r="K550" s="62"/>
      <c r="L550" s="62"/>
      <c r="M550" s="62"/>
      <c r="O550" s="41"/>
      <c r="R550" s="62"/>
    </row>
    <row r="551" spans="6:18" ht="12.75" customHeight="1">
      <c r="F551" s="62"/>
      <c r="G551" s="62"/>
      <c r="H551" s="62"/>
      <c r="I551" s="62"/>
      <c r="J551" s="41"/>
      <c r="K551" s="62"/>
      <c r="L551" s="62"/>
      <c r="M551" s="62"/>
      <c r="O551" s="41"/>
      <c r="R551" s="62"/>
    </row>
    <row r="552" spans="6:18" ht="12.75" customHeight="1">
      <c r="F552" s="62"/>
      <c r="G552" s="62"/>
      <c r="H552" s="62"/>
      <c r="I552" s="62"/>
      <c r="J552" s="41"/>
      <c r="K552" s="62"/>
      <c r="L552" s="62"/>
      <c r="M552" s="62"/>
      <c r="O552" s="41"/>
      <c r="R552" s="62"/>
    </row>
    <row r="553" spans="6:18" ht="12.75" customHeight="1">
      <c r="F553" s="62"/>
      <c r="G553" s="62"/>
      <c r="H553" s="62"/>
      <c r="I553" s="62"/>
      <c r="J553" s="41"/>
      <c r="K553" s="62"/>
      <c r="L553" s="62"/>
      <c r="M553" s="62"/>
      <c r="O553" s="41"/>
      <c r="R553" s="62"/>
    </row>
    <row r="554" spans="6:18" ht="12.75" customHeight="1">
      <c r="F554" s="62"/>
      <c r="G554" s="62"/>
      <c r="H554" s="62"/>
      <c r="I554" s="62"/>
      <c r="J554" s="41"/>
      <c r="K554" s="62"/>
      <c r="L554" s="62"/>
      <c r="M554" s="62"/>
      <c r="O554" s="41"/>
      <c r="R554" s="62"/>
    </row>
    <row r="555" spans="6:18" ht="12.75" customHeight="1">
      <c r="F555" s="62"/>
      <c r="G555" s="62"/>
      <c r="H555" s="62"/>
      <c r="I555" s="62"/>
      <c r="J555" s="41"/>
      <c r="K555" s="62"/>
      <c r="L555" s="62"/>
      <c r="M555" s="62"/>
      <c r="O555" s="41"/>
      <c r="R555" s="62"/>
    </row>
    <row r="556" spans="6:18" ht="12.75" customHeight="1">
      <c r="F556" s="62"/>
      <c r="G556" s="62"/>
      <c r="H556" s="62"/>
      <c r="I556" s="62"/>
      <c r="J556" s="41"/>
      <c r="K556" s="62"/>
      <c r="L556" s="62"/>
      <c r="M556" s="62"/>
      <c r="O556" s="41"/>
      <c r="R556" s="62"/>
    </row>
    <row r="557" spans="6:18" ht="12.75" customHeight="1">
      <c r="F557" s="62"/>
      <c r="G557" s="62"/>
      <c r="H557" s="62"/>
      <c r="I557" s="62"/>
      <c r="J557" s="41"/>
      <c r="K557" s="62"/>
      <c r="L557" s="62"/>
      <c r="M557" s="62"/>
      <c r="O557" s="41"/>
      <c r="R557" s="62"/>
    </row>
    <row r="558" spans="6:18" ht="12.75" customHeight="1">
      <c r="F558" s="62"/>
      <c r="G558" s="62"/>
      <c r="H558" s="62"/>
      <c r="I558" s="62"/>
      <c r="J558" s="41"/>
      <c r="K558" s="62"/>
      <c r="L558" s="62"/>
      <c r="M558" s="62"/>
      <c r="O558" s="41"/>
      <c r="R558" s="62"/>
    </row>
    <row r="559" spans="6:18" ht="12.75" customHeight="1">
      <c r="F559" s="62"/>
      <c r="G559" s="62"/>
      <c r="H559" s="62"/>
      <c r="I559" s="62"/>
      <c r="J559" s="41"/>
      <c r="K559" s="62"/>
      <c r="L559" s="62"/>
      <c r="M559" s="62"/>
      <c r="O559" s="41"/>
      <c r="R559" s="62"/>
    </row>
    <row r="560" spans="6:18" ht="12.75" customHeight="1">
      <c r="F560" s="62"/>
      <c r="G560" s="62"/>
      <c r="H560" s="62"/>
      <c r="I560" s="62"/>
      <c r="J560" s="41"/>
      <c r="K560" s="62"/>
      <c r="L560" s="62"/>
      <c r="M560" s="62"/>
      <c r="O560" s="41"/>
      <c r="R560" s="62"/>
    </row>
    <row r="561" spans="6:18" ht="15" customHeight="1">
      <c r="F561" s="62"/>
      <c r="G561" s="62"/>
      <c r="H561" s="62"/>
      <c r="I561" s="62"/>
      <c r="J561" s="41"/>
      <c r="K561" s="62"/>
      <c r="L561" s="62"/>
      <c r="M561" s="62"/>
      <c r="O561" s="41"/>
      <c r="R561" s="62"/>
    </row>
  </sheetData>
  <autoFilter ref="R1:R384"/>
  <mergeCells count="21">
    <mergeCell ref="J138:J139"/>
    <mergeCell ref="P138:P139"/>
    <mergeCell ref="A138:A139"/>
    <mergeCell ref="B138:B139"/>
    <mergeCell ref="O97:O98"/>
    <mergeCell ref="P97:P98"/>
    <mergeCell ref="A97:A98"/>
    <mergeCell ref="B97:B98"/>
    <mergeCell ref="J97:J98"/>
    <mergeCell ref="J127:J128"/>
    <mergeCell ref="B127:B128"/>
    <mergeCell ref="A127:A128"/>
    <mergeCell ref="J110:J111"/>
    <mergeCell ref="B110:B111"/>
    <mergeCell ref="A110:A111"/>
    <mergeCell ref="O138:O139"/>
    <mergeCell ref="P149:P150"/>
    <mergeCell ref="A149:A150"/>
    <mergeCell ref="B149:B150"/>
    <mergeCell ref="J149:J150"/>
    <mergeCell ref="O149:O150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2023-07-26T03:00:02Z</dcterms:modified>
</cp:coreProperties>
</file>