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6" l="1"/>
  <c r="L63" i="6"/>
  <c r="K62" i="6"/>
  <c r="L62" i="6"/>
  <c r="L60" i="6"/>
  <c r="K60" i="6"/>
  <c r="M60" i="6" s="1"/>
  <c r="M63" i="6" l="1"/>
  <c r="M62" i="6"/>
  <c r="P25" i="6"/>
  <c r="P26" i="6"/>
  <c r="K121" i="6" l="1"/>
  <c r="M121" i="6" s="1"/>
  <c r="K120" i="6"/>
  <c r="M120" i="6" s="1"/>
  <c r="L45" i="6"/>
  <c r="K45" i="6"/>
  <c r="L42" i="6"/>
  <c r="K42" i="6"/>
  <c r="M42" i="6" s="1"/>
  <c r="K124" i="6"/>
  <c r="M124" i="6" s="1"/>
  <c r="K119" i="6"/>
  <c r="M119" i="6" s="1"/>
  <c r="K123" i="6"/>
  <c r="M123" i="6" s="1"/>
  <c r="M45" i="6" l="1"/>
  <c r="K125" i="6"/>
  <c r="M125" i="6" s="1"/>
  <c r="L41" i="6"/>
  <c r="K41" i="6"/>
  <c r="M41" i="6" s="1"/>
  <c r="K109" i="6"/>
  <c r="M109" i="6" s="1"/>
  <c r="K122" i="6"/>
  <c r="M122" i="6" s="1"/>
  <c r="L20" i="6"/>
  <c r="K20" i="6"/>
  <c r="K81" i="6"/>
  <c r="M81" i="6" s="1"/>
  <c r="P24" i="6"/>
  <c r="P23" i="6"/>
  <c r="M20" i="6" l="1"/>
  <c r="L12" i="6"/>
  <c r="K12" i="6"/>
  <c r="M12" i="6" s="1"/>
  <c r="K115" i="6"/>
  <c r="M115" i="6" s="1"/>
  <c r="K116" i="6"/>
  <c r="M116" i="6" s="1"/>
  <c r="K118" i="6"/>
  <c r="M118" i="6" s="1"/>
  <c r="L44" i="6" l="1"/>
  <c r="K57" i="6" l="1"/>
  <c r="L57" i="6"/>
  <c r="L15" i="6"/>
  <c r="K15" i="6"/>
  <c r="M15" i="6" s="1"/>
  <c r="M57" i="6" l="1"/>
  <c r="K117" i="6"/>
  <c r="M117" i="6" s="1"/>
  <c r="K327" i="6"/>
  <c r="L327" i="6" s="1"/>
  <c r="L22" i="6"/>
  <c r="K22" i="6"/>
  <c r="K108" i="6"/>
  <c r="M108" i="6" s="1"/>
  <c r="K114" i="6"/>
  <c r="M114" i="6" s="1"/>
  <c r="K112" i="6"/>
  <c r="M112" i="6" s="1"/>
  <c r="L59" i="6"/>
  <c r="K59" i="6"/>
  <c r="K113" i="6"/>
  <c r="M113" i="6" s="1"/>
  <c r="K111" i="6"/>
  <c r="M111" i="6" s="1"/>
  <c r="M22" i="6" l="1"/>
  <c r="M59" i="6"/>
  <c r="P21" i="6"/>
  <c r="K107" i="6"/>
  <c r="M107" i="6" s="1"/>
  <c r="K110" i="6"/>
  <c r="M110" i="6" s="1"/>
  <c r="L58" i="6"/>
  <c r="K58" i="6"/>
  <c r="L16" i="6"/>
  <c r="K16" i="6"/>
  <c r="K44" i="6"/>
  <c r="K106" i="6"/>
  <c r="M106" i="6" s="1"/>
  <c r="K99" i="6"/>
  <c r="M99" i="6" s="1"/>
  <c r="M16" i="6" l="1"/>
  <c r="M44" i="6"/>
  <c r="M58" i="6"/>
  <c r="K105" i="6"/>
  <c r="M105" i="6" s="1"/>
  <c r="K104" i="6"/>
  <c r="M104" i="6" s="1"/>
  <c r="L43" i="6"/>
  <c r="K43" i="6"/>
  <c r="K100" i="6"/>
  <c r="M100" i="6" s="1"/>
  <c r="M43" i="6" l="1"/>
  <c r="P18" i="6"/>
  <c r="P19" i="6"/>
  <c r="K98" i="6"/>
  <c r="K97" i="6"/>
  <c r="K74" i="6"/>
  <c r="M74" i="6" s="1"/>
  <c r="K103" i="6"/>
  <c r="M103" i="6" s="1"/>
  <c r="K101" i="6"/>
  <c r="M101" i="6" s="1"/>
  <c r="K102" i="6"/>
  <c r="M102" i="6" s="1"/>
  <c r="K94" i="6"/>
  <c r="M94" i="6" s="1"/>
  <c r="K331" i="6" l="1"/>
  <c r="L331" i="6" s="1"/>
  <c r="K326" i="6"/>
  <c r="L326" i="6" s="1"/>
  <c r="K325" i="6"/>
  <c r="L325" i="6" s="1"/>
  <c r="K323" i="6"/>
  <c r="L323" i="6" s="1"/>
  <c r="H321" i="6"/>
  <c r="K321" i="6" s="1"/>
  <c r="L321" i="6" s="1"/>
  <c r="K320" i="6"/>
  <c r="L320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F289" i="6"/>
  <c r="K289" i="6" s="1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F283" i="6"/>
  <c r="K283" i="6" s="1"/>
  <c r="L283" i="6" s="1"/>
  <c r="F282" i="6"/>
  <c r="K282" i="6" s="1"/>
  <c r="L282" i="6" s="1"/>
  <c r="K281" i="6"/>
  <c r="L281" i="6" s="1"/>
  <c r="F280" i="6"/>
  <c r="K280" i="6" s="1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4" i="6"/>
  <c r="L264" i="6" s="1"/>
  <c r="K262" i="6"/>
  <c r="L262" i="6" s="1"/>
  <c r="K261" i="6"/>
  <c r="L261" i="6" s="1"/>
  <c r="F260" i="6"/>
  <c r="K260" i="6" s="1"/>
  <c r="L260" i="6" s="1"/>
  <c r="K259" i="6"/>
  <c r="L259" i="6" s="1"/>
  <c r="K256" i="6"/>
  <c r="L256" i="6" s="1"/>
  <c r="K255" i="6"/>
  <c r="L255" i="6" s="1"/>
  <c r="K254" i="6"/>
  <c r="L254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2" i="6"/>
  <c r="L232" i="6" s="1"/>
  <c r="K230" i="6"/>
  <c r="L230" i="6" s="1"/>
  <c r="K228" i="6"/>
  <c r="L228" i="6" s="1"/>
  <c r="K227" i="6"/>
  <c r="L227" i="6" s="1"/>
  <c r="K226" i="6"/>
  <c r="L226" i="6" s="1"/>
  <c r="K224" i="6"/>
  <c r="L224" i="6" s="1"/>
  <c r="K223" i="6"/>
  <c r="L223" i="6" s="1"/>
  <c r="K222" i="6"/>
  <c r="L222" i="6" s="1"/>
  <c r="K221" i="6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H211" i="6"/>
  <c r="K211" i="6" s="1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H177" i="6"/>
  <c r="K177" i="6" s="1"/>
  <c r="L177" i="6" s="1"/>
  <c r="F176" i="6"/>
  <c r="K176" i="6" s="1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L135" i="6"/>
  <c r="K135" i="6"/>
  <c r="L133" i="6"/>
  <c r="K133" i="6"/>
  <c r="P132" i="6"/>
  <c r="K96" i="6"/>
  <c r="M96" i="6" s="1"/>
  <c r="K95" i="6"/>
  <c r="M95" i="6" s="1"/>
  <c r="K93" i="6"/>
  <c r="M93" i="6" s="1"/>
  <c r="K92" i="6"/>
  <c r="M92" i="6" s="1"/>
  <c r="K91" i="6"/>
  <c r="M91" i="6" s="1"/>
  <c r="K90" i="6"/>
  <c r="M90" i="6" s="1"/>
  <c r="K89" i="6"/>
  <c r="M89" i="6" s="1"/>
  <c r="K88" i="6"/>
  <c r="M88" i="6" s="1"/>
  <c r="K87" i="6"/>
  <c r="M87" i="6" s="1"/>
  <c r="K86" i="6"/>
  <c r="M86" i="6" s="1"/>
  <c r="K85" i="6"/>
  <c r="M85" i="6" s="1"/>
  <c r="K84" i="6"/>
  <c r="M84" i="6" s="1"/>
  <c r="K83" i="6"/>
  <c r="M83" i="6" s="1"/>
  <c r="K82" i="6"/>
  <c r="M82" i="6" s="1"/>
  <c r="K80" i="6"/>
  <c r="M80" i="6" s="1"/>
  <c r="F79" i="6"/>
  <c r="K79" i="6" s="1"/>
  <c r="M79" i="6" s="1"/>
  <c r="K78" i="6"/>
  <c r="M78" i="6" s="1"/>
  <c r="K77" i="6"/>
  <c r="M77" i="6" s="1"/>
  <c r="K76" i="6"/>
  <c r="M76" i="6" s="1"/>
  <c r="K75" i="6"/>
  <c r="M75" i="6" s="1"/>
  <c r="K73" i="6"/>
  <c r="M73" i="6" s="1"/>
  <c r="K72" i="6"/>
  <c r="M72" i="6" s="1"/>
  <c r="K71" i="6"/>
  <c r="M71" i="6" s="1"/>
  <c r="K70" i="6"/>
  <c r="M70" i="6" s="1"/>
  <c r="K69" i="6"/>
  <c r="M69" i="6" s="1"/>
  <c r="L56" i="6"/>
  <c r="K56" i="6"/>
  <c r="L55" i="6"/>
  <c r="K55" i="6"/>
  <c r="L54" i="6"/>
  <c r="K54" i="6"/>
  <c r="L53" i="6"/>
  <c r="K53" i="6"/>
  <c r="L40" i="6"/>
  <c r="K40" i="6"/>
  <c r="L38" i="6"/>
  <c r="K38" i="6"/>
  <c r="L37" i="6"/>
  <c r="K37" i="6"/>
  <c r="P17" i="6"/>
  <c r="P14" i="6"/>
  <c r="L13" i="6"/>
  <c r="K13" i="6"/>
  <c r="L11" i="6"/>
  <c r="K11" i="6"/>
  <c r="P10" i="6"/>
  <c r="M7" i="6"/>
  <c r="D7" i="5"/>
  <c r="K6" i="4"/>
  <c r="K6" i="3"/>
  <c r="L6" i="2"/>
  <c r="M56" i="6" l="1"/>
  <c r="M40" i="6"/>
  <c r="M53" i="6"/>
  <c r="M133" i="6"/>
  <c r="M135" i="6"/>
  <c r="M38" i="6"/>
  <c r="M11" i="6"/>
  <c r="M37" i="6"/>
  <c r="M55" i="6"/>
  <c r="M13" i="6"/>
  <c r="M54" i="6"/>
</calcChain>
</file>

<file path=xl/sharedStrings.xml><?xml version="1.0" encoding="utf-8"?>
<sst xmlns="http://schemas.openxmlformats.org/spreadsheetml/2006/main" count="3444" uniqueCount="1265">
  <si>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</si>
  <si>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</si>
  <si>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</si>
  <si>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</si>
  <si>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</si>
  <si>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</si>
  <si>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</si>
  <si>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</si>
  <si>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</si>
  <si>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</si>
  <si>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</si>
  <si>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</si>
  <si>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</si>
  <si>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</si>
  <si>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</si>
  <si>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</si>
  <si>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</si>
  <si>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</si>
  <si>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</si>
  <si>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</si>
  <si>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</si>
  <si>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</si>
  <si>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</si>
  <si>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</si>
  <si>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</si>
  <si>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</si>
  <si>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</si>
  <si>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</si>
  <si>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</si>
  <si>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</si>
  <si>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</si>
  <si>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</si>
  <si>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</si>
  <si>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</si>
  <si>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</si>
  <si>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</si>
  <si>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</si>
  <si>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</si>
  <si>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</si>
  <si>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</si>
  <si>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</si>
  <si>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</si>
  <si>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</si>
  <si>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</si>
  <si>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</si>
  <si>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</si>
  <si>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</si>
  <si>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</si>
  <si>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</si>
  <si>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</si>
  <si>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</si>
  <si>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</si>
  <si>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</si>
  <si>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</si>
  <si>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</si>
  <si>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</si>
  <si>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</si>
  <si>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</si>
  <si>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</si>
  <si>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</si>
  <si>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</si>
  <si>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</si>
  <si>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</si>
  <si>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</si>
  <si>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</si>
  <si>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</si>
  <si>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</si>
  <si>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</si>
  <si>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</si>
  <si>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</si>
  <si>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</si>
  <si>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</si>
  <si>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</si>
  <si>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</si>
  <si>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</si>
  <si>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</si>
  <si>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</si>
  <si>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</si>
  <si>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</si>
  <si>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</si>
  <si>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</si>
  <si>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</si>
  <si>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</si>
  <si>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</si>
  <si>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</si>
  <si>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</si>
  <si>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</si>
  <si>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</si>
  <si>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</si>
  <si>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</si>
  <si>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</si>
  <si>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</si>
  <si>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</si>
  <si>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</si>
  <si>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</si>
  <si>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</si>
  <si>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</si>
  <si>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</si>
  <si>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</si>
  <si>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</si>
  <si>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</si>
  <si>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</si>
  <si>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</si>
  <si>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</si>
  <si>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</si>
  <si>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</si>
  <si>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</si>
  <si>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</si>
  <si>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</si>
  <si>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</si>
  <si>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</si>
  <si>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</si>
  <si>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</si>
  <si>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</si>
  <si>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</si>
  <si>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</si>
  <si>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</si>
  <si>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</si>
  <si>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</si>
  <si>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</si>
  <si>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</si>
  <si>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</si>
  <si>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</si>
  <si>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</si>
  <si>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</si>
  <si>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</si>
  <si>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</si>
  <si>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</si>
  <si>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</si>
  <si>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</si>
  <si>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</si>
  <si>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</si>
  <si>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</si>
  <si>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</si>
  <si>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</si>
  <si>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</si>
  <si>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</si>
  <si>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</si>
  <si>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</si>
  <si>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</si>
  <si>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</si>
  <si>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</si>
  <si>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</si>
  <si>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</si>
  <si>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</si>
  <si>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</si>
  <si>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</si>
  <si>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</si>
  <si>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</si>
  <si>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</si>
  <si>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</si>
  <si>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</si>
  <si>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</si>
  <si>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</si>
  <si>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</si>
  <si>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</si>
  <si>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</si>
  <si>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</si>
  <si>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</si>
  <si>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</si>
  <si>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</si>
  <si>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</si>
  <si>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</si>
  <si>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</si>
  <si>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</si>
  <si>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</si>
  <si>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</si>
  <si>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</si>
  <si>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</si>
  <si>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</si>
  <si>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</si>
  <si>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</si>
  <si>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</si>
  <si>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</si>
  <si>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</si>
  <si>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</si>
  <si>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</si>
  <si>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</si>
  <si>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</si>
  <si>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</si>
  <si>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</si>
  <si>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</si>
  <si>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</si>
  <si>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</si>
  <si>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</si>
  <si>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</si>
  <si>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</si>
  <si>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</si>
  <si>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</si>
  <si>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</si>
  <si>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</si>
  <si>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</si>
  <si>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</si>
  <si>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</si>
  <si>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</si>
  <si>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</si>
  <si>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</si>
  <si>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</si>
  <si>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</si>
  <si>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</si>
  <si>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</si>
  <si>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</si>
  <si>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</si>
  <si>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</si>
  <si>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</si>
  <si>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</si>
  <si>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</si>
  <si>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</si>
  <si>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</si>
  <si>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</si>
  <si>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</si>
  <si>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</si>
  <si>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</si>
  <si>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</si>
  <si>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</si>
  <si>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</si>
  <si>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</si>
  <si>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</si>
  <si>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</si>
  <si>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</si>
  <si>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</si>
  <si>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</si>
  <si>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</si>
  <si>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</si>
  <si>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</si>
  <si>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</si>
  <si>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</si>
  <si>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</si>
  <si>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</si>
  <si>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</si>
  <si>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</si>
  <si>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</si>
  <si>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</si>
  <si>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</si>
  <si>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</si>
  <si>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</si>
  <si>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</si>
  <si>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</si>
  <si>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</si>
  <si>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</si>
  <si>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</si>
  <si>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</si>
  <si>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</si>
  <si>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</si>
  <si>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</si>
  <si>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</si>
  <si>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</si>
  <si>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</si>
  <si>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</si>
  <si>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</si>
  <si>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</si>
  <si>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</si>
  <si>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</si>
  <si>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</si>
  <si>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</si>
  <si>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</si>
  <si>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</si>
  <si>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</si>
  <si>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</si>
  <si>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</si>
  <si>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</si>
  <si>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</si>
  <si>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</si>
  <si>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</si>
  <si>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</si>
  <si>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</si>
  <si>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</si>
  <si>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</si>
  <si>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</si>
  <si>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</si>
  <si>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</si>
  <si>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</si>
  <si>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</si>
  <si>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</si>
  <si>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</si>
  <si>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</si>
  <si>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</si>
  <si>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</si>
  <si>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</si>
  <si>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</si>
  <si>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</si>
  <si>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</si>
  <si>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</si>
  <si>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</si>
  <si>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</si>
  <si>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</si>
  <si>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</si>
  <si>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</si>
  <si>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</si>
  <si>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</si>
  <si>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</si>
  <si>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</si>
  <si>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</si>
  <si>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</si>
  <si>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</si>
  <si>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</si>
  <si>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</si>
  <si>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</si>
  <si>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</si>
  <si>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</si>
  <si>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</si>
  <si>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</si>
  <si>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</si>
  <si>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</si>
  <si>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</si>
  <si>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</si>
  <si>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</si>
  <si>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</si>
  <si>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</si>
  <si>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</si>
  <si>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</si>
  <si>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</si>
  <si>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</si>
  <si>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</si>
  <si>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</si>
  <si>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</si>
  <si>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</si>
  <si>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</si>
  <si>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</si>
  <si>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</si>
  <si>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</si>
  <si>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ABSLAMC</t>
  </si>
  <si>
    <t>AEGISCHEM</t>
  </si>
  <si>
    <t>AETHER</t>
  </si>
  <si>
    <t>AFFLE</t>
  </si>
  <si>
    <t>AJANTPHARM</t>
  </si>
  <si>
    <t>APLLTD</t>
  </si>
  <si>
    <t>ALKYLAMINE</t>
  </si>
  <si>
    <t>ALOKINDS</t>
  </si>
  <si>
    <t>AMARAJABAT</t>
  </si>
  <si>
    <t>AMBER</t>
  </si>
  <si>
    <t>ANGELONE</t>
  </si>
  <si>
    <t>ANURAS</t>
  </si>
  <si>
    <t>APTUS</t>
  </si>
  <si>
    <t>ASAHIINDIA</t>
  </si>
  <si>
    <t>ASTERDM</t>
  </si>
  <si>
    <t>ASTRAZEN</t>
  </si>
  <si>
    <t>AVANTIFEED</t>
  </si>
  <si>
    <t>BASF</t>
  </si>
  <si>
    <t>BEML</t>
  </si>
  <si>
    <t>BSE</t>
  </si>
  <si>
    <t>BAJAJELEC</t>
  </si>
  <si>
    <t>BALAMINES</t>
  </si>
  <si>
    <t>MAHABANK</t>
  </si>
  <si>
    <t>BAYERCROP</t>
  </si>
  <si>
    <t>BDL</t>
  </si>
  <si>
    <t>BHARATRAS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</si>
  <si>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</si>
  <si>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</si>
  <si>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</si>
  <si>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</si>
  <si>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</si>
  <si>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</si>
  <si>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</si>
  <si>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</si>
  <si>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</si>
  <si>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</si>
  <si>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</si>
  <si>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</si>
  <si>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</si>
  <si>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</si>
  <si>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CAPLIPOINT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</si>
  <si>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</si>
  <si>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</si>
  <si>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</si>
  <si>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</si>
  <si>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</si>
  <si>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</si>
  <si>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</si>
  <si>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</si>
  <si>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</si>
  <si>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</si>
  <si>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</si>
  <si>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</si>
  <si>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</si>
  <si>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</si>
  <si>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</si>
  <si>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</si>
  <si>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</si>
  <si>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</si>
  <si>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</si>
  <si>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DHANI</t>
  </si>
  <si>
    <t>DBL</t>
  </si>
  <si>
    <t>EIDPARRY</t>
  </si>
  <si>
    <t>EIHOTEL</t>
  </si>
  <si>
    <t>EPL</t>
  </si>
  <si>
    <t>EASEMYTRIP</t>
  </si>
  <si>
    <t>EDELWEISS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</si>
  <si>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</si>
  <si>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</si>
  <si>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</si>
  <si>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</si>
  <si>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</si>
  <si>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</si>
  <si>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</si>
  <si>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</si>
  <si>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</si>
  <si>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</si>
  <si>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</si>
  <si>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</si>
  <si>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</si>
  <si>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</si>
  <si>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</si>
  <si>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</si>
  <si>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</si>
  <si>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</si>
  <si>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</si>
  <si>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</si>
  <si>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</si>
  <si>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</si>
  <si>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</si>
  <si>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</si>
  <si>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</si>
  <si>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</si>
  <si>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</si>
  <si>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</si>
  <si>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</si>
  <si>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</si>
  <si>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</si>
  <si>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</si>
  <si>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</si>
  <si>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</si>
  <si>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</si>
  <si>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</si>
  <si>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</si>
  <si>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</si>
  <si>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</si>
  <si>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</si>
  <si>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</si>
  <si>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</si>
  <si>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</si>
  <si>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</si>
  <si>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</si>
  <si>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</si>
  <si>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</si>
  <si>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</si>
  <si>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INDOCO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</si>
  <si>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</si>
  <si>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</si>
  <si>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</si>
  <si>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</si>
  <si>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</si>
  <si>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</si>
  <si>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</si>
  <si>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</si>
  <si>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</si>
  <si>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</si>
  <si>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</si>
  <si>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</si>
  <si>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</si>
  <si>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</si>
  <si>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</si>
  <si>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</si>
  <si>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</si>
  <si>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</si>
  <si>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</si>
  <si>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</si>
  <si>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</si>
  <si>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</si>
  <si>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</si>
  <si>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</si>
  <si>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</si>
  <si>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</si>
  <si>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</si>
  <si>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</si>
  <si>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</si>
  <si>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MOIL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</si>
  <si>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</si>
  <si>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</si>
  <si>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</si>
  <si>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</si>
  <si>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</si>
  <si>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</si>
  <si>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</si>
  <si>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</si>
  <si>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</si>
  <si>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</si>
  <si>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</si>
  <si>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</si>
  <si>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</si>
  <si>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</si>
  <si>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</si>
  <si>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</si>
  <si>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</si>
  <si>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</si>
  <si>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</si>
  <si>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</si>
  <si>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</si>
  <si>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</si>
  <si>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</si>
  <si>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</si>
  <si>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</si>
  <si>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</si>
  <si>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</si>
  <si>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</si>
  <si>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</si>
  <si>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</si>
  <si>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</si>
  <si>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</si>
  <si>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</si>
  <si>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</si>
  <si>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PRIVISCL</t>
  </si>
  <si>
    <t>PGHL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</si>
  <si>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</si>
  <si>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</si>
  <si>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</si>
  <si>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</si>
  <si>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</si>
  <si>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</si>
  <si>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</si>
  <si>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</si>
  <si>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</si>
  <si>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</si>
  <si>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</si>
  <si>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</si>
  <si>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</si>
  <si>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</si>
  <si>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</si>
  <si>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</si>
  <si>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</si>
  <si>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SIS</t>
  </si>
  <si>
    <t>SJVN</t>
  </si>
  <si>
    <t>SKFINDIA</t>
  </si>
  <si>
    <t>SANOFI</t>
  </si>
  <si>
    <t>SAPPHIRE</t>
  </si>
  <si>
    <t>SCHAEFFLER</t>
  </si>
  <si>
    <t>SHARDACROP</t>
  </si>
  <si>
    <t>SFL</t>
  </si>
  <si>
    <t>SHILPAMED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</si>
  <si>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</si>
  <si>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</si>
  <si>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</si>
  <si>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</si>
  <si>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</si>
  <si>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</si>
  <si>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</si>
  <si>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</si>
  <si>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</si>
  <si>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</si>
  <si>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</si>
  <si>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</si>
  <si>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</si>
  <si>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</si>
  <si>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</si>
  <si>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</si>
  <si>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</si>
  <si>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</si>
  <si>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</si>
  <si>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</si>
  <si>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</si>
  <si>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</si>
  <si>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</si>
  <si>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</si>
  <si>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</si>
  <si>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</si>
  <si>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TATACOFFEE</t>
  </si>
  <si>
    <t>TATAINVEST</t>
  </si>
  <si>
    <t>TATAMTRDVR</t>
  </si>
  <si>
    <t>TEAMLEASE</t>
  </si>
  <si>
    <t>TEJASNET</t>
  </si>
  <si>
    <t>NIACL</t>
  </si>
  <si>
    <t>THERMAX</t>
  </si>
  <si>
    <t>THYROCARE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</si>
  <si>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</si>
  <si>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</si>
  <si>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</si>
  <si>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</si>
  <si>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</si>
  <si>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</si>
  <si>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</si>
  <si>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</si>
  <si>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</si>
  <si>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</si>
  <si>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</si>
  <si>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</si>
  <si>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</si>
  <si>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</si>
  <si>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</si>
  <si>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</si>
  <si>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</si>
  <si>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</si>
  <si>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</si>
  <si>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</si>
  <si>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WOCKPHARMA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</si>
  <si>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</si>
  <si>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</si>
  <si>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</si>
  <si>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</si>
  <si>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</si>
  <si>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</si>
  <si>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</si>
  <si>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</si>
  <si>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</si>
  <si>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</si>
  <si>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</si>
  <si>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</si>
  <si>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</si>
  <si>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</si>
  <si>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</si>
  <si>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</si>
  <si>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</si>
  <si>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MULTIPLIER SHARE &amp; STOCK ADVISORS PRIVATE LIMITED</t>
  </si>
  <si>
    <t>NSE</t>
  </si>
  <si>
    <t>GRAVITON RESEARCH CAPITAL LLP</t>
  </si>
  <si>
    <t>ATLAS EVENTS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</si>
  <si>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</si>
  <si>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</si>
  <si>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</si>
  <si>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</si>
  <si>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</si>
  <si>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</si>
  <si>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</si>
  <si>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</si>
  <si>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</si>
  <si>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</si>
  <si>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</si>
  <si>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</si>
  <si>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</si>
  <si>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</si>
  <si>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</si>
  <si>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</si>
  <si>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</si>
  <si>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</si>
  <si>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</si>
  <si>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</si>
  <si>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</si>
  <si>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</si>
  <si>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</si>
  <si>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</si>
  <si>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</si>
  <si>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</si>
  <si>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</si>
  <si>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</si>
  <si>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</si>
  <si>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270-290</t>
  </si>
  <si>
    <t>430-450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</si>
  <si>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</si>
  <si>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</si>
  <si>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</si>
  <si>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</si>
  <si>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</si>
  <si>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</si>
  <si>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</si>
  <si>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</si>
  <si>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</si>
  <si>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</si>
  <si>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</si>
  <si>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</si>
  <si>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</si>
  <si>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</si>
  <si>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</si>
  <si>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</si>
  <si>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</si>
  <si>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</si>
  <si>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</si>
  <si>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</si>
  <si>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</si>
  <si>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1920-1950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</si>
  <si>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</si>
  <si>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</si>
  <si>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</si>
  <si>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</si>
  <si>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</si>
  <si>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</si>
  <si>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</si>
  <si>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</si>
  <si>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</si>
  <si>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</si>
  <si>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</si>
  <si>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</si>
  <si>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</si>
  <si>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</si>
  <si>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</si>
  <si>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</si>
  <si>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</si>
  <si>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</si>
  <si>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</si>
  <si>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</si>
  <si>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</si>
  <si>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</si>
  <si>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</si>
  <si>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</si>
  <si>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</si>
  <si>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</si>
  <si>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</si>
  <si>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</si>
  <si>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</si>
  <si>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</si>
  <si>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</si>
  <si>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</si>
  <si>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</si>
  <si>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</si>
  <si>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</si>
  <si>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</si>
  <si>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</si>
  <si>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</si>
  <si>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</si>
  <si>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</si>
  <si>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</si>
  <si>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</si>
  <si>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</si>
  <si>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</si>
  <si>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</si>
  <si>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</si>
  <si>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</si>
  <si>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</si>
  <si>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</si>
  <si>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</si>
  <si>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</si>
  <si>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</si>
  <si>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</si>
  <si>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</si>
  <si>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</si>
  <si>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</si>
  <si>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</si>
  <si>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</si>
  <si>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</si>
  <si>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</si>
  <si>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</si>
  <si>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</si>
  <si>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</si>
  <si>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</si>
  <si>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</si>
  <si>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</si>
  <si>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</si>
  <si>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</si>
  <si>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</si>
  <si>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</si>
  <si>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</si>
  <si>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</si>
  <si>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</si>
  <si>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</si>
  <si>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</si>
  <si>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</si>
  <si>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</si>
  <si>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</si>
  <si>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</si>
  <si>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</si>
  <si>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</si>
  <si>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</si>
  <si>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</si>
  <si>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</si>
  <si>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</si>
  <si>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</si>
  <si>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</si>
  <si>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</si>
  <si>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</si>
  <si>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</si>
  <si>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</si>
  <si>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</si>
  <si>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</si>
  <si>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</si>
  <si>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</si>
  <si>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</si>
  <si>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</si>
  <si>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</si>
  <si>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</si>
  <si>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</si>
  <si>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</si>
  <si>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</si>
  <si>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</si>
  <si>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</si>
  <si>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</si>
  <si>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</si>
  <si>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</si>
  <si>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</si>
  <si>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</si>
  <si>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</si>
  <si>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</si>
  <si>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</si>
  <si>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</si>
  <si>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</si>
  <si>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</si>
  <si>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</si>
  <si>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</si>
  <si>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</si>
  <si>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</si>
  <si>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</si>
  <si>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</si>
  <si>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</si>
  <si>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</si>
  <si>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</si>
  <si>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</si>
  <si>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</si>
  <si>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</si>
  <si>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</si>
  <si>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</si>
  <si>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</si>
  <si>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</si>
  <si>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</si>
  <si>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</si>
  <si>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</si>
  <si>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</si>
  <si>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</si>
  <si>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</si>
  <si>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</si>
  <si>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</si>
  <si>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</si>
  <si>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</si>
  <si>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</si>
  <si>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</si>
  <si>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</si>
  <si>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</si>
  <si>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</si>
  <si>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</si>
  <si>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</si>
  <si>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</si>
  <si>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</si>
  <si>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</si>
  <si>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</si>
  <si>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</si>
  <si>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</si>
  <si>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</si>
  <si>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</si>
  <si>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</si>
  <si>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</si>
  <si>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</si>
  <si>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</si>
  <si>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</si>
  <si>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</si>
  <si>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</si>
  <si>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</si>
  <si>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</si>
  <si>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</si>
  <si>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</si>
  <si>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</si>
  <si>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</si>
  <si>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</si>
  <si>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</si>
  <si>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</si>
  <si>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</si>
  <si>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</si>
  <si>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</si>
  <si>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</si>
  <si>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</si>
  <si>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</si>
  <si>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</si>
  <si>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</si>
  <si>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</si>
  <si>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</si>
  <si>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</si>
  <si>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</si>
  <si>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</si>
  <si>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</si>
  <si>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</si>
  <si>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</si>
  <si>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</si>
  <si>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</si>
  <si>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</si>
  <si>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</si>
  <si>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</si>
  <si>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</si>
  <si>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</si>
  <si>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</si>
  <si>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</si>
  <si>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</si>
  <si>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</si>
  <si>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</si>
  <si>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</si>
  <si>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</si>
  <si>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</si>
  <si>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</si>
  <si>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</si>
  <si>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</si>
  <si>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</si>
  <si>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</si>
  <si>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</si>
  <si>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</si>
  <si>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</si>
  <si>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</si>
  <si>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</si>
  <si>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</si>
  <si>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</si>
  <si>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</si>
  <si>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</si>
  <si>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</si>
  <si>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</si>
  <si>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</si>
  <si>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</si>
  <si>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</si>
  <si>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</si>
  <si>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</si>
  <si>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</si>
  <si>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</si>
  <si>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</si>
  <si>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</si>
  <si>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</si>
  <si>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</si>
  <si>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</si>
  <si>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</si>
  <si>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</si>
  <si>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</si>
  <si>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</si>
  <si>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</si>
  <si>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</si>
  <si>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</si>
  <si>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</si>
  <si>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</si>
  <si>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</si>
  <si>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</si>
  <si>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</si>
  <si>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</si>
  <si>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</si>
  <si>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</si>
  <si>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</si>
  <si>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</si>
  <si>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</si>
  <si>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</si>
  <si>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</si>
  <si>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</si>
  <si>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</si>
  <si>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</si>
  <si>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</si>
  <si>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</si>
  <si>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</si>
  <si>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</si>
  <si>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</si>
  <si>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</si>
  <si>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</si>
  <si>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</si>
  <si>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</si>
  <si>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</si>
  <si>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</si>
  <si>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</si>
  <si>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</si>
  <si>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</si>
  <si>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</si>
  <si>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</si>
  <si>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</si>
  <si>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</si>
  <si>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</si>
  <si>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</si>
  <si>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</si>
  <si>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</si>
  <si>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</si>
  <si>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</si>
  <si>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</si>
  <si>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</si>
  <si>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</si>
  <si>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</si>
  <si>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</si>
  <si>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</si>
  <si>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</si>
  <si>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</si>
  <si>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</si>
  <si>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</si>
  <si>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</si>
  <si>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</si>
  <si>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</si>
  <si>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</si>
  <si>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</si>
  <si>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</si>
  <si>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</si>
  <si>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</si>
  <si>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</si>
  <si>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</si>
  <si>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</si>
  <si>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</si>
  <si>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</si>
  <si>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</si>
  <si>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</si>
  <si>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</si>
  <si>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</si>
  <si>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</si>
  <si>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</si>
  <si>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</si>
  <si>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</si>
  <si>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</si>
  <si>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</si>
  <si>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</si>
  <si>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</si>
  <si>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</si>
  <si>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</si>
  <si>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</si>
  <si>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</si>
  <si>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</si>
  <si>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</si>
  <si>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</si>
  <si>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</si>
  <si>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</si>
  <si>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</si>
  <si>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</si>
  <si>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</si>
  <si>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</si>
  <si>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</si>
  <si>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</si>
  <si>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</si>
  <si>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</si>
  <si>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</si>
  <si>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</si>
  <si>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</si>
  <si>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</si>
  <si>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</si>
  <si>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910-900</t>
  </si>
  <si>
    <t>6650-6950</t>
  </si>
  <si>
    <t>7400-7600</t>
  </si>
  <si>
    <t>990-1030</t>
  </si>
  <si>
    <t>1150-1200</t>
  </si>
  <si>
    <t>164-168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</si>
  <si>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</si>
  <si>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</si>
  <si>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</si>
  <si>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</si>
  <si>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</si>
  <si>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</si>
  <si>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</si>
  <si>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500-520</t>
  </si>
  <si>
    <t>UPL 700 CE JUNE</t>
  </si>
  <si>
    <t>15-18</t>
  </si>
  <si>
    <t>Loss of Rs.70/-</t>
  </si>
  <si>
    <t>BATAINDIA 1620 CE 29-JUN</t>
  </si>
  <si>
    <t>690-700</t>
  </si>
  <si>
    <t>Profit of Rs.11.25/-</t>
  </si>
  <si>
    <t>Loss of Rs.25/-</t>
  </si>
  <si>
    <t>HDFCLIFE JUNE FUT</t>
  </si>
  <si>
    <t>620-630</t>
  </si>
  <si>
    <t>IRCTC 680 CE JUNE</t>
  </si>
  <si>
    <t>TATACOMM JUNE FUT</t>
  </si>
  <si>
    <t>1600-1620</t>
  </si>
  <si>
    <t>Profit of Rs.12.5/-</t>
  </si>
  <si>
    <t>FINNIFTY 19450 CE 20-JUN</t>
  </si>
  <si>
    <t>70-90</t>
  </si>
  <si>
    <t>580-620</t>
  </si>
  <si>
    <t>Profit of Rs.11/-</t>
  </si>
  <si>
    <t xml:space="preserve">FINNIFTY 19400 PE 20-JUN </t>
  </si>
  <si>
    <t>9.5</t>
  </si>
  <si>
    <t>33</t>
  </si>
  <si>
    <t>24</t>
  </si>
  <si>
    <t>50-70</t>
  </si>
  <si>
    <t>Profit of Rs.29/-</t>
  </si>
  <si>
    <t>Profit of Rs.28.5/-</t>
  </si>
  <si>
    <t>515-540</t>
  </si>
  <si>
    <t>SONALIS</t>
  </si>
  <si>
    <t>TITAN 2940 PE JUN</t>
  </si>
  <si>
    <t>70-80</t>
  </si>
  <si>
    <t>SIEMENS 3850 CE 29-JUN</t>
  </si>
  <si>
    <t>35-45</t>
  </si>
  <si>
    <t>45</t>
  </si>
  <si>
    <t>FINNIFTY 19350 CE 20-JUN</t>
  </si>
  <si>
    <t>Profit of Rs.19/-</t>
  </si>
  <si>
    <t>22</t>
  </si>
  <si>
    <t>BANKNIFTY 43200 PE 22-JUN</t>
  </si>
  <si>
    <t>180-220</t>
  </si>
  <si>
    <t>110-115</t>
  </si>
  <si>
    <t>175-180</t>
  </si>
  <si>
    <t>19</t>
  </si>
  <si>
    <t>TITAN 2960 PE 29-JUN</t>
  </si>
  <si>
    <t>Profit of Rs.06/-</t>
  </si>
  <si>
    <t>Profit of Rs.8/-</t>
  </si>
  <si>
    <t>Profit of Rs.18/-</t>
  </si>
  <si>
    <t>Profit of Rs.10.5/-</t>
  </si>
  <si>
    <t>JANUSCORP</t>
  </si>
  <si>
    <t>MISTERKAPOORKESHRI</t>
  </si>
  <si>
    <t>Profit of Rs.22/-</t>
  </si>
  <si>
    <t>28</t>
  </si>
  <si>
    <t>MCDOWELL-N 900 PE 29-JUN</t>
  </si>
  <si>
    <t>11.50</t>
  </si>
  <si>
    <t>20-25</t>
  </si>
  <si>
    <t>Profit of Rs.3.5/-</t>
  </si>
  <si>
    <t>Profit of Rs.5/-</t>
  </si>
  <si>
    <t>80</t>
  </si>
  <si>
    <t>Loss of Rs.55/-</t>
  </si>
  <si>
    <t>BATAINDIA 1660 CE 29-JUN</t>
  </si>
  <si>
    <t>NIFTY 18900 CE 29-JUN</t>
  </si>
  <si>
    <t>NIFTY 18950 CE 22-JUN</t>
  </si>
  <si>
    <t>97-102</t>
  </si>
  <si>
    <t>Profit of Rs.9.5/-</t>
  </si>
  <si>
    <t>4015-4215</t>
  </si>
  <si>
    <t>KPIL</t>
  </si>
  <si>
    <t>ZENAB AIYUB YACOOBALI</t>
  </si>
  <si>
    <t>HRTI PRIVATE LIMITED</t>
  </si>
  <si>
    <t>VISHWARAJ</t>
  </si>
  <si>
    <t>Vishwaraj Sugar Ind Ltd</t>
  </si>
  <si>
    <t>Loss of Rs.11.5/-</t>
  </si>
  <si>
    <t>HCLTECH JULY FUT</t>
  </si>
  <si>
    <t>1185-1195</t>
  </si>
  <si>
    <t>Profit of Rs.25.5/-</t>
  </si>
  <si>
    <t>40</t>
  </si>
  <si>
    <t>Loss of Rs.15/-</t>
  </si>
  <si>
    <t>Loss of Rs.5/-</t>
  </si>
  <si>
    <t>3000-3100</t>
  </si>
  <si>
    <t>3400-3600</t>
  </si>
  <si>
    <t>BANKNIFTY 43900 PE 22-JUN</t>
  </si>
  <si>
    <t>80-120</t>
  </si>
  <si>
    <t>47.5</t>
  </si>
  <si>
    <t>IRCTC 670 CE 29-JUN</t>
  </si>
  <si>
    <t>12-15</t>
  </si>
  <si>
    <t>MANSI SHARE &amp; STOCK ADVISORS PRIVATE LIMITED</t>
  </si>
  <si>
    <t>SVJ</t>
  </si>
  <si>
    <t>DUES MANAGER PRIVATE LIMITED</t>
  </si>
  <si>
    <t>AWHCL</t>
  </si>
  <si>
    <t>Antony Waste Hdg Cell Ltd</t>
  </si>
  <si>
    <t>THE MIRI STRATEGIC EMERGING MARKETS FUND LP</t>
  </si>
  <si>
    <t>HCC</t>
  </si>
  <si>
    <t>Hindustan Construc Co.</t>
  </si>
  <si>
    <t>QE SECURITIES</t>
  </si>
  <si>
    <t>JUMP TRADING FINANCIAL INDIA PRIVATE LIMITED</t>
  </si>
  <si>
    <t>JAYSUKHBHAI THATHAGAR</t>
  </si>
  <si>
    <t>CITADEL SECURITIES INDIA MARKETS PRIVATE LIMITED</t>
  </si>
  <si>
    <t>25</t>
  </si>
  <si>
    <t>24.50</t>
  </si>
  <si>
    <t>Loss of Rs.14.50/-</t>
  </si>
  <si>
    <t>Loss of Rs.5.6/-</t>
  </si>
  <si>
    <t>Loss of Rs.8/-</t>
  </si>
  <si>
    <t>Loss of Rs.18.5/-</t>
  </si>
  <si>
    <t>595-630</t>
  </si>
  <si>
    <t>680-700</t>
  </si>
  <si>
    <t xml:space="preserve">NIFTY JUNE FUT </t>
  </si>
  <si>
    <t>18740-18750</t>
  </si>
  <si>
    <t>BANKNIFTY 43500 PE 29-JUN</t>
  </si>
  <si>
    <t>150-160</t>
  </si>
  <si>
    <t>FINNIFTY 19600 CE 27-JUN</t>
  </si>
  <si>
    <t>42-45</t>
  </si>
  <si>
    <t>90-120</t>
  </si>
  <si>
    <t>96</t>
  </si>
  <si>
    <t>15</t>
  </si>
  <si>
    <t>Loss of Rs.41/-</t>
  </si>
  <si>
    <t>SAROJ GUPTA</t>
  </si>
  <si>
    <t>EROSMEDIA</t>
  </si>
  <si>
    <t>RUPA KUMARI</t>
  </si>
  <si>
    <t>SALORAINTL</t>
  </si>
  <si>
    <t>SERA</t>
  </si>
  <si>
    <t>SHARPINV</t>
  </si>
  <si>
    <t>KARVA AUTOMART LIMITED</t>
  </si>
  <si>
    <t>KALPANA MADHANI SECURITIES PRIVATE LIMITED</t>
  </si>
  <si>
    <t>MILIND MADHANI SECURITIES PRIVATE LIMITED</t>
  </si>
  <si>
    <t>RACHEL BIJAL MADHANI</t>
  </si>
  <si>
    <t>NARAYANANKUTTYNAIRNITHIN</t>
  </si>
  <si>
    <t>SUYOG</t>
  </si>
  <si>
    <t>SHREYAS V SHAH (HUF)</t>
  </si>
  <si>
    <t>63MOONS</t>
  </si>
  <si>
    <t>63 moons tech limited</t>
  </si>
  <si>
    <t>SETU SECURITIES PVT LTD</t>
  </si>
  <si>
    <t>Eros Intl Media Ltd</t>
  </si>
  <si>
    <t>SOCIETE GENERALE</t>
  </si>
  <si>
    <t>PARAGMILK</t>
  </si>
  <si>
    <t>Parag Milk Foods Ltd.</t>
  </si>
  <si>
    <t>SIXTH SENSE INDIA OPPORTUNITIES III</t>
  </si>
  <si>
    <t>SOLARA</t>
  </si>
  <si>
    <t>SPIRACCA VENTURES LLP</t>
  </si>
  <si>
    <t>VEEKAYEM</t>
  </si>
  <si>
    <t>Veekayem Fash &amp; App Ltd</t>
  </si>
  <si>
    <t>SHREEJI CAPITAL AND FINANCE LIMITED</t>
  </si>
  <si>
    <t>KARUNA BUSINESS SOLUTIONS LLP</t>
  </si>
  <si>
    <t>Profit of Rs.11.50/-</t>
  </si>
  <si>
    <t>CANBK JULY FUT</t>
  </si>
  <si>
    <t>290-287</t>
  </si>
  <si>
    <t>BHARTIARTL JULY FUT</t>
  </si>
  <si>
    <t>870-880</t>
  </si>
  <si>
    <t>MINDA CORPORATION LIMITED</t>
  </si>
  <si>
    <t>Profit of Rs.6.5/-</t>
  </si>
  <si>
    <t>CIEINDIA</t>
  </si>
  <si>
    <t>AANCHALISP</t>
  </si>
  <si>
    <t>NEIL INFORMATION TECHNOLOGY PRIVATE LIMITED</t>
  </si>
  <si>
    <t>BTML</t>
  </si>
  <si>
    <t>JAINAM SHARE CONSULTANTS PVT. LTD.</t>
  </si>
  <si>
    <t>JALIYAN COMMODITY</t>
  </si>
  <si>
    <t>DARJEELING</t>
  </si>
  <si>
    <t>TRIPTI RAJESH JINDAL</t>
  </si>
  <si>
    <t>EARUM</t>
  </si>
  <si>
    <t>MALTI SALVI</t>
  </si>
  <si>
    <t>AJAY SALVI</t>
  </si>
  <si>
    <t>DIPAK MATHURBHAI SALVI</t>
  </si>
  <si>
    <t>HBSTOCK</t>
  </si>
  <si>
    <t>ORION STOCKS LTD</t>
  </si>
  <si>
    <t>PATRONUS RESEARCH LLP</t>
  </si>
  <si>
    <t>JAGJANANI</t>
  </si>
  <si>
    <t>RUCHIRA GOYAL</t>
  </si>
  <si>
    <t>SHOBHA DEVI</t>
  </si>
  <si>
    <t>MOHIT KUMAR</t>
  </si>
  <si>
    <t>AMIT PITAMSINGH VERMA</t>
  </si>
  <si>
    <t>VILAS VISHVAMBHAR KAPASE</t>
  </si>
  <si>
    <t>KPL</t>
  </si>
  <si>
    <t>AKNM SUPPLIERS PRIVATE LIMITED</t>
  </si>
  <si>
    <t>NATURAL</t>
  </si>
  <si>
    <t>NUTRICIRCLE</t>
  </si>
  <si>
    <t>RAHUL ANANTRAI MEHTA</t>
  </si>
  <si>
    <t>HEMANT KUMAR RUIA</t>
  </si>
  <si>
    <t>QUASAR</t>
  </si>
  <si>
    <t>LINTON TRADERS PRIVATE LIMITED</t>
  </si>
  <si>
    <t>ABINASH PRAJAPATI</t>
  </si>
  <si>
    <t>JAYANTI DAS</t>
  </si>
  <si>
    <t>HARDIK HIMMATBHAI MUNJPARA</t>
  </si>
  <si>
    <t>PARMOD KUMAR MITTAL</t>
  </si>
  <si>
    <t>RAJPACK</t>
  </si>
  <si>
    <t>DEEPAK MAHAVEERCHAND JAIN (HUF)</t>
  </si>
  <si>
    <t>TINA JAIN</t>
  </si>
  <si>
    <t>ROJL</t>
  </si>
  <si>
    <t>ROLEXRINGS</t>
  </si>
  <si>
    <t>ASHOKKUMAR DAYASHANKAR MADEKA</t>
  </si>
  <si>
    <t>RONI</t>
  </si>
  <si>
    <t>SHAILESH SURESH BAJAJ</t>
  </si>
  <si>
    <t>VIJAY BALASO KADAM</t>
  </si>
  <si>
    <t>SAGARPROD</t>
  </si>
  <si>
    <t>ANILKUMAR</t>
  </si>
  <si>
    <t>HAMLAI SUJAY AJITKUMAR</t>
  </si>
  <si>
    <t>SHEETAL</t>
  </si>
  <si>
    <t>PUNAMCHOUDHURY</t>
  </si>
  <si>
    <t>SOFCOM</t>
  </si>
  <si>
    <t>SOUTH GUJARAT SHARES AND SHAREBROKERS LIMITED</t>
  </si>
  <si>
    <t>NAMIT SINGH BAKSHI</t>
  </si>
  <si>
    <t>NEETUBAFNA</t>
  </si>
  <si>
    <t>SRUSTEELS</t>
  </si>
  <si>
    <t>GODHAR RAJENDRA GANGARAM</t>
  </si>
  <si>
    <t>LAXMAN HARKISHAN NARANG</t>
  </si>
  <si>
    <t>PRABHULAL LALLUBHAI PAREKH</t>
  </si>
  <si>
    <t>SATISH AGARWAL HUF</t>
  </si>
  <si>
    <t>APOORV AGARWAL</t>
  </si>
  <si>
    <t>TOUCHLINE SECURITIES PRIVATE LIMITED</t>
  </si>
  <si>
    <t>ANANT WEALTH CONSULTANTS PRIVATE LIMITED</t>
  </si>
  <si>
    <t>KETAN MOHANLAL KAKRECHA</t>
  </si>
  <si>
    <t>MAHESH JHAWAR</t>
  </si>
  <si>
    <t>TRANSPACT</t>
  </si>
  <si>
    <t>TRU</t>
  </si>
  <si>
    <t>BHARAT SURESH PARIKH(H U F)</t>
  </si>
  <si>
    <t>URJAGLOBA</t>
  </si>
  <si>
    <t>MAGPRO SECURITIES PRIVATE LIMITED</t>
  </si>
  <si>
    <t>Aavas Financiers Limited</t>
  </si>
  <si>
    <t>DIL</t>
  </si>
  <si>
    <t>Debock Industries Limited</t>
  </si>
  <si>
    <t>HOTI LAL</t>
  </si>
  <si>
    <t>CORE4 MARCOM PRIVATE LIMITED</t>
  </si>
  <si>
    <t>BAROT JAYESHKUMAR CHHOTALAL</t>
  </si>
  <si>
    <t>BHAVIKA  JANI</t>
  </si>
  <si>
    <t>INTZAR</t>
  </si>
  <si>
    <t>AKASH GIRISHKUMAR THAKKAR</t>
  </si>
  <si>
    <t>HBSL</t>
  </si>
  <si>
    <t>HB Stockholdings Limited</t>
  </si>
  <si>
    <t>JAINAM BROKING LIMITED</t>
  </si>
  <si>
    <t>INDNIPPON</t>
  </si>
  <si>
    <t>India Nippon Elect Ltd</t>
  </si>
  <si>
    <t>LUCAS INDIAN SERVICE LTD</t>
  </si>
  <si>
    <t>MAKS</t>
  </si>
  <si>
    <t>Maks Energy Sol India Ltd</t>
  </si>
  <si>
    <t>NNM SECURITIES PVT LTD</t>
  </si>
  <si>
    <t>RTNPOWER</t>
  </si>
  <si>
    <t>RattanIndia Power Limited</t>
  </si>
  <si>
    <t>HI GROWTH CORPORATE SERVICES PVT LTD</t>
  </si>
  <si>
    <t>SIGACHI</t>
  </si>
  <si>
    <t>Sigachi Industries Ltd</t>
  </si>
  <si>
    <t>UNIVASTU</t>
  </si>
  <si>
    <t>Univastu India Limited</t>
  </si>
  <si>
    <t>AVIRAT ENTERPRISE</t>
  </si>
  <si>
    <t>VEENA RAJESH SHAH</t>
  </si>
  <si>
    <t>AJIAM CAPITAL PRIVATE LIMITED .</t>
  </si>
  <si>
    <t>URBAN</t>
  </si>
  <si>
    <t>Urban Enviro Waste Mgmt L</t>
  </si>
  <si>
    <t>NASSER SHARMIN</t>
  </si>
  <si>
    <t>MANSI SHARE AND STOCK ADVISORS PVT LTD</t>
  </si>
  <si>
    <t>VIKASECO</t>
  </si>
  <si>
    <t>Vikas EcoTech Limited</t>
  </si>
  <si>
    <t>VISHWAS FINCAP SERVICES PRIVATE LIMITED</t>
  </si>
  <si>
    <t>SMALL CAP WORLD FUND INC</t>
  </si>
  <si>
    <t>ACCURACY</t>
  </si>
  <si>
    <t>Accuracy Shipping Limited</t>
  </si>
  <si>
    <t>ANTARA INDIA EVERGREEN FUND LTD</t>
  </si>
  <si>
    <t>COFFEEDAY</t>
  </si>
  <si>
    <t>Coffee Day Enterprise Ltd</t>
  </si>
  <si>
    <t>INDUSIND BANK LTD CLIENT A/C</t>
  </si>
  <si>
    <t>SUNIL  KALOT</t>
  </si>
  <si>
    <t>PRITAM DAS NARANG</t>
  </si>
  <si>
    <t>MAHLE ELECTRIC DRIVES JAPAN CORPORATION</t>
  </si>
  <si>
    <t>SUNCARE TRADERS LIMITED</t>
  </si>
  <si>
    <t>ASHWIN STOCKS AND INVESTMENT PRIVATE LIMITED</t>
  </si>
  <si>
    <t>BHAMINI KAMAL PAREKH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</si>
</sst>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92D050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2" fillId="0" borderId="2" xfId="0" applyFont="1" applyBorder="1"/>
    <xf numFmtId="10" fontId="1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3" fillId="0" borderId="2" xfId="0" applyFont="1" applyBorder="1"/>
    <xf numFmtId="10" fontId="13" fillId="2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16" fontId="36" fillId="14" borderId="31" xfId="0" applyNumberFormat="1" applyFont="1" applyFill="1" applyBorder="1" applyAlignment="1">
      <alignment horizontal="center"/>
    </xf>
    <xf numFmtId="2" fontId="36" fillId="14" borderId="31" xfId="0" applyNumberFormat="1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2" fontId="37" fillId="15" borderId="2" xfId="0" applyNumberFormat="1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top"/>
    </xf>
    <xf numFmtId="49" fontId="37" fillId="13" borderId="33" xfId="0" applyNumberFormat="1" applyFont="1" applyFill="1" applyBorder="1" applyAlignment="1">
      <alignment horizontal="center" vertical="center"/>
    </xf>
    <xf numFmtId="49" fontId="37" fillId="12" borderId="33" xfId="0" applyNumberFormat="1" applyFont="1" applyFill="1" applyBorder="1" applyAlignment="1">
      <alignment horizontal="center" vertical="center"/>
    </xf>
    <xf numFmtId="0" fontId="37" fillId="13" borderId="2" xfId="0" applyFont="1" applyFill="1" applyBorder="1"/>
    <xf numFmtId="0" fontId="36" fillId="13" borderId="2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center" vertical="center"/>
    </xf>
    <xf numFmtId="15" fontId="1" fillId="14" borderId="2" xfId="0" applyNumberFormat="1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left"/>
    </xf>
    <xf numFmtId="43" fontId="36" fillId="14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6" fontId="36" fillId="12" borderId="2" xfId="0" applyNumberFormat="1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6" fillId="13" borderId="24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2" fontId="36" fillId="13" borderId="7" xfId="0" applyNumberFormat="1" applyFont="1" applyFill="1" applyBorder="1" applyAlignment="1">
      <alignment horizontal="center" vertical="center"/>
    </xf>
    <xf numFmtId="166" fontId="36" fillId="13" borderId="7" xfId="0" applyNumberFormat="1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center" vertical="center"/>
    </xf>
    <xf numFmtId="0" fontId="37" fillId="13" borderId="35" xfId="0" applyFont="1" applyFill="1" applyBorder="1" applyAlignment="1">
      <alignment horizontal="left" vertical="center"/>
    </xf>
    <xf numFmtId="49" fontId="37" fillId="13" borderId="35" xfId="0" applyNumberFormat="1" applyFont="1" applyFill="1" applyBorder="1" applyAlignment="1">
      <alignment horizontal="center" vertical="center"/>
    </xf>
    <xf numFmtId="16" fontId="37" fillId="0" borderId="36" xfId="0" applyNumberFormat="1" applyFont="1" applyBorder="1" applyAlignment="1">
      <alignment horizontal="center" vertical="center"/>
    </xf>
    <xf numFmtId="0" fontId="37" fillId="0" borderId="36" xfId="0" applyFont="1" applyBorder="1" applyAlignment="1">
      <alignment horizontal="left" vertical="center"/>
    </xf>
    <xf numFmtId="0" fontId="36" fillId="0" borderId="36" xfId="0" applyFont="1" applyBorder="1" applyAlignment="1">
      <alignment horizontal="center" vertical="center"/>
    </xf>
    <xf numFmtId="2" fontId="36" fillId="0" borderId="36" xfId="0" applyNumberFormat="1" applyFont="1" applyBorder="1" applyAlignment="1">
      <alignment horizontal="center" vertical="center"/>
    </xf>
    <xf numFmtId="166" fontId="36" fillId="0" borderId="36" xfId="0" applyNumberFormat="1" applyFont="1" applyBorder="1" applyAlignment="1">
      <alignment horizontal="center" vertical="center"/>
    </xf>
    <xf numFmtId="165" fontId="36" fillId="0" borderId="36" xfId="0" applyNumberFormat="1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49" fontId="37" fillId="0" borderId="33" xfId="0" applyNumberFormat="1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49" fontId="36" fillId="12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6" fillId="16" borderId="27" xfId="0" applyNumberFormat="1" applyFont="1" applyFill="1" applyBorder="1" applyAlignment="1">
      <alignment horizontal="center" vertical="center"/>
    </xf>
    <xf numFmtId="15" fontId="36" fillId="16" borderId="2" xfId="0" applyNumberFormat="1" applyFont="1" applyFill="1" applyBorder="1" applyAlignment="1">
      <alignment horizontal="center" vertical="center"/>
    </xf>
    <xf numFmtId="0" fontId="37" fillId="16" borderId="2" xfId="0" applyFont="1" applyFill="1" applyBorder="1"/>
    <xf numFmtId="43" fontId="36" fillId="16" borderId="2" xfId="0" applyNumberFormat="1" applyFont="1" applyFill="1" applyBorder="1" applyAlignment="1">
      <alignment horizontal="center" vertical="top"/>
    </xf>
    <xf numFmtId="0" fontId="36" fillId="16" borderId="2" xfId="0" applyFont="1" applyFill="1" applyBorder="1" applyAlignment="1">
      <alignment horizontal="center" vertical="top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16" fontId="37" fillId="16" borderId="27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  <xf numFmtId="0" fontId="37" fillId="15" borderId="7" xfId="0" applyFont="1" applyFill="1" applyBorder="1" applyAlignment="1">
      <alignment horizontal="center" vertical="center"/>
    </xf>
    <xf numFmtId="0" fontId="37" fillId="15" borderId="27" xfId="0" applyFont="1" applyFill="1" applyBorder="1" applyAlignment="1">
      <alignment horizontal="center" vertical="center"/>
    </xf>
    <xf numFmtId="16" fontId="37" fillId="12" borderId="39" xfId="0" applyNumberFormat="1" applyFont="1" applyFill="1" applyBorder="1" applyAlignment="1">
      <alignment horizontal="center" vertical="center"/>
    </xf>
    <xf numFmtId="16" fontId="37" fillId="12" borderId="4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205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6" sqref="C2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45104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45104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7" t="s">
        <v>16</v>
      </c>
      <c r="B9" s="429" t="s">
        <v>17</v>
      </c>
      <c r="C9" s="429" t="s">
        <v>18</v>
      </c>
      <c r="D9" s="429" t="s">
        <v>19</v>
      </c>
      <c r="E9" s="26" t="s">
        <v>20</v>
      </c>
      <c r="F9" s="26" t="s">
        <v>21</v>
      </c>
      <c r="G9" s="424" t="s">
        <v>22</v>
      </c>
      <c r="H9" s="425"/>
      <c r="I9" s="426"/>
      <c r="J9" s="424" t="s">
        <v>23</v>
      </c>
      <c r="K9" s="425"/>
      <c r="L9" s="426"/>
      <c r="M9" s="26"/>
      <c r="N9" s="27"/>
      <c r="O9" s="27"/>
      <c r="P9" s="27"/>
    </row>
    <row r="10" spans="1:16" ht="59.25" customHeight="1">
      <c r="A10" s="428"/>
      <c r="B10" s="430"/>
      <c r="C10" s="430"/>
      <c r="D10" s="43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45106</v>
      </c>
      <c r="E11" s="35">
        <v>18717.2</v>
      </c>
      <c r="F11" s="35">
        <v>18708.883333333335</v>
      </c>
      <c r="G11" s="36">
        <v>18673.316666666669</v>
      </c>
      <c r="H11" s="36">
        <v>18629.433333333334</v>
      </c>
      <c r="I11" s="36">
        <v>18593.866666666669</v>
      </c>
      <c r="J11" s="36">
        <v>18752.76666666667</v>
      </c>
      <c r="K11" s="36">
        <v>18788.333333333336</v>
      </c>
      <c r="L11" s="36">
        <v>18832.216666666671</v>
      </c>
      <c r="M11" s="37">
        <v>18744.45</v>
      </c>
      <c r="N11" s="37">
        <v>18665</v>
      </c>
      <c r="O11" s="38">
        <v>11303050</v>
      </c>
      <c r="P11" s="39">
        <v>1.6155205041646626E-2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45106</v>
      </c>
      <c r="E12" s="40">
        <v>43686.95</v>
      </c>
      <c r="F12" s="40">
        <v>43590.083333333336</v>
      </c>
      <c r="G12" s="41">
        <v>43410.166666666672</v>
      </c>
      <c r="H12" s="41">
        <v>43133.383333333339</v>
      </c>
      <c r="I12" s="41">
        <v>42953.466666666674</v>
      </c>
      <c r="J12" s="41">
        <v>43866.866666666669</v>
      </c>
      <c r="K12" s="41">
        <v>44046.78333333334</v>
      </c>
      <c r="L12" s="41">
        <v>44323.566666666666</v>
      </c>
      <c r="M12" s="31">
        <v>43770</v>
      </c>
      <c r="N12" s="31">
        <v>43313.3</v>
      </c>
      <c r="O12" s="42">
        <v>2722155</v>
      </c>
      <c r="P12" s="43">
        <v>-4.3004345258184272E-2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45104</v>
      </c>
      <c r="E13" s="40">
        <v>19535</v>
      </c>
      <c r="F13" s="40">
        <v>19521.599999999999</v>
      </c>
      <c r="G13" s="41">
        <v>19485.999999999996</v>
      </c>
      <c r="H13" s="41">
        <v>19436.999999999996</v>
      </c>
      <c r="I13" s="41">
        <v>19401.399999999994</v>
      </c>
      <c r="J13" s="41">
        <v>19570.599999999999</v>
      </c>
      <c r="K13" s="41">
        <v>19606.200000000004</v>
      </c>
      <c r="L13" s="41">
        <v>19655.2</v>
      </c>
      <c r="M13" s="31">
        <v>19557.2</v>
      </c>
      <c r="N13" s="31">
        <v>19472.599999999999</v>
      </c>
      <c r="O13" s="42">
        <v>57640</v>
      </c>
      <c r="P13" s="43">
        <v>0.24761904761904763</v>
      </c>
    </row>
    <row r="14" spans="1:16" ht="12.75" customHeight="1">
      <c r="A14" s="31">
        <v>4</v>
      </c>
      <c r="B14" s="32" t="s">
        <v>35</v>
      </c>
      <c r="C14" s="33" t="s">
        <v>39</v>
      </c>
      <c r="D14" s="34">
        <v>45104</v>
      </c>
      <c r="E14" s="40">
        <v>8074.3</v>
      </c>
      <c r="F14" s="40">
        <v>8046.4333333333334</v>
      </c>
      <c r="G14" s="41">
        <v>7997.8666666666668</v>
      </c>
      <c r="H14" s="41">
        <v>7921.4333333333334</v>
      </c>
      <c r="I14" s="41">
        <v>7872.8666666666668</v>
      </c>
      <c r="J14" s="41">
        <v>8122.8666666666668</v>
      </c>
      <c r="K14" s="41">
        <v>8171.4333333333343</v>
      </c>
      <c r="L14" s="41">
        <v>8247.8666666666668</v>
      </c>
      <c r="M14" s="31">
        <v>8095</v>
      </c>
      <c r="N14" s="31">
        <v>7970</v>
      </c>
      <c r="O14" s="42">
        <v>11475</v>
      </c>
      <c r="P14" s="43">
        <v>-6.4935064935064939E-3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45106</v>
      </c>
      <c r="E15" s="40">
        <v>509.75</v>
      </c>
      <c r="F15" s="40">
        <v>507.05</v>
      </c>
      <c r="G15" s="41">
        <v>502.70000000000005</v>
      </c>
      <c r="H15" s="41">
        <v>495.65000000000003</v>
      </c>
      <c r="I15" s="41">
        <v>491.30000000000007</v>
      </c>
      <c r="J15" s="41">
        <v>514.1</v>
      </c>
      <c r="K15" s="41">
        <v>518.45000000000005</v>
      </c>
      <c r="L15" s="41">
        <v>525.5</v>
      </c>
      <c r="M15" s="31">
        <v>511.4</v>
      </c>
      <c r="N15" s="31">
        <v>500</v>
      </c>
      <c r="O15" s="42">
        <v>7403200</v>
      </c>
      <c r="P15" s="43">
        <v>-2.2260375738765808E-2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45106</v>
      </c>
      <c r="E16" s="40">
        <v>4293.3500000000004</v>
      </c>
      <c r="F16" s="40">
        <v>4273.333333333333</v>
      </c>
      <c r="G16" s="41">
        <v>4244.5166666666664</v>
      </c>
      <c r="H16" s="41">
        <v>4195.6833333333334</v>
      </c>
      <c r="I16" s="41">
        <v>4166.8666666666668</v>
      </c>
      <c r="J16" s="41">
        <v>4322.1666666666661</v>
      </c>
      <c r="K16" s="41">
        <v>4350.9833333333336</v>
      </c>
      <c r="L16" s="41">
        <v>4399.8166666666657</v>
      </c>
      <c r="M16" s="31">
        <v>4302.1499999999996</v>
      </c>
      <c r="N16" s="31">
        <v>4224.5</v>
      </c>
      <c r="O16" s="42">
        <v>1446000</v>
      </c>
      <c r="P16" s="43">
        <v>-6.9108500345542499E-4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45106</v>
      </c>
      <c r="E17" s="40">
        <v>22811.3</v>
      </c>
      <c r="F17" s="40">
        <v>22773.95</v>
      </c>
      <c r="G17" s="41">
        <v>22627.7</v>
      </c>
      <c r="H17" s="41">
        <v>22444.1</v>
      </c>
      <c r="I17" s="41">
        <v>22297.85</v>
      </c>
      <c r="J17" s="41">
        <v>22957.550000000003</v>
      </c>
      <c r="K17" s="41">
        <v>23103.800000000003</v>
      </c>
      <c r="L17" s="41">
        <v>23287.400000000005</v>
      </c>
      <c r="M17" s="31">
        <v>22920.2</v>
      </c>
      <c r="N17" s="31">
        <v>22590.35</v>
      </c>
      <c r="O17" s="42">
        <v>63400</v>
      </c>
      <c r="P17" s="43">
        <v>1.3427109974424553E-2</v>
      </c>
    </row>
    <row r="18" spans="1:16" ht="12.75" customHeight="1">
      <c r="A18" s="31">
        <v>8</v>
      </c>
      <c r="B18" s="32" t="s">
        <v>46</v>
      </c>
      <c r="C18" s="33" t="s">
        <v>47</v>
      </c>
      <c r="D18" s="34">
        <v>45106</v>
      </c>
      <c r="E18" s="40">
        <v>181.8</v>
      </c>
      <c r="F18" s="40">
        <v>179.66666666666666</v>
      </c>
      <c r="G18" s="41">
        <v>176.58333333333331</v>
      </c>
      <c r="H18" s="41">
        <v>171.36666666666665</v>
      </c>
      <c r="I18" s="41">
        <v>168.2833333333333</v>
      </c>
      <c r="J18" s="41">
        <v>184.88333333333333</v>
      </c>
      <c r="K18" s="41">
        <v>187.96666666666664</v>
      </c>
      <c r="L18" s="41">
        <v>193.18333333333334</v>
      </c>
      <c r="M18" s="31">
        <v>182.75</v>
      </c>
      <c r="N18" s="31">
        <v>174.45</v>
      </c>
      <c r="O18" s="42">
        <v>36925200</v>
      </c>
      <c r="P18" s="43">
        <v>4.0949916273405391E-2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45106</v>
      </c>
      <c r="E19" s="40">
        <v>208.6</v>
      </c>
      <c r="F19" s="40">
        <v>205.96666666666667</v>
      </c>
      <c r="G19" s="41">
        <v>202.28333333333333</v>
      </c>
      <c r="H19" s="41">
        <v>195.96666666666667</v>
      </c>
      <c r="I19" s="41">
        <v>192.28333333333333</v>
      </c>
      <c r="J19" s="41">
        <v>212.28333333333333</v>
      </c>
      <c r="K19" s="41">
        <v>215.96666666666667</v>
      </c>
      <c r="L19" s="41">
        <v>222.28333333333333</v>
      </c>
      <c r="M19" s="31">
        <v>209.65</v>
      </c>
      <c r="N19" s="31">
        <v>199.65</v>
      </c>
      <c r="O19" s="42">
        <v>31330000</v>
      </c>
      <c r="P19" s="43">
        <v>-3.9151582808388485E-2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45106</v>
      </c>
      <c r="E20" s="40">
        <v>1795</v>
      </c>
      <c r="F20" s="40">
        <v>1781.6666666666667</v>
      </c>
      <c r="G20" s="41">
        <v>1765.1333333333334</v>
      </c>
      <c r="H20" s="41">
        <v>1735.2666666666667</v>
      </c>
      <c r="I20" s="41">
        <v>1718.7333333333333</v>
      </c>
      <c r="J20" s="41">
        <v>1811.5333333333335</v>
      </c>
      <c r="K20" s="41">
        <v>1828.0666666666668</v>
      </c>
      <c r="L20" s="41">
        <v>1857.9333333333336</v>
      </c>
      <c r="M20" s="31">
        <v>1798.2</v>
      </c>
      <c r="N20" s="31">
        <v>1751.8</v>
      </c>
      <c r="O20" s="42">
        <v>4626000</v>
      </c>
      <c r="P20" s="43">
        <v>-3.69421977953346E-2</v>
      </c>
    </row>
    <row r="21" spans="1:16" ht="12.75" customHeight="1">
      <c r="A21" s="31">
        <v>11</v>
      </c>
      <c r="B21" s="32" t="s">
        <v>46</v>
      </c>
      <c r="C21" s="33" t="s">
        <v>52</v>
      </c>
      <c r="D21" s="34">
        <v>45106</v>
      </c>
      <c r="E21" s="40">
        <v>2305.1</v>
      </c>
      <c r="F21" s="40">
        <v>2274.5833333333335</v>
      </c>
      <c r="G21" s="41">
        <v>2206.1166666666668</v>
      </c>
      <c r="H21" s="41">
        <v>2107.1333333333332</v>
      </c>
      <c r="I21" s="41">
        <v>2038.6666666666665</v>
      </c>
      <c r="J21" s="41">
        <v>2373.5666666666671</v>
      </c>
      <c r="K21" s="41">
        <v>2442.0333333333333</v>
      </c>
      <c r="L21" s="41">
        <v>2541.0166666666673</v>
      </c>
      <c r="M21" s="31">
        <v>2343.0500000000002</v>
      </c>
      <c r="N21" s="31">
        <v>2175.6</v>
      </c>
      <c r="O21" s="42">
        <v>12351900</v>
      </c>
      <c r="P21" s="43">
        <v>-1.8120247856691456E-2</v>
      </c>
    </row>
    <row r="22" spans="1:16" ht="12.75" customHeight="1">
      <c r="A22" s="31">
        <v>12</v>
      </c>
      <c r="B22" s="32" t="s">
        <v>46</v>
      </c>
      <c r="C22" s="33" t="s">
        <v>53</v>
      </c>
      <c r="D22" s="34">
        <v>45106</v>
      </c>
      <c r="E22" s="40">
        <v>722.55</v>
      </c>
      <c r="F22" s="40">
        <v>717.5333333333333</v>
      </c>
      <c r="G22" s="41">
        <v>710.11666666666656</v>
      </c>
      <c r="H22" s="41">
        <v>697.68333333333328</v>
      </c>
      <c r="I22" s="41">
        <v>690.26666666666654</v>
      </c>
      <c r="J22" s="41">
        <v>729.96666666666658</v>
      </c>
      <c r="K22" s="41">
        <v>737.38333333333333</v>
      </c>
      <c r="L22" s="41">
        <v>749.81666666666661</v>
      </c>
      <c r="M22" s="31">
        <v>724.95</v>
      </c>
      <c r="N22" s="31">
        <v>705.1</v>
      </c>
      <c r="O22" s="42">
        <v>33568050</v>
      </c>
      <c r="P22" s="43">
        <v>4.06870358585817E-3</v>
      </c>
    </row>
    <row r="23" spans="1:16" ht="12.75" customHeight="1">
      <c r="A23" s="31">
        <v>13</v>
      </c>
      <c r="B23" s="32" t="s">
        <v>44</v>
      </c>
      <c r="C23" s="33" t="s">
        <v>54</v>
      </c>
      <c r="D23" s="34">
        <v>45106</v>
      </c>
      <c r="E23" s="40">
        <v>3409.1</v>
      </c>
      <c r="F23" s="40">
        <v>3390.4499999999994</v>
      </c>
      <c r="G23" s="41">
        <v>3359.6999999999989</v>
      </c>
      <c r="H23" s="41">
        <v>3310.2999999999997</v>
      </c>
      <c r="I23" s="41">
        <v>3279.5499999999993</v>
      </c>
      <c r="J23" s="41">
        <v>3439.8499999999985</v>
      </c>
      <c r="K23" s="41">
        <v>3470.5999999999995</v>
      </c>
      <c r="L23" s="41">
        <v>3519.9999999999982</v>
      </c>
      <c r="M23" s="31">
        <v>3421.2</v>
      </c>
      <c r="N23" s="31">
        <v>3341.05</v>
      </c>
      <c r="O23" s="42">
        <v>790400</v>
      </c>
      <c r="P23" s="43">
        <v>5.0632911392405066E-4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45106</v>
      </c>
      <c r="E24" s="40">
        <v>432.95</v>
      </c>
      <c r="F24" s="40">
        <v>428.83333333333331</v>
      </c>
      <c r="G24" s="41">
        <v>423.56666666666661</v>
      </c>
      <c r="H24" s="41">
        <v>414.18333333333328</v>
      </c>
      <c r="I24" s="41">
        <v>408.91666666666657</v>
      </c>
      <c r="J24" s="41">
        <v>438.21666666666664</v>
      </c>
      <c r="K24" s="41">
        <v>443.48333333333341</v>
      </c>
      <c r="L24" s="41">
        <v>452.86666666666667</v>
      </c>
      <c r="M24" s="31">
        <v>434.1</v>
      </c>
      <c r="N24" s="31">
        <v>419.45</v>
      </c>
      <c r="O24" s="42">
        <v>55812600</v>
      </c>
      <c r="P24" s="43">
        <v>-1.8349214524851919E-3</v>
      </c>
    </row>
    <row r="25" spans="1:16" ht="12.75" customHeight="1">
      <c r="A25" s="31">
        <v>15</v>
      </c>
      <c r="B25" s="44" t="s">
        <v>46</v>
      </c>
      <c r="C25" s="33" t="s">
        <v>56</v>
      </c>
      <c r="D25" s="34">
        <v>45106</v>
      </c>
      <c r="E25" s="40">
        <v>5048.25</v>
      </c>
      <c r="F25" s="40">
        <v>5039.1166666666668</v>
      </c>
      <c r="G25" s="41">
        <v>5016.2333333333336</v>
      </c>
      <c r="H25" s="41">
        <v>4984.2166666666672</v>
      </c>
      <c r="I25" s="41">
        <v>4961.3333333333339</v>
      </c>
      <c r="J25" s="41">
        <v>5071.1333333333332</v>
      </c>
      <c r="K25" s="41">
        <v>5094.0166666666664</v>
      </c>
      <c r="L25" s="41">
        <v>5126.0333333333328</v>
      </c>
      <c r="M25" s="31">
        <v>5062</v>
      </c>
      <c r="N25" s="31">
        <v>5007.1000000000004</v>
      </c>
      <c r="O25" s="42">
        <v>2017750</v>
      </c>
      <c r="P25" s="43">
        <v>4.818181818181818E-2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45106</v>
      </c>
      <c r="E26" s="40">
        <v>404.7</v>
      </c>
      <c r="F26" s="40">
        <v>406.59999999999997</v>
      </c>
      <c r="G26" s="41">
        <v>398.54999999999995</v>
      </c>
      <c r="H26" s="41">
        <v>392.4</v>
      </c>
      <c r="I26" s="41">
        <v>384.34999999999997</v>
      </c>
      <c r="J26" s="41">
        <v>412.74999999999994</v>
      </c>
      <c r="K26" s="41">
        <v>420.8</v>
      </c>
      <c r="L26" s="41">
        <v>426.94999999999993</v>
      </c>
      <c r="M26" s="31">
        <v>414.65</v>
      </c>
      <c r="N26" s="31">
        <v>400.45</v>
      </c>
      <c r="O26" s="42">
        <v>12881700</v>
      </c>
      <c r="P26" s="43">
        <v>-4.3575427290141515E-2</v>
      </c>
    </row>
    <row r="27" spans="1:16" ht="12.75" customHeight="1">
      <c r="A27" s="31">
        <v>17</v>
      </c>
      <c r="B27" s="32" t="s">
        <v>57</v>
      </c>
      <c r="C27" s="33" t="s">
        <v>59</v>
      </c>
      <c r="D27" s="34">
        <v>45106</v>
      </c>
      <c r="E27" s="40">
        <v>164.5</v>
      </c>
      <c r="F27" s="40">
        <v>163.16666666666666</v>
      </c>
      <c r="G27" s="41">
        <v>161.23333333333332</v>
      </c>
      <c r="H27" s="41">
        <v>157.96666666666667</v>
      </c>
      <c r="I27" s="41">
        <v>156.03333333333333</v>
      </c>
      <c r="J27" s="41">
        <v>166.43333333333331</v>
      </c>
      <c r="K27" s="41">
        <v>168.36666666666665</v>
      </c>
      <c r="L27" s="41">
        <v>171.6333333333333</v>
      </c>
      <c r="M27" s="31">
        <v>165.1</v>
      </c>
      <c r="N27" s="31">
        <v>159.9</v>
      </c>
      <c r="O27" s="42">
        <v>68580000</v>
      </c>
      <c r="P27" s="43">
        <v>-8.1712343625714081E-3</v>
      </c>
    </row>
    <row r="28" spans="1:16" ht="12.75" customHeight="1">
      <c r="A28" s="31">
        <v>18</v>
      </c>
      <c r="B28" s="32" t="s">
        <v>60</v>
      </c>
      <c r="C28" s="33" t="s">
        <v>61</v>
      </c>
      <c r="D28" s="34">
        <v>45106</v>
      </c>
      <c r="E28" s="40">
        <v>3303.7</v>
      </c>
      <c r="F28" s="40">
        <v>3294.7333333333336</v>
      </c>
      <c r="G28" s="41">
        <v>3279.5666666666671</v>
      </c>
      <c r="H28" s="41">
        <v>3255.4333333333334</v>
      </c>
      <c r="I28" s="41">
        <v>3240.2666666666669</v>
      </c>
      <c r="J28" s="41">
        <v>3318.8666666666672</v>
      </c>
      <c r="K28" s="41">
        <v>3334.0333333333333</v>
      </c>
      <c r="L28" s="41">
        <v>3358.1666666666674</v>
      </c>
      <c r="M28" s="31">
        <v>3309.9</v>
      </c>
      <c r="N28" s="31">
        <v>3270.6</v>
      </c>
      <c r="O28" s="42">
        <v>5169800</v>
      </c>
      <c r="P28" s="43">
        <v>4.6249514185775359E-3</v>
      </c>
    </row>
    <row r="29" spans="1:16" ht="12.75" customHeight="1">
      <c r="A29" s="31">
        <v>19</v>
      </c>
      <c r="B29" s="32" t="s">
        <v>46</v>
      </c>
      <c r="C29" s="33" t="s">
        <v>62</v>
      </c>
      <c r="D29" s="34">
        <v>45106</v>
      </c>
      <c r="E29" s="40">
        <v>1947.1</v>
      </c>
      <c r="F29" s="40">
        <v>1956.5166666666667</v>
      </c>
      <c r="G29" s="41">
        <v>1927.7833333333333</v>
      </c>
      <c r="H29" s="41">
        <v>1908.4666666666667</v>
      </c>
      <c r="I29" s="41">
        <v>1879.7333333333333</v>
      </c>
      <c r="J29" s="41">
        <v>1975.8333333333333</v>
      </c>
      <c r="K29" s="41">
        <v>2004.5666666666664</v>
      </c>
      <c r="L29" s="41">
        <v>2023.8833333333332</v>
      </c>
      <c r="M29" s="31">
        <v>1985.25</v>
      </c>
      <c r="N29" s="31">
        <v>1937.2</v>
      </c>
      <c r="O29" s="42">
        <v>2240902</v>
      </c>
      <c r="P29" s="43">
        <v>6.6736547868623347E-2</v>
      </c>
    </row>
    <row r="30" spans="1:16" ht="12.75" customHeight="1">
      <c r="A30" s="31">
        <v>20</v>
      </c>
      <c r="B30" s="32" t="s">
        <v>46</v>
      </c>
      <c r="C30" s="33" t="s">
        <v>63</v>
      </c>
      <c r="D30" s="34">
        <v>45106</v>
      </c>
      <c r="E30" s="40">
        <v>7042.25</v>
      </c>
      <c r="F30" s="40">
        <v>7000.75</v>
      </c>
      <c r="G30" s="41">
        <v>6940</v>
      </c>
      <c r="H30" s="41">
        <v>6837.75</v>
      </c>
      <c r="I30" s="41">
        <v>6777</v>
      </c>
      <c r="J30" s="41">
        <v>7103</v>
      </c>
      <c r="K30" s="41">
        <v>7163.75</v>
      </c>
      <c r="L30" s="41">
        <v>7266</v>
      </c>
      <c r="M30" s="31">
        <v>7061.5</v>
      </c>
      <c r="N30" s="31">
        <v>6898.5</v>
      </c>
      <c r="O30" s="42">
        <v>288900</v>
      </c>
      <c r="P30" s="43">
        <v>-1.7597551644988524E-2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45106</v>
      </c>
      <c r="E31" s="40">
        <v>745.6</v>
      </c>
      <c r="F31" s="40">
        <v>743.69999999999993</v>
      </c>
      <c r="G31" s="41">
        <v>738.04999999999984</v>
      </c>
      <c r="H31" s="41">
        <v>730.49999999999989</v>
      </c>
      <c r="I31" s="41">
        <v>724.8499999999998</v>
      </c>
      <c r="J31" s="41">
        <v>751.24999999999989</v>
      </c>
      <c r="K31" s="41">
        <v>756.9</v>
      </c>
      <c r="L31" s="41">
        <v>764.44999999999993</v>
      </c>
      <c r="M31" s="31">
        <v>749.35</v>
      </c>
      <c r="N31" s="31">
        <v>736.15</v>
      </c>
      <c r="O31" s="42">
        <v>11586000</v>
      </c>
      <c r="P31" s="43">
        <v>-3.2726665553514778E-2</v>
      </c>
    </row>
    <row r="32" spans="1:16" ht="12.75" customHeight="1">
      <c r="A32" s="31">
        <v>22</v>
      </c>
      <c r="B32" s="32" t="s">
        <v>44</v>
      </c>
      <c r="C32" s="33" t="s">
        <v>66</v>
      </c>
      <c r="D32" s="34">
        <v>45106</v>
      </c>
      <c r="E32" s="40">
        <v>720.45</v>
      </c>
      <c r="F32" s="40">
        <v>714.15000000000009</v>
      </c>
      <c r="G32" s="41">
        <v>702.70000000000016</v>
      </c>
      <c r="H32" s="41">
        <v>684.95</v>
      </c>
      <c r="I32" s="41">
        <v>673.50000000000011</v>
      </c>
      <c r="J32" s="41">
        <v>731.9000000000002</v>
      </c>
      <c r="K32" s="41">
        <v>743.35</v>
      </c>
      <c r="L32" s="41">
        <v>761.10000000000025</v>
      </c>
      <c r="M32" s="31">
        <v>725.6</v>
      </c>
      <c r="N32" s="31">
        <v>696.4</v>
      </c>
      <c r="O32" s="42">
        <v>12266700</v>
      </c>
      <c r="P32" s="43">
        <v>6.5307823912042873E-2</v>
      </c>
    </row>
    <row r="33" spans="1:16" ht="12.75" customHeight="1">
      <c r="A33" s="31">
        <v>23</v>
      </c>
      <c r="B33" s="32" t="s">
        <v>64</v>
      </c>
      <c r="C33" s="33" t="s">
        <v>67</v>
      </c>
      <c r="D33" s="34">
        <v>45106</v>
      </c>
      <c r="E33" s="40">
        <v>962.3</v>
      </c>
      <c r="F33" s="40">
        <v>960.98333333333323</v>
      </c>
      <c r="G33" s="41">
        <v>956.96666666666647</v>
      </c>
      <c r="H33" s="41">
        <v>951.63333333333321</v>
      </c>
      <c r="I33" s="41">
        <v>947.61666666666645</v>
      </c>
      <c r="J33" s="41">
        <v>966.31666666666649</v>
      </c>
      <c r="K33" s="41">
        <v>970.33333333333314</v>
      </c>
      <c r="L33" s="41">
        <v>975.66666666666652</v>
      </c>
      <c r="M33" s="31">
        <v>965</v>
      </c>
      <c r="N33" s="31">
        <v>955.65</v>
      </c>
      <c r="O33" s="42">
        <v>51734125</v>
      </c>
      <c r="P33" s="43">
        <v>-2.7535761950412602E-2</v>
      </c>
    </row>
    <row r="34" spans="1:16" ht="12.75" customHeight="1">
      <c r="A34" s="31">
        <v>24</v>
      </c>
      <c r="B34" s="32" t="s">
        <v>57</v>
      </c>
      <c r="C34" s="33" t="s">
        <v>68</v>
      </c>
      <c r="D34" s="34">
        <v>45106</v>
      </c>
      <c r="E34" s="40">
        <v>4621.8500000000004</v>
      </c>
      <c r="F34" s="40">
        <v>4634.2833333333338</v>
      </c>
      <c r="G34" s="41">
        <v>4602.5666666666675</v>
      </c>
      <c r="H34" s="41">
        <v>4583.2833333333338</v>
      </c>
      <c r="I34" s="41">
        <v>4551.5666666666675</v>
      </c>
      <c r="J34" s="41">
        <v>4653.5666666666675</v>
      </c>
      <c r="K34" s="41">
        <v>4685.2833333333328</v>
      </c>
      <c r="L34" s="41">
        <v>4704.5666666666675</v>
      </c>
      <c r="M34" s="31">
        <v>4666</v>
      </c>
      <c r="N34" s="31">
        <v>4615</v>
      </c>
      <c r="O34" s="42">
        <v>2621250</v>
      </c>
      <c r="P34" s="43">
        <v>-1.3362190646466548E-2</v>
      </c>
    </row>
    <row r="35" spans="1:16" ht="12.75" customHeight="1">
      <c r="A35" s="31">
        <v>25</v>
      </c>
      <c r="B35" s="32" t="s">
        <v>69</v>
      </c>
      <c r="C35" s="33" t="s">
        <v>70</v>
      </c>
      <c r="D35" s="34">
        <v>45106</v>
      </c>
      <c r="E35" s="40">
        <v>1509.75</v>
      </c>
      <c r="F35" s="40">
        <v>1503.8333333333333</v>
      </c>
      <c r="G35" s="41">
        <v>1495.0166666666664</v>
      </c>
      <c r="H35" s="41">
        <v>1480.2833333333331</v>
      </c>
      <c r="I35" s="41">
        <v>1471.4666666666662</v>
      </c>
      <c r="J35" s="41">
        <v>1518.5666666666666</v>
      </c>
      <c r="K35" s="41">
        <v>1527.3833333333337</v>
      </c>
      <c r="L35" s="41">
        <v>1542.1166666666668</v>
      </c>
      <c r="M35" s="31">
        <v>1512.65</v>
      </c>
      <c r="N35" s="31">
        <v>1489.1</v>
      </c>
      <c r="O35" s="42">
        <v>8749500</v>
      </c>
      <c r="P35" s="43">
        <v>-1.118833700627225E-2</v>
      </c>
    </row>
    <row r="36" spans="1:16" ht="12.75" customHeight="1">
      <c r="A36" s="31">
        <v>26</v>
      </c>
      <c r="B36" s="32" t="s">
        <v>69</v>
      </c>
      <c r="C36" s="33" t="s">
        <v>71</v>
      </c>
      <c r="D36" s="34">
        <v>45106</v>
      </c>
      <c r="E36" s="40">
        <v>7012.35</v>
      </c>
      <c r="F36" s="40">
        <v>6996.9833333333336</v>
      </c>
      <c r="G36" s="41">
        <v>6954.9666666666672</v>
      </c>
      <c r="H36" s="41">
        <v>6897.5833333333339</v>
      </c>
      <c r="I36" s="41">
        <v>6855.5666666666675</v>
      </c>
      <c r="J36" s="41">
        <v>7054.3666666666668</v>
      </c>
      <c r="K36" s="41">
        <v>7096.3833333333332</v>
      </c>
      <c r="L36" s="41">
        <v>7153.7666666666664</v>
      </c>
      <c r="M36" s="31">
        <v>7039</v>
      </c>
      <c r="N36" s="31">
        <v>6939.6</v>
      </c>
      <c r="O36" s="42">
        <v>3823375</v>
      </c>
      <c r="P36" s="43">
        <v>-3.7132340966092312E-3</v>
      </c>
    </row>
    <row r="37" spans="1:16" ht="12.75" customHeight="1">
      <c r="A37" s="31">
        <v>27</v>
      </c>
      <c r="B37" s="32" t="s">
        <v>57</v>
      </c>
      <c r="C37" s="33" t="s">
        <v>72</v>
      </c>
      <c r="D37" s="34">
        <v>45106</v>
      </c>
      <c r="E37" s="40">
        <v>2397</v>
      </c>
      <c r="F37" s="40">
        <v>2398.1</v>
      </c>
      <c r="G37" s="41">
        <v>2382.25</v>
      </c>
      <c r="H37" s="41">
        <v>2367.5</v>
      </c>
      <c r="I37" s="41">
        <v>2351.65</v>
      </c>
      <c r="J37" s="41">
        <v>2412.85</v>
      </c>
      <c r="K37" s="41">
        <v>2428.6999999999994</v>
      </c>
      <c r="L37" s="41">
        <v>2443.4499999999998</v>
      </c>
      <c r="M37" s="31">
        <v>2413.9499999999998</v>
      </c>
      <c r="N37" s="31">
        <v>2383.35</v>
      </c>
      <c r="O37" s="42">
        <v>1629000</v>
      </c>
      <c r="P37" s="43">
        <v>-1.0748770267808344E-2</v>
      </c>
    </row>
    <row r="38" spans="1:16" ht="12.75" customHeight="1">
      <c r="A38" s="31">
        <v>28</v>
      </c>
      <c r="B38" s="32" t="s">
        <v>46</v>
      </c>
      <c r="C38" s="33" t="s">
        <v>73</v>
      </c>
      <c r="D38" s="34">
        <v>45106</v>
      </c>
      <c r="E38" s="40">
        <v>388.35</v>
      </c>
      <c r="F38" s="40">
        <v>389.45000000000005</v>
      </c>
      <c r="G38" s="41">
        <v>384.35000000000008</v>
      </c>
      <c r="H38" s="41">
        <v>380.35</v>
      </c>
      <c r="I38" s="41">
        <v>375.25000000000006</v>
      </c>
      <c r="J38" s="41">
        <v>393.4500000000001</v>
      </c>
      <c r="K38" s="41">
        <v>398.55</v>
      </c>
      <c r="L38" s="41">
        <v>402.55000000000013</v>
      </c>
      <c r="M38" s="31">
        <v>394.55</v>
      </c>
      <c r="N38" s="31">
        <v>385.45</v>
      </c>
      <c r="O38" s="42">
        <v>11548800</v>
      </c>
      <c r="P38" s="43">
        <v>7.4426912771658235E-2</v>
      </c>
    </row>
    <row r="39" spans="1:16" ht="12.75" customHeight="1">
      <c r="A39" s="31">
        <v>29</v>
      </c>
      <c r="B39" s="32" t="s">
        <v>64</v>
      </c>
      <c r="C39" s="33" t="s">
        <v>74</v>
      </c>
      <c r="D39" s="34">
        <v>45106</v>
      </c>
      <c r="E39" s="40">
        <v>237.4</v>
      </c>
      <c r="F39" s="40">
        <v>237.03333333333333</v>
      </c>
      <c r="G39" s="41">
        <v>234.11666666666667</v>
      </c>
      <c r="H39" s="41">
        <v>230.83333333333334</v>
      </c>
      <c r="I39" s="41">
        <v>227.91666666666669</v>
      </c>
      <c r="J39" s="41">
        <v>240.31666666666666</v>
      </c>
      <c r="K39" s="41">
        <v>243.23333333333335</v>
      </c>
      <c r="L39" s="41">
        <v>246.51666666666665</v>
      </c>
      <c r="M39" s="31">
        <v>239.95</v>
      </c>
      <c r="N39" s="31">
        <v>233.75</v>
      </c>
      <c r="O39" s="42">
        <v>36833200</v>
      </c>
      <c r="P39" s="43">
        <v>3.9487497883388838E-2</v>
      </c>
    </row>
    <row r="40" spans="1:16" ht="12.75" customHeight="1">
      <c r="A40" s="31">
        <v>30</v>
      </c>
      <c r="B40" s="32" t="s">
        <v>64</v>
      </c>
      <c r="C40" s="33" t="s">
        <v>75</v>
      </c>
      <c r="D40" s="34">
        <v>45106</v>
      </c>
      <c r="E40" s="40">
        <v>191.7</v>
      </c>
      <c r="F40" s="40">
        <v>190.96666666666667</v>
      </c>
      <c r="G40" s="41">
        <v>189.48333333333335</v>
      </c>
      <c r="H40" s="41">
        <v>187.26666666666668</v>
      </c>
      <c r="I40" s="41">
        <v>185.78333333333336</v>
      </c>
      <c r="J40" s="41">
        <v>193.18333333333334</v>
      </c>
      <c r="K40" s="41">
        <v>194.66666666666663</v>
      </c>
      <c r="L40" s="41">
        <v>196.88333333333333</v>
      </c>
      <c r="M40" s="31">
        <v>192.45</v>
      </c>
      <c r="N40" s="31">
        <v>188.75</v>
      </c>
      <c r="O40" s="42">
        <v>93968550</v>
      </c>
      <c r="P40" s="43">
        <v>-2.3525835866261398E-2</v>
      </c>
    </row>
    <row r="41" spans="1:16" ht="12.75" customHeight="1">
      <c r="A41" s="31">
        <v>31</v>
      </c>
      <c r="B41" s="32" t="s">
        <v>60</v>
      </c>
      <c r="C41" s="33" t="s">
        <v>76</v>
      </c>
      <c r="D41" s="34">
        <v>45106</v>
      </c>
      <c r="E41" s="40">
        <v>1645.55</v>
      </c>
      <c r="F41" s="40">
        <v>1638.1333333333332</v>
      </c>
      <c r="G41" s="41">
        <v>1627.2666666666664</v>
      </c>
      <c r="H41" s="41">
        <v>1608.9833333333331</v>
      </c>
      <c r="I41" s="41">
        <v>1598.1166666666663</v>
      </c>
      <c r="J41" s="41">
        <v>1656.4166666666665</v>
      </c>
      <c r="K41" s="41">
        <v>1667.2833333333333</v>
      </c>
      <c r="L41" s="41">
        <v>1685.5666666666666</v>
      </c>
      <c r="M41" s="31">
        <v>1649</v>
      </c>
      <c r="N41" s="31">
        <v>1619.85</v>
      </c>
      <c r="O41" s="42">
        <v>1654725</v>
      </c>
      <c r="P41" s="43">
        <v>-1.9752714113389627E-3</v>
      </c>
    </row>
    <row r="42" spans="1:16" ht="12.75" customHeight="1">
      <c r="A42" s="31">
        <v>32</v>
      </c>
      <c r="B42" s="32" t="s">
        <v>42</v>
      </c>
      <c r="C42" s="33" t="s">
        <v>77</v>
      </c>
      <c r="D42" s="34">
        <v>45106</v>
      </c>
      <c r="E42" s="40">
        <v>121.6</v>
      </c>
      <c r="F42" s="40">
        <v>121.31666666666668</v>
      </c>
      <c r="G42" s="41">
        <v>120.18333333333335</v>
      </c>
      <c r="H42" s="41">
        <v>118.76666666666668</v>
      </c>
      <c r="I42" s="41">
        <v>117.63333333333335</v>
      </c>
      <c r="J42" s="41">
        <v>122.73333333333335</v>
      </c>
      <c r="K42" s="41">
        <v>123.86666666666667</v>
      </c>
      <c r="L42" s="41">
        <v>125.28333333333335</v>
      </c>
      <c r="M42" s="31">
        <v>122.45</v>
      </c>
      <c r="N42" s="31">
        <v>119.9</v>
      </c>
      <c r="O42" s="42">
        <v>77696700</v>
      </c>
      <c r="P42" s="43">
        <v>-1.5243461927467129E-2</v>
      </c>
    </row>
    <row r="43" spans="1:16" ht="12.75" customHeight="1">
      <c r="A43" s="31">
        <v>33</v>
      </c>
      <c r="B43" s="32" t="s">
        <v>60</v>
      </c>
      <c r="C43" s="33" t="s">
        <v>78</v>
      </c>
      <c r="D43" s="34">
        <v>45106</v>
      </c>
      <c r="E43" s="40">
        <v>677.4</v>
      </c>
      <c r="F43" s="40">
        <v>677.0333333333333</v>
      </c>
      <c r="G43" s="41">
        <v>672.11666666666656</v>
      </c>
      <c r="H43" s="41">
        <v>666.83333333333326</v>
      </c>
      <c r="I43" s="41">
        <v>661.91666666666652</v>
      </c>
      <c r="J43" s="41">
        <v>682.31666666666661</v>
      </c>
      <c r="K43" s="41">
        <v>687.23333333333335</v>
      </c>
      <c r="L43" s="41">
        <v>692.51666666666665</v>
      </c>
      <c r="M43" s="31">
        <v>681.95</v>
      </c>
      <c r="N43" s="31">
        <v>671.75</v>
      </c>
      <c r="O43" s="42">
        <v>8163100</v>
      </c>
      <c r="P43" s="43">
        <v>-7.549520368755451E-2</v>
      </c>
    </row>
    <row r="44" spans="1:16" ht="12.75" customHeight="1">
      <c r="A44" s="31">
        <v>34</v>
      </c>
      <c r="B44" s="32" t="s">
        <v>57</v>
      </c>
      <c r="C44" s="33" t="s">
        <v>79</v>
      </c>
      <c r="D44" s="34">
        <v>45106</v>
      </c>
      <c r="E44" s="40">
        <v>817.8</v>
      </c>
      <c r="F44" s="40">
        <v>812.75</v>
      </c>
      <c r="G44" s="41">
        <v>804.95</v>
      </c>
      <c r="H44" s="41">
        <v>792.1</v>
      </c>
      <c r="I44" s="41">
        <v>784.30000000000007</v>
      </c>
      <c r="J44" s="41">
        <v>825.6</v>
      </c>
      <c r="K44" s="41">
        <v>833.4</v>
      </c>
      <c r="L44" s="41">
        <v>846.25</v>
      </c>
      <c r="M44" s="31">
        <v>820.55</v>
      </c>
      <c r="N44" s="31">
        <v>799.9</v>
      </c>
      <c r="O44" s="42">
        <v>8590000</v>
      </c>
      <c r="P44" s="43">
        <v>-1.4795274687464159E-2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45106</v>
      </c>
      <c r="E45" s="40">
        <v>854.3</v>
      </c>
      <c r="F45" s="40">
        <v>852.66666666666663</v>
      </c>
      <c r="G45" s="41">
        <v>848.43333333333328</v>
      </c>
      <c r="H45" s="41">
        <v>842.56666666666661</v>
      </c>
      <c r="I45" s="41">
        <v>838.33333333333326</v>
      </c>
      <c r="J45" s="41">
        <v>858.5333333333333</v>
      </c>
      <c r="K45" s="41">
        <v>862.76666666666665</v>
      </c>
      <c r="L45" s="41">
        <v>868.63333333333333</v>
      </c>
      <c r="M45" s="31">
        <v>856.9</v>
      </c>
      <c r="N45" s="31">
        <v>846.8</v>
      </c>
      <c r="O45" s="42">
        <v>44109450</v>
      </c>
      <c r="P45" s="43">
        <v>-1.2127401544647986E-2</v>
      </c>
    </row>
    <row r="46" spans="1:16" ht="12.75" customHeight="1">
      <c r="A46" s="31">
        <v>36</v>
      </c>
      <c r="B46" s="32" t="s">
        <v>42</v>
      </c>
      <c r="C46" s="33" t="s">
        <v>82</v>
      </c>
      <c r="D46" s="34">
        <v>45106</v>
      </c>
      <c r="E46" s="40">
        <v>84.05</v>
      </c>
      <c r="F46" s="40">
        <v>84.183333333333337</v>
      </c>
      <c r="G46" s="41">
        <v>83.116666666666674</v>
      </c>
      <c r="H46" s="41">
        <v>82.183333333333337</v>
      </c>
      <c r="I46" s="41">
        <v>81.116666666666674</v>
      </c>
      <c r="J46" s="41">
        <v>85.116666666666674</v>
      </c>
      <c r="K46" s="41">
        <v>86.183333333333337</v>
      </c>
      <c r="L46" s="41">
        <v>87.116666666666674</v>
      </c>
      <c r="M46" s="31">
        <v>85.25</v>
      </c>
      <c r="N46" s="31">
        <v>83.25</v>
      </c>
      <c r="O46" s="42">
        <v>99582000</v>
      </c>
      <c r="P46" s="43">
        <v>3.1766753698868583E-2</v>
      </c>
    </row>
    <row r="47" spans="1:16" ht="12.75" customHeight="1">
      <c r="A47" s="31">
        <v>37</v>
      </c>
      <c r="B47" s="32" t="s">
        <v>44</v>
      </c>
      <c r="C47" s="33" t="s">
        <v>83</v>
      </c>
      <c r="D47" s="34">
        <v>45106</v>
      </c>
      <c r="E47" s="40">
        <v>240.55</v>
      </c>
      <c r="F47" s="40">
        <v>239.04999999999998</v>
      </c>
      <c r="G47" s="41">
        <v>237.09999999999997</v>
      </c>
      <c r="H47" s="41">
        <v>233.64999999999998</v>
      </c>
      <c r="I47" s="41">
        <v>231.69999999999996</v>
      </c>
      <c r="J47" s="41">
        <v>242.49999999999997</v>
      </c>
      <c r="K47" s="41">
        <v>244.44999999999996</v>
      </c>
      <c r="L47" s="41">
        <v>247.89999999999998</v>
      </c>
      <c r="M47" s="31">
        <v>241</v>
      </c>
      <c r="N47" s="31">
        <v>235.6</v>
      </c>
      <c r="O47" s="42">
        <v>31203200</v>
      </c>
      <c r="P47" s="43">
        <v>2.3243611941864736E-2</v>
      </c>
    </row>
    <row r="48" spans="1:16" ht="12.75" customHeight="1">
      <c r="A48" s="31">
        <v>38</v>
      </c>
      <c r="B48" s="32" t="s">
        <v>57</v>
      </c>
      <c r="C48" s="33" t="s">
        <v>84</v>
      </c>
      <c r="D48" s="34">
        <v>45106</v>
      </c>
      <c r="E48" s="40">
        <v>18650.7</v>
      </c>
      <c r="F48" s="40">
        <v>18625.8</v>
      </c>
      <c r="G48" s="41">
        <v>18524.5</v>
      </c>
      <c r="H48" s="41">
        <v>18398.3</v>
      </c>
      <c r="I48" s="41">
        <v>18297</v>
      </c>
      <c r="J48" s="41">
        <v>18752</v>
      </c>
      <c r="K48" s="41">
        <v>18853.299999999996</v>
      </c>
      <c r="L48" s="41">
        <v>18979.5</v>
      </c>
      <c r="M48" s="31">
        <v>18727.099999999999</v>
      </c>
      <c r="N48" s="31">
        <v>18499.599999999999</v>
      </c>
      <c r="O48" s="42">
        <v>179300</v>
      </c>
      <c r="P48" s="43">
        <v>-3.9635779325120517E-2</v>
      </c>
    </row>
    <row r="49" spans="1:16" ht="12.75" customHeight="1">
      <c r="A49" s="31">
        <v>39</v>
      </c>
      <c r="B49" s="32" t="s">
        <v>85</v>
      </c>
      <c r="C49" s="33" t="s">
        <v>86</v>
      </c>
      <c r="D49" s="34">
        <v>45106</v>
      </c>
      <c r="E49" s="40">
        <v>358.9</v>
      </c>
      <c r="F49" s="40">
        <v>358.61666666666662</v>
      </c>
      <c r="G49" s="41">
        <v>355.48333333333323</v>
      </c>
      <c r="H49" s="41">
        <v>352.06666666666661</v>
      </c>
      <c r="I49" s="41">
        <v>348.93333333333322</v>
      </c>
      <c r="J49" s="41">
        <v>362.03333333333325</v>
      </c>
      <c r="K49" s="41">
        <v>365.16666666666657</v>
      </c>
      <c r="L49" s="41">
        <v>368.58333333333326</v>
      </c>
      <c r="M49" s="31">
        <v>361.75</v>
      </c>
      <c r="N49" s="31">
        <v>355.2</v>
      </c>
      <c r="O49" s="42">
        <v>24631200</v>
      </c>
      <c r="P49" s="43">
        <v>1.5660951532695019E-2</v>
      </c>
    </row>
    <row r="50" spans="1:16" ht="12.75" customHeight="1">
      <c r="A50" s="31">
        <v>40</v>
      </c>
      <c r="B50" s="32" t="s">
        <v>60</v>
      </c>
      <c r="C50" s="33" t="s">
        <v>87</v>
      </c>
      <c r="D50" s="34">
        <v>45106</v>
      </c>
      <c r="E50" s="40">
        <v>5007.6499999999996</v>
      </c>
      <c r="F50" s="40">
        <v>4996.4333333333334</v>
      </c>
      <c r="G50" s="41">
        <v>4977.2666666666664</v>
      </c>
      <c r="H50" s="41">
        <v>4946.8833333333332</v>
      </c>
      <c r="I50" s="41">
        <v>4927.7166666666662</v>
      </c>
      <c r="J50" s="41">
        <v>5026.8166666666666</v>
      </c>
      <c r="K50" s="41">
        <v>5045.9833333333327</v>
      </c>
      <c r="L50" s="41">
        <v>5076.3666666666668</v>
      </c>
      <c r="M50" s="31">
        <v>5015.6000000000004</v>
      </c>
      <c r="N50" s="31">
        <v>4966.05</v>
      </c>
      <c r="O50" s="42">
        <v>1703600</v>
      </c>
      <c r="P50" s="43">
        <v>-1.900264885408269E-2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45106</v>
      </c>
      <c r="E51" s="40">
        <v>340.3</v>
      </c>
      <c r="F51" s="40">
        <v>338.56666666666666</v>
      </c>
      <c r="G51" s="41">
        <v>335.93333333333334</v>
      </c>
      <c r="H51" s="41">
        <v>331.56666666666666</v>
      </c>
      <c r="I51" s="41">
        <v>328.93333333333334</v>
      </c>
      <c r="J51" s="41">
        <v>342.93333333333334</v>
      </c>
      <c r="K51" s="41">
        <v>345.56666666666666</v>
      </c>
      <c r="L51" s="41">
        <v>349.93333333333334</v>
      </c>
      <c r="M51" s="31">
        <v>341.2</v>
      </c>
      <c r="N51" s="31">
        <v>334.2</v>
      </c>
      <c r="O51" s="42">
        <v>7304000</v>
      </c>
      <c r="P51" s="43">
        <v>-6.5288356909684441E-3</v>
      </c>
    </row>
    <row r="52" spans="1:16" ht="12.75" customHeight="1">
      <c r="A52" s="31">
        <v>42</v>
      </c>
      <c r="B52" s="32" t="s">
        <v>64</v>
      </c>
      <c r="C52" s="33" t="s">
        <v>90</v>
      </c>
      <c r="D52" s="34">
        <v>45106</v>
      </c>
      <c r="E52" s="40">
        <v>294.7</v>
      </c>
      <c r="F52" s="40">
        <v>294.81666666666666</v>
      </c>
      <c r="G52" s="41">
        <v>292.18333333333334</v>
      </c>
      <c r="H52" s="41">
        <v>289.66666666666669</v>
      </c>
      <c r="I52" s="41">
        <v>287.03333333333336</v>
      </c>
      <c r="J52" s="41">
        <v>297.33333333333331</v>
      </c>
      <c r="K52" s="41">
        <v>299.96666666666664</v>
      </c>
      <c r="L52" s="41">
        <v>302.48333333333329</v>
      </c>
      <c r="M52" s="31">
        <v>297.45</v>
      </c>
      <c r="N52" s="31">
        <v>292.3</v>
      </c>
      <c r="O52" s="42">
        <v>50427900</v>
      </c>
      <c r="P52" s="43">
        <v>3.1251725470708411E-2</v>
      </c>
    </row>
    <row r="53" spans="1:16" ht="12.75" customHeight="1">
      <c r="A53" s="31">
        <v>43</v>
      </c>
      <c r="B53" s="32" t="s">
        <v>69</v>
      </c>
      <c r="C53" s="33" t="s">
        <v>91</v>
      </c>
      <c r="D53" s="34">
        <v>45106</v>
      </c>
      <c r="E53" s="40">
        <v>744.2</v>
      </c>
      <c r="F53" s="40">
        <v>741.45000000000016</v>
      </c>
      <c r="G53" s="41">
        <v>734.95000000000027</v>
      </c>
      <c r="H53" s="41">
        <v>725.70000000000016</v>
      </c>
      <c r="I53" s="41">
        <v>719.20000000000027</v>
      </c>
      <c r="J53" s="41">
        <v>750.70000000000027</v>
      </c>
      <c r="K53" s="41">
        <v>757.2</v>
      </c>
      <c r="L53" s="41">
        <v>766.45000000000027</v>
      </c>
      <c r="M53" s="31">
        <v>747.95</v>
      </c>
      <c r="N53" s="31">
        <v>732.2</v>
      </c>
      <c r="O53" s="42">
        <v>3204825</v>
      </c>
      <c r="P53" s="43">
        <v>-3.0669419050427603E-2</v>
      </c>
    </row>
    <row r="54" spans="1:16" ht="12.75" customHeight="1">
      <c r="A54" s="31">
        <v>44</v>
      </c>
      <c r="B54" s="32" t="s">
        <v>46</v>
      </c>
      <c r="C54" s="33" t="s">
        <v>92</v>
      </c>
      <c r="D54" s="34">
        <v>45106</v>
      </c>
      <c r="E54" s="40">
        <v>272.60000000000002</v>
      </c>
      <c r="F54" s="40">
        <v>270.11666666666667</v>
      </c>
      <c r="G54" s="41">
        <v>266.48333333333335</v>
      </c>
      <c r="H54" s="41">
        <v>260.36666666666667</v>
      </c>
      <c r="I54" s="41">
        <v>256.73333333333335</v>
      </c>
      <c r="J54" s="41">
        <v>276.23333333333335</v>
      </c>
      <c r="K54" s="41">
        <v>279.86666666666667</v>
      </c>
      <c r="L54" s="41">
        <v>285.98333333333335</v>
      </c>
      <c r="M54" s="31">
        <v>273.75</v>
      </c>
      <c r="N54" s="31">
        <v>264</v>
      </c>
      <c r="O54" s="42">
        <v>9469000</v>
      </c>
      <c r="P54" s="43">
        <v>-4.3525692178708879E-2</v>
      </c>
    </row>
    <row r="55" spans="1:16" ht="12.75" customHeight="1">
      <c r="A55" s="31">
        <v>45</v>
      </c>
      <c r="B55" s="32" t="s">
        <v>69</v>
      </c>
      <c r="C55" s="33" t="s">
        <v>93</v>
      </c>
      <c r="D55" s="34">
        <v>45106</v>
      </c>
      <c r="E55" s="40">
        <v>1080.05</v>
      </c>
      <c r="F55" s="40">
        <v>1080.6166666666666</v>
      </c>
      <c r="G55" s="41">
        <v>1069.583333333333</v>
      </c>
      <c r="H55" s="41">
        <v>1059.1166666666666</v>
      </c>
      <c r="I55" s="41">
        <v>1048.083333333333</v>
      </c>
      <c r="J55" s="41">
        <v>1091.083333333333</v>
      </c>
      <c r="K55" s="41">
        <v>1102.1166666666663</v>
      </c>
      <c r="L55" s="41">
        <v>1112.583333333333</v>
      </c>
      <c r="M55" s="31">
        <v>1091.6500000000001</v>
      </c>
      <c r="N55" s="31">
        <v>1070.1500000000001</v>
      </c>
      <c r="O55" s="42">
        <v>10832500</v>
      </c>
      <c r="P55" s="43">
        <v>2.6655609524937805E-2</v>
      </c>
    </row>
    <row r="56" spans="1:16" ht="12.75" customHeight="1">
      <c r="A56" s="31">
        <v>46</v>
      </c>
      <c r="B56" s="32" t="s">
        <v>44</v>
      </c>
      <c r="C56" s="33" t="s">
        <v>94</v>
      </c>
      <c r="D56" s="34">
        <v>45106</v>
      </c>
      <c r="E56" s="40">
        <v>1019.3</v>
      </c>
      <c r="F56" s="40">
        <v>1011.3333333333334</v>
      </c>
      <c r="G56" s="41">
        <v>1000.6666666666667</v>
      </c>
      <c r="H56" s="41">
        <v>982.03333333333342</v>
      </c>
      <c r="I56" s="41">
        <v>971.36666666666679</v>
      </c>
      <c r="J56" s="41">
        <v>1029.9666666666667</v>
      </c>
      <c r="K56" s="41">
        <v>1040.6333333333334</v>
      </c>
      <c r="L56" s="41">
        <v>1059.2666666666667</v>
      </c>
      <c r="M56" s="31">
        <v>1022</v>
      </c>
      <c r="N56" s="31">
        <v>992.7</v>
      </c>
      <c r="O56" s="42">
        <v>11532300</v>
      </c>
      <c r="P56" s="43">
        <v>3.1211857018308631E-2</v>
      </c>
    </row>
    <row r="57" spans="1:16" ht="12.75" customHeight="1">
      <c r="A57" s="31">
        <v>47</v>
      </c>
      <c r="B57" s="32" t="s">
        <v>46</v>
      </c>
      <c r="C57" s="33" t="s">
        <v>95</v>
      </c>
      <c r="D57" s="34">
        <v>45106</v>
      </c>
      <c r="E57" s="40">
        <v>224.7</v>
      </c>
      <c r="F57" s="40">
        <v>224.85</v>
      </c>
      <c r="G57" s="41">
        <v>223.35</v>
      </c>
      <c r="H57" s="41">
        <v>222</v>
      </c>
      <c r="I57" s="41">
        <v>220.5</v>
      </c>
      <c r="J57" s="41">
        <v>226.2</v>
      </c>
      <c r="K57" s="41">
        <v>227.7</v>
      </c>
      <c r="L57" s="41">
        <v>229.04999999999998</v>
      </c>
      <c r="M57" s="31">
        <v>226.35</v>
      </c>
      <c r="N57" s="31">
        <v>223.5</v>
      </c>
      <c r="O57" s="42">
        <v>72072000</v>
      </c>
      <c r="P57" s="43">
        <v>-2.4612061615415223E-2</v>
      </c>
    </row>
    <row r="58" spans="1:16" ht="12.75" customHeight="1">
      <c r="A58" s="31">
        <v>48</v>
      </c>
      <c r="B58" s="32" t="s">
        <v>88</v>
      </c>
      <c r="C58" s="33" t="s">
        <v>96</v>
      </c>
      <c r="D58" s="34">
        <v>45106</v>
      </c>
      <c r="E58" s="40">
        <v>4602.8999999999996</v>
      </c>
      <c r="F58" s="40">
        <v>4555.4833333333336</v>
      </c>
      <c r="G58" s="41">
        <v>4492.416666666667</v>
      </c>
      <c r="H58" s="41">
        <v>4381.9333333333334</v>
      </c>
      <c r="I58" s="41">
        <v>4318.8666666666668</v>
      </c>
      <c r="J58" s="41">
        <v>4665.9666666666672</v>
      </c>
      <c r="K58" s="41">
        <v>4729.0333333333328</v>
      </c>
      <c r="L58" s="41">
        <v>4839.5166666666673</v>
      </c>
      <c r="M58" s="31">
        <v>4618.55</v>
      </c>
      <c r="N58" s="31">
        <v>4445</v>
      </c>
      <c r="O58" s="42">
        <v>630450</v>
      </c>
      <c r="P58" s="43">
        <v>-2.278539874447803E-2</v>
      </c>
    </row>
    <row r="59" spans="1:16" ht="12.75" customHeight="1">
      <c r="A59" s="31">
        <v>49</v>
      </c>
      <c r="B59" s="32" t="s">
        <v>60</v>
      </c>
      <c r="C59" s="33" t="s">
        <v>97</v>
      </c>
      <c r="D59" s="34">
        <v>45106</v>
      </c>
      <c r="E59" s="40">
        <v>1667.25</v>
      </c>
      <c r="F59" s="40">
        <v>1656.7</v>
      </c>
      <c r="G59" s="41">
        <v>1642.45</v>
      </c>
      <c r="H59" s="41">
        <v>1617.65</v>
      </c>
      <c r="I59" s="41">
        <v>1603.4</v>
      </c>
      <c r="J59" s="41">
        <v>1681.5</v>
      </c>
      <c r="K59" s="41">
        <v>1695.75</v>
      </c>
      <c r="L59" s="41">
        <v>1720.55</v>
      </c>
      <c r="M59" s="31">
        <v>1670.95</v>
      </c>
      <c r="N59" s="31">
        <v>1631.9</v>
      </c>
      <c r="O59" s="42">
        <v>3038700</v>
      </c>
      <c r="P59" s="43">
        <v>1.6389604308124563E-2</v>
      </c>
    </row>
    <row r="60" spans="1:16" ht="12.75" customHeight="1">
      <c r="A60" s="31">
        <v>50</v>
      </c>
      <c r="B60" s="32" t="s">
        <v>46</v>
      </c>
      <c r="C60" s="33" t="s">
        <v>98</v>
      </c>
      <c r="D60" s="34">
        <v>45106</v>
      </c>
      <c r="E60" s="40">
        <v>648.95000000000005</v>
      </c>
      <c r="F60" s="40">
        <v>644.51666666666665</v>
      </c>
      <c r="G60" s="41">
        <v>638.23333333333335</v>
      </c>
      <c r="H60" s="41">
        <v>627.51666666666665</v>
      </c>
      <c r="I60" s="41">
        <v>621.23333333333335</v>
      </c>
      <c r="J60" s="41">
        <v>655.23333333333335</v>
      </c>
      <c r="K60" s="41">
        <v>661.51666666666665</v>
      </c>
      <c r="L60" s="41">
        <v>672.23333333333335</v>
      </c>
      <c r="M60" s="31">
        <v>650.79999999999995</v>
      </c>
      <c r="N60" s="31">
        <v>633.79999999999995</v>
      </c>
      <c r="O60" s="42">
        <v>5606000</v>
      </c>
      <c r="P60" s="43">
        <v>-9.5406360424028277E-3</v>
      </c>
    </row>
    <row r="61" spans="1:16" ht="12.75" customHeight="1">
      <c r="A61" s="31">
        <v>51</v>
      </c>
      <c r="B61" s="32" t="s">
        <v>46</v>
      </c>
      <c r="C61" s="33" t="s">
        <v>99</v>
      </c>
      <c r="D61" s="34">
        <v>45106</v>
      </c>
      <c r="E61" s="40">
        <v>937.25</v>
      </c>
      <c r="F61" s="40">
        <v>930.05000000000007</v>
      </c>
      <c r="G61" s="41">
        <v>920.80000000000018</v>
      </c>
      <c r="H61" s="41">
        <v>904.35000000000014</v>
      </c>
      <c r="I61" s="41">
        <v>895.10000000000025</v>
      </c>
      <c r="J61" s="41">
        <v>946.50000000000011</v>
      </c>
      <c r="K61" s="41">
        <v>955.74999999999989</v>
      </c>
      <c r="L61" s="41">
        <v>972.2</v>
      </c>
      <c r="M61" s="31">
        <v>939.3</v>
      </c>
      <c r="N61" s="31">
        <v>913.6</v>
      </c>
      <c r="O61" s="42">
        <v>1757000</v>
      </c>
      <c r="P61" s="43">
        <v>-8.3607155896312527E-2</v>
      </c>
    </row>
    <row r="62" spans="1:16" ht="12.75" customHeight="1">
      <c r="A62" s="31">
        <v>52</v>
      </c>
      <c r="B62" s="32" t="s">
        <v>42</v>
      </c>
      <c r="C62" s="33" t="s">
        <v>100</v>
      </c>
      <c r="D62" s="34">
        <v>45106</v>
      </c>
      <c r="E62" s="40">
        <v>288.35000000000002</v>
      </c>
      <c r="F62" s="40">
        <v>288.7166666666667</v>
      </c>
      <c r="G62" s="41">
        <v>285.68333333333339</v>
      </c>
      <c r="H62" s="41">
        <v>283.01666666666671</v>
      </c>
      <c r="I62" s="41">
        <v>279.98333333333341</v>
      </c>
      <c r="J62" s="41">
        <v>291.38333333333338</v>
      </c>
      <c r="K62" s="41">
        <v>294.41666666666669</v>
      </c>
      <c r="L62" s="41">
        <v>297.08333333333337</v>
      </c>
      <c r="M62" s="31">
        <v>291.75</v>
      </c>
      <c r="N62" s="31">
        <v>286.05</v>
      </c>
      <c r="O62" s="42">
        <v>14499900</v>
      </c>
      <c r="P62" s="43">
        <v>4.2594747340425534E-3</v>
      </c>
    </row>
    <row r="63" spans="1:16" ht="12.75" customHeight="1">
      <c r="A63" s="31">
        <v>53</v>
      </c>
      <c r="B63" s="32" t="s">
        <v>64</v>
      </c>
      <c r="C63" s="33" t="s">
        <v>101</v>
      </c>
      <c r="D63" s="34">
        <v>45106</v>
      </c>
      <c r="E63" s="40">
        <v>122.6</v>
      </c>
      <c r="F63" s="40">
        <v>121.73333333333333</v>
      </c>
      <c r="G63" s="41">
        <v>120.56666666666666</v>
      </c>
      <c r="H63" s="41">
        <v>118.53333333333333</v>
      </c>
      <c r="I63" s="41">
        <v>117.36666666666666</v>
      </c>
      <c r="J63" s="41">
        <v>123.76666666666667</v>
      </c>
      <c r="K63" s="41">
        <v>124.93333333333332</v>
      </c>
      <c r="L63" s="41">
        <v>126.96666666666667</v>
      </c>
      <c r="M63" s="31">
        <v>122.9</v>
      </c>
      <c r="N63" s="31">
        <v>119.7</v>
      </c>
      <c r="O63" s="42">
        <v>36425000</v>
      </c>
      <c r="P63" s="43">
        <v>-2.241009125067096E-2</v>
      </c>
    </row>
    <row r="64" spans="1:16" ht="12.75" customHeight="1">
      <c r="A64" s="31">
        <v>54</v>
      </c>
      <c r="B64" s="32" t="s">
        <v>42</v>
      </c>
      <c r="C64" s="33" t="s">
        <v>102</v>
      </c>
      <c r="D64" s="34">
        <v>45106</v>
      </c>
      <c r="E64" s="40">
        <v>1867.85</v>
      </c>
      <c r="F64" s="40">
        <v>1858.4833333333333</v>
      </c>
      <c r="G64" s="41">
        <v>1846.9666666666667</v>
      </c>
      <c r="H64" s="41">
        <v>1826.0833333333333</v>
      </c>
      <c r="I64" s="41">
        <v>1814.5666666666666</v>
      </c>
      <c r="J64" s="41">
        <v>1879.3666666666668</v>
      </c>
      <c r="K64" s="41">
        <v>1890.8833333333337</v>
      </c>
      <c r="L64" s="41">
        <v>1911.7666666666669</v>
      </c>
      <c r="M64" s="31">
        <v>1870</v>
      </c>
      <c r="N64" s="31">
        <v>1837.6</v>
      </c>
      <c r="O64" s="42">
        <v>3463200</v>
      </c>
      <c r="P64" s="43">
        <v>9.6296296296296297E-2</v>
      </c>
    </row>
    <row r="65" spans="1:16" ht="12.75" customHeight="1">
      <c r="A65" s="31">
        <v>55</v>
      </c>
      <c r="B65" s="32" t="s">
        <v>60</v>
      </c>
      <c r="C65" s="33" t="s">
        <v>103</v>
      </c>
      <c r="D65" s="34">
        <v>45106</v>
      </c>
      <c r="E65" s="40">
        <v>569.6</v>
      </c>
      <c r="F65" s="40">
        <v>567.06666666666672</v>
      </c>
      <c r="G65" s="41">
        <v>563.83333333333348</v>
      </c>
      <c r="H65" s="41">
        <v>558.06666666666672</v>
      </c>
      <c r="I65" s="41">
        <v>554.83333333333348</v>
      </c>
      <c r="J65" s="41">
        <v>572.83333333333348</v>
      </c>
      <c r="K65" s="41">
        <v>576.06666666666683</v>
      </c>
      <c r="L65" s="41">
        <v>581.83333333333348</v>
      </c>
      <c r="M65" s="31">
        <v>570.29999999999995</v>
      </c>
      <c r="N65" s="31">
        <v>561.29999999999995</v>
      </c>
      <c r="O65" s="42">
        <v>12098750</v>
      </c>
      <c r="P65" s="43">
        <v>-1.444341277210358E-3</v>
      </c>
    </row>
    <row r="66" spans="1:16" ht="12.75" customHeight="1">
      <c r="A66" s="31">
        <v>56</v>
      </c>
      <c r="B66" s="32" t="s">
        <v>50</v>
      </c>
      <c r="C66" s="33" t="s">
        <v>104</v>
      </c>
      <c r="D66" s="34">
        <v>45106</v>
      </c>
      <c r="E66" s="40">
        <v>2195.8000000000002</v>
      </c>
      <c r="F66" s="40">
        <v>2181.2666666666669</v>
      </c>
      <c r="G66" s="41">
        <v>2163.9833333333336</v>
      </c>
      <c r="H66" s="41">
        <v>2132.1666666666665</v>
      </c>
      <c r="I66" s="41">
        <v>2114.8833333333332</v>
      </c>
      <c r="J66" s="41">
        <v>2213.0833333333339</v>
      </c>
      <c r="K66" s="41">
        <v>2230.3666666666677</v>
      </c>
      <c r="L66" s="41">
        <v>2262.1833333333343</v>
      </c>
      <c r="M66" s="31">
        <v>2198.5500000000002</v>
      </c>
      <c r="N66" s="31">
        <v>2149.4499999999998</v>
      </c>
      <c r="O66" s="42">
        <v>2013000</v>
      </c>
      <c r="P66" s="43">
        <v>-2.3526558331312151E-2</v>
      </c>
    </row>
    <row r="67" spans="1:16" ht="12.75" customHeight="1">
      <c r="A67" s="31">
        <v>57</v>
      </c>
      <c r="B67" s="32" t="s">
        <v>40</v>
      </c>
      <c r="C67" s="33" t="s">
        <v>105</v>
      </c>
      <c r="D67" s="34">
        <v>45106</v>
      </c>
      <c r="E67" s="40">
        <v>2235.5500000000002</v>
      </c>
      <c r="F67" s="40">
        <v>2216.7999999999997</v>
      </c>
      <c r="G67" s="41">
        <v>2190.7499999999995</v>
      </c>
      <c r="H67" s="41">
        <v>2145.9499999999998</v>
      </c>
      <c r="I67" s="41">
        <v>2119.8999999999996</v>
      </c>
      <c r="J67" s="41">
        <v>2261.5999999999995</v>
      </c>
      <c r="K67" s="41">
        <v>2287.6499999999996</v>
      </c>
      <c r="L67" s="41">
        <v>2332.4499999999994</v>
      </c>
      <c r="M67" s="31">
        <v>2242.85</v>
      </c>
      <c r="N67" s="31">
        <v>2172</v>
      </c>
      <c r="O67" s="42">
        <v>2132750</v>
      </c>
      <c r="P67" s="43">
        <v>1.0949683596805157E-2</v>
      </c>
    </row>
    <row r="68" spans="1:16" ht="12.75" customHeight="1">
      <c r="A68" s="31">
        <v>58</v>
      </c>
      <c r="B68" s="32" t="s">
        <v>46</v>
      </c>
      <c r="C68" s="33" t="s">
        <v>106</v>
      </c>
      <c r="D68" s="34">
        <v>45106</v>
      </c>
      <c r="E68" s="40">
        <v>241</v>
      </c>
      <c r="F68" s="40">
        <v>239.6</v>
      </c>
      <c r="G68" s="41">
        <v>237.7</v>
      </c>
      <c r="H68" s="41">
        <v>234.4</v>
      </c>
      <c r="I68" s="41">
        <v>232.5</v>
      </c>
      <c r="J68" s="41">
        <v>242.89999999999998</v>
      </c>
      <c r="K68" s="41">
        <v>244.8</v>
      </c>
      <c r="L68" s="41">
        <v>248.09999999999997</v>
      </c>
      <c r="M68" s="31">
        <v>241.5</v>
      </c>
      <c r="N68" s="31">
        <v>236.3</v>
      </c>
      <c r="O68" s="42">
        <v>17469200</v>
      </c>
      <c r="P68" s="43">
        <v>-2.8647049665265451E-2</v>
      </c>
    </row>
    <row r="69" spans="1:16" ht="12.75" customHeight="1">
      <c r="A69" s="31">
        <v>59</v>
      </c>
      <c r="B69" s="32" t="s">
        <v>44</v>
      </c>
      <c r="C69" s="33" t="s">
        <v>107</v>
      </c>
      <c r="D69" s="34">
        <v>45106</v>
      </c>
      <c r="E69" s="40">
        <v>3543.05</v>
      </c>
      <c r="F69" s="40">
        <v>3518.1833333333329</v>
      </c>
      <c r="G69" s="41">
        <v>3487.3666666666659</v>
      </c>
      <c r="H69" s="41">
        <v>3431.6833333333329</v>
      </c>
      <c r="I69" s="41">
        <v>3400.8666666666659</v>
      </c>
      <c r="J69" s="41">
        <v>3573.8666666666659</v>
      </c>
      <c r="K69" s="41">
        <v>3604.6833333333325</v>
      </c>
      <c r="L69" s="41">
        <v>3660.3666666666659</v>
      </c>
      <c r="M69" s="31">
        <v>3549</v>
      </c>
      <c r="N69" s="31">
        <v>3462.5</v>
      </c>
      <c r="O69" s="42">
        <v>3119900</v>
      </c>
      <c r="P69" s="43">
        <v>-1.7802893166900157E-2</v>
      </c>
    </row>
    <row r="70" spans="1:16" ht="12.75" customHeight="1">
      <c r="A70" s="31">
        <v>60</v>
      </c>
      <c r="B70" s="32" t="s">
        <v>46</v>
      </c>
      <c r="C70" s="33" t="s">
        <v>108</v>
      </c>
      <c r="D70" s="34">
        <v>45106</v>
      </c>
      <c r="E70" s="40">
        <v>4440.75</v>
      </c>
      <c r="F70" s="40">
        <v>4419.1166666666659</v>
      </c>
      <c r="G70" s="41">
        <v>4345.0833333333321</v>
      </c>
      <c r="H70" s="41">
        <v>4249.4166666666661</v>
      </c>
      <c r="I70" s="41">
        <v>4175.3833333333323</v>
      </c>
      <c r="J70" s="41">
        <v>4514.7833333333319</v>
      </c>
      <c r="K70" s="41">
        <v>4588.8166666666666</v>
      </c>
      <c r="L70" s="41">
        <v>4684.4833333333318</v>
      </c>
      <c r="M70" s="31">
        <v>4493.1499999999996</v>
      </c>
      <c r="N70" s="31">
        <v>4323.45</v>
      </c>
      <c r="O70" s="42">
        <v>1070450</v>
      </c>
      <c r="P70" s="43">
        <v>-9.9884393063583814E-3</v>
      </c>
    </row>
    <row r="71" spans="1:16" ht="12.75" customHeight="1">
      <c r="A71" s="31">
        <v>61</v>
      </c>
      <c r="B71" s="32" t="s">
        <v>109</v>
      </c>
      <c r="C71" s="33" t="s">
        <v>110</v>
      </c>
      <c r="D71" s="34">
        <v>45106</v>
      </c>
      <c r="E71" s="40">
        <v>478.05</v>
      </c>
      <c r="F71" s="40">
        <v>475.58333333333331</v>
      </c>
      <c r="G71" s="41">
        <v>472.46666666666664</v>
      </c>
      <c r="H71" s="41">
        <v>466.88333333333333</v>
      </c>
      <c r="I71" s="41">
        <v>463.76666666666665</v>
      </c>
      <c r="J71" s="41">
        <v>481.16666666666663</v>
      </c>
      <c r="K71" s="41">
        <v>484.2833333333333</v>
      </c>
      <c r="L71" s="41">
        <v>489.86666666666662</v>
      </c>
      <c r="M71" s="31">
        <v>478.7</v>
      </c>
      <c r="N71" s="31">
        <v>470</v>
      </c>
      <c r="O71" s="42">
        <v>28401450</v>
      </c>
      <c r="P71" s="43">
        <v>-2.7678924476077501E-2</v>
      </c>
    </row>
    <row r="72" spans="1:16" ht="12.75" customHeight="1">
      <c r="A72" s="31">
        <v>62</v>
      </c>
      <c r="B72" s="32" t="s">
        <v>44</v>
      </c>
      <c r="C72" s="33" t="s">
        <v>111</v>
      </c>
      <c r="D72" s="34">
        <v>45106</v>
      </c>
      <c r="E72" s="40">
        <v>5038.25</v>
      </c>
      <c r="F72" s="40">
        <v>5021.5166666666673</v>
      </c>
      <c r="G72" s="41">
        <v>4973.0833333333348</v>
      </c>
      <c r="H72" s="41">
        <v>4907.9166666666679</v>
      </c>
      <c r="I72" s="41">
        <v>4859.4833333333354</v>
      </c>
      <c r="J72" s="41">
        <v>5086.6833333333343</v>
      </c>
      <c r="K72" s="41">
        <v>5135.1166666666668</v>
      </c>
      <c r="L72" s="41">
        <v>5200.2833333333338</v>
      </c>
      <c r="M72" s="31">
        <v>5069.95</v>
      </c>
      <c r="N72" s="31">
        <v>4956.3500000000004</v>
      </c>
      <c r="O72" s="42">
        <v>3671125</v>
      </c>
      <c r="P72" s="43">
        <v>-4.2793820481063817E-2</v>
      </c>
    </row>
    <row r="73" spans="1:16" ht="12.75" customHeight="1">
      <c r="A73" s="31">
        <v>63</v>
      </c>
      <c r="B73" s="32" t="s">
        <v>57</v>
      </c>
      <c r="C73" s="45" t="s">
        <v>112</v>
      </c>
      <c r="D73" s="34">
        <v>45106</v>
      </c>
      <c r="E73" s="40">
        <v>3555.35</v>
      </c>
      <c r="F73" s="40">
        <v>3549.9</v>
      </c>
      <c r="G73" s="41">
        <v>3528.15</v>
      </c>
      <c r="H73" s="41">
        <v>3500.95</v>
      </c>
      <c r="I73" s="41">
        <v>3479.2</v>
      </c>
      <c r="J73" s="41">
        <v>3577.1000000000004</v>
      </c>
      <c r="K73" s="41">
        <v>3598.8500000000004</v>
      </c>
      <c r="L73" s="41">
        <v>3626.0500000000006</v>
      </c>
      <c r="M73" s="31">
        <v>3571.65</v>
      </c>
      <c r="N73" s="31">
        <v>3522.7</v>
      </c>
      <c r="O73" s="42">
        <v>3505950</v>
      </c>
      <c r="P73" s="43">
        <v>-2.737816715615511E-3</v>
      </c>
    </row>
    <row r="74" spans="1:16" ht="12.75" customHeight="1">
      <c r="A74" s="31">
        <v>64</v>
      </c>
      <c r="B74" s="32" t="s">
        <v>57</v>
      </c>
      <c r="C74" s="33" t="s">
        <v>113</v>
      </c>
      <c r="D74" s="34">
        <v>45106</v>
      </c>
      <c r="E74" s="40">
        <v>2206.75</v>
      </c>
      <c r="F74" s="40">
        <v>2188.7166666666667</v>
      </c>
      <c r="G74" s="41">
        <v>2158.9333333333334</v>
      </c>
      <c r="H74" s="41">
        <v>2111.1166666666668</v>
      </c>
      <c r="I74" s="41">
        <v>2081.3333333333335</v>
      </c>
      <c r="J74" s="41">
        <v>2236.5333333333333</v>
      </c>
      <c r="K74" s="41">
        <v>2266.3166666666671</v>
      </c>
      <c r="L74" s="41">
        <v>2314.1333333333332</v>
      </c>
      <c r="M74" s="31">
        <v>2218.5</v>
      </c>
      <c r="N74" s="31">
        <v>2140.9</v>
      </c>
      <c r="O74" s="42">
        <v>1197350</v>
      </c>
      <c r="P74" s="43">
        <v>4.562920268972142E-2</v>
      </c>
    </row>
    <row r="75" spans="1:16" ht="12.75" customHeight="1">
      <c r="A75" s="31">
        <v>65</v>
      </c>
      <c r="B75" s="32" t="s">
        <v>57</v>
      </c>
      <c r="C75" s="33" t="s">
        <v>114</v>
      </c>
      <c r="D75" s="34">
        <v>45106</v>
      </c>
      <c r="E75" s="40">
        <v>232.95</v>
      </c>
      <c r="F75" s="40">
        <v>232.75</v>
      </c>
      <c r="G75" s="41">
        <v>230.55</v>
      </c>
      <c r="H75" s="41">
        <v>228.15</v>
      </c>
      <c r="I75" s="41">
        <v>225.95000000000002</v>
      </c>
      <c r="J75" s="41">
        <v>235.15</v>
      </c>
      <c r="K75" s="41">
        <v>237.35</v>
      </c>
      <c r="L75" s="41">
        <v>239.75</v>
      </c>
      <c r="M75" s="31">
        <v>234.95</v>
      </c>
      <c r="N75" s="31">
        <v>230.35</v>
      </c>
      <c r="O75" s="42">
        <v>22150800</v>
      </c>
      <c r="P75" s="43">
        <v>1.0178952552946971E-2</v>
      </c>
    </row>
    <row r="76" spans="1:16" ht="12.75" customHeight="1">
      <c r="A76" s="31">
        <v>66</v>
      </c>
      <c r="B76" s="32" t="s">
        <v>64</v>
      </c>
      <c r="C76" s="33" t="s">
        <v>115</v>
      </c>
      <c r="D76" s="34">
        <v>45106</v>
      </c>
      <c r="E76" s="40">
        <v>121.8</v>
      </c>
      <c r="F76" s="40">
        <v>121.83333333333333</v>
      </c>
      <c r="G76" s="41">
        <v>121.11666666666666</v>
      </c>
      <c r="H76" s="41">
        <v>120.43333333333334</v>
      </c>
      <c r="I76" s="41">
        <v>119.71666666666667</v>
      </c>
      <c r="J76" s="41">
        <v>122.51666666666665</v>
      </c>
      <c r="K76" s="41">
        <v>123.23333333333332</v>
      </c>
      <c r="L76" s="41">
        <v>123.91666666666664</v>
      </c>
      <c r="M76" s="31">
        <v>122.55</v>
      </c>
      <c r="N76" s="31">
        <v>121.15</v>
      </c>
      <c r="O76" s="42">
        <v>114505000</v>
      </c>
      <c r="P76" s="43">
        <v>-3.78943830609587E-2</v>
      </c>
    </row>
    <row r="77" spans="1:16" ht="12.75" customHeight="1">
      <c r="A77" s="31">
        <v>67</v>
      </c>
      <c r="B77" s="32" t="s">
        <v>85</v>
      </c>
      <c r="C77" s="33" t="s">
        <v>116</v>
      </c>
      <c r="D77" s="34">
        <v>45106</v>
      </c>
      <c r="E77" s="40">
        <v>104.95</v>
      </c>
      <c r="F77" s="40">
        <v>104.63333333333334</v>
      </c>
      <c r="G77" s="41">
        <v>104.11666666666667</v>
      </c>
      <c r="H77" s="41">
        <v>103.28333333333333</v>
      </c>
      <c r="I77" s="41">
        <v>102.76666666666667</v>
      </c>
      <c r="J77" s="41">
        <v>105.46666666666668</v>
      </c>
      <c r="K77" s="41">
        <v>105.98333333333336</v>
      </c>
      <c r="L77" s="41">
        <v>106.81666666666669</v>
      </c>
      <c r="M77" s="31">
        <v>105.15</v>
      </c>
      <c r="N77" s="31">
        <v>103.8</v>
      </c>
      <c r="O77" s="42">
        <v>83969550</v>
      </c>
      <c r="P77" s="43">
        <v>-4.3398068785939024E-3</v>
      </c>
    </row>
    <row r="78" spans="1:16" ht="12.75" customHeight="1">
      <c r="A78" s="31">
        <v>68</v>
      </c>
      <c r="B78" s="32" t="s">
        <v>44</v>
      </c>
      <c r="C78" s="33" t="s">
        <v>117</v>
      </c>
      <c r="D78" s="34">
        <v>45106</v>
      </c>
      <c r="E78" s="40">
        <v>647.25</v>
      </c>
      <c r="F78" s="40">
        <v>641.4666666666667</v>
      </c>
      <c r="G78" s="41">
        <v>634.73333333333335</v>
      </c>
      <c r="H78" s="41">
        <v>622.2166666666667</v>
      </c>
      <c r="I78" s="41">
        <v>615.48333333333335</v>
      </c>
      <c r="J78" s="41">
        <v>653.98333333333335</v>
      </c>
      <c r="K78" s="41">
        <v>660.7166666666667</v>
      </c>
      <c r="L78" s="41">
        <v>673.23333333333335</v>
      </c>
      <c r="M78" s="31">
        <v>648.20000000000005</v>
      </c>
      <c r="N78" s="31">
        <v>628.95000000000005</v>
      </c>
      <c r="O78" s="42">
        <v>7751700</v>
      </c>
      <c r="P78" s="43">
        <v>-1.8670649738610904E-3</v>
      </c>
    </row>
    <row r="79" spans="1:16" ht="12.75" customHeight="1">
      <c r="A79" s="31">
        <v>69</v>
      </c>
      <c r="B79" s="32" t="s">
        <v>118</v>
      </c>
      <c r="C79" s="33" t="s">
        <v>119</v>
      </c>
      <c r="D79" s="34">
        <v>45106</v>
      </c>
      <c r="E79" s="40">
        <v>42.5</v>
      </c>
      <c r="F79" s="40">
        <v>42.333333333333336</v>
      </c>
      <c r="G79" s="41">
        <v>41.766666666666673</v>
      </c>
      <c r="H79" s="41">
        <v>41.033333333333339</v>
      </c>
      <c r="I79" s="41">
        <v>40.466666666666676</v>
      </c>
      <c r="J79" s="41">
        <v>43.06666666666667</v>
      </c>
      <c r="K79" s="41">
        <v>43.633333333333333</v>
      </c>
      <c r="L79" s="41">
        <v>44.366666666666667</v>
      </c>
      <c r="M79" s="31">
        <v>42.9</v>
      </c>
      <c r="N79" s="31">
        <v>41.6</v>
      </c>
      <c r="O79" s="42">
        <v>157072500</v>
      </c>
      <c r="P79" s="43">
        <v>8.2325581395348832E-2</v>
      </c>
    </row>
    <row r="80" spans="1:16" ht="12.75" customHeight="1">
      <c r="A80" s="31">
        <v>70</v>
      </c>
      <c r="B80" s="32" t="s">
        <v>46</v>
      </c>
      <c r="C80" s="33" t="s">
        <v>120</v>
      </c>
      <c r="D80" s="34">
        <v>45106</v>
      </c>
      <c r="E80" s="40">
        <v>580</v>
      </c>
      <c r="F80" s="40">
        <v>577.16666666666663</v>
      </c>
      <c r="G80" s="41">
        <v>572.93333333333328</v>
      </c>
      <c r="H80" s="41">
        <v>565.86666666666667</v>
      </c>
      <c r="I80" s="41">
        <v>561.63333333333333</v>
      </c>
      <c r="J80" s="41">
        <v>584.23333333333323</v>
      </c>
      <c r="K80" s="41">
        <v>588.46666666666658</v>
      </c>
      <c r="L80" s="41">
        <v>595.53333333333319</v>
      </c>
      <c r="M80" s="31">
        <v>581.4</v>
      </c>
      <c r="N80" s="31">
        <v>570.1</v>
      </c>
      <c r="O80" s="42">
        <v>7829900</v>
      </c>
      <c r="P80" s="43">
        <v>-2.6192400970088923E-2</v>
      </c>
    </row>
    <row r="81" spans="1:16" ht="12.75" customHeight="1">
      <c r="A81" s="31">
        <v>71</v>
      </c>
      <c r="B81" s="32" t="s">
        <v>60</v>
      </c>
      <c r="C81" s="33" t="s">
        <v>121</v>
      </c>
      <c r="D81" s="34">
        <v>45106</v>
      </c>
      <c r="E81" s="40">
        <v>1032.3</v>
      </c>
      <c r="F81" s="40">
        <v>1034.9833333333333</v>
      </c>
      <c r="G81" s="41">
        <v>1026.6166666666668</v>
      </c>
      <c r="H81" s="41">
        <v>1020.9333333333334</v>
      </c>
      <c r="I81" s="41">
        <v>1012.5666666666668</v>
      </c>
      <c r="J81" s="41">
        <v>1040.6666666666667</v>
      </c>
      <c r="K81" s="41">
        <v>1049.0333333333331</v>
      </c>
      <c r="L81" s="41">
        <v>1054.7166666666667</v>
      </c>
      <c r="M81" s="31">
        <v>1043.3499999999999</v>
      </c>
      <c r="N81" s="31">
        <v>1029.3</v>
      </c>
      <c r="O81" s="42">
        <v>5556000</v>
      </c>
      <c r="P81" s="43">
        <v>-9.2724679029957211E-3</v>
      </c>
    </row>
    <row r="82" spans="1:16" ht="12.75" customHeight="1">
      <c r="A82" s="31">
        <v>72</v>
      </c>
      <c r="B82" s="32" t="s">
        <v>109</v>
      </c>
      <c r="C82" s="46" t="s">
        <v>122</v>
      </c>
      <c r="D82" s="34">
        <v>45106</v>
      </c>
      <c r="E82" s="40">
        <v>1533.15</v>
      </c>
      <c r="F82" s="40">
        <v>1520.8666666666668</v>
      </c>
      <c r="G82" s="41">
        <v>1504.9333333333336</v>
      </c>
      <c r="H82" s="41">
        <v>1476.7166666666669</v>
      </c>
      <c r="I82" s="41">
        <v>1460.7833333333338</v>
      </c>
      <c r="J82" s="41">
        <v>1549.0833333333335</v>
      </c>
      <c r="K82" s="41">
        <v>1565.0166666666669</v>
      </c>
      <c r="L82" s="41">
        <v>1593.2333333333333</v>
      </c>
      <c r="M82" s="31">
        <v>1536.8</v>
      </c>
      <c r="N82" s="31">
        <v>1492.65</v>
      </c>
      <c r="O82" s="42">
        <v>3582650</v>
      </c>
      <c r="P82" s="43">
        <v>3.4588311735191134E-2</v>
      </c>
    </row>
    <row r="83" spans="1:16" ht="12.75" customHeight="1">
      <c r="A83" s="31">
        <v>73</v>
      </c>
      <c r="B83" s="32" t="s">
        <v>44</v>
      </c>
      <c r="C83" s="33" t="s">
        <v>123</v>
      </c>
      <c r="D83" s="34">
        <v>45106</v>
      </c>
      <c r="E83" s="40">
        <v>291.55</v>
      </c>
      <c r="F83" s="40">
        <v>288.95</v>
      </c>
      <c r="G83" s="41">
        <v>285.7</v>
      </c>
      <c r="H83" s="41">
        <v>279.85000000000002</v>
      </c>
      <c r="I83" s="41">
        <v>276.60000000000002</v>
      </c>
      <c r="J83" s="41">
        <v>294.79999999999995</v>
      </c>
      <c r="K83" s="41">
        <v>298.04999999999995</v>
      </c>
      <c r="L83" s="41">
        <v>303.89999999999992</v>
      </c>
      <c r="M83" s="31">
        <v>292.2</v>
      </c>
      <c r="N83" s="31">
        <v>283.10000000000002</v>
      </c>
      <c r="O83" s="42">
        <v>9272000</v>
      </c>
      <c r="P83" s="43">
        <v>-3.867640739149119E-3</v>
      </c>
    </row>
    <row r="84" spans="1:16" ht="12.75" customHeight="1">
      <c r="A84" s="31">
        <v>74</v>
      </c>
      <c r="B84" s="32" t="s">
        <v>50</v>
      </c>
      <c r="C84" s="33" t="s">
        <v>124</v>
      </c>
      <c r="D84" s="34">
        <v>45106</v>
      </c>
      <c r="E84" s="40">
        <v>1723.7</v>
      </c>
      <c r="F84" s="40">
        <v>1715.9833333333336</v>
      </c>
      <c r="G84" s="41">
        <v>1705.1166666666672</v>
      </c>
      <c r="H84" s="41">
        <v>1686.5333333333338</v>
      </c>
      <c r="I84" s="41">
        <v>1675.6666666666674</v>
      </c>
      <c r="J84" s="41">
        <v>1734.5666666666671</v>
      </c>
      <c r="K84" s="41">
        <v>1745.4333333333334</v>
      </c>
      <c r="L84" s="41">
        <v>1764.0166666666669</v>
      </c>
      <c r="M84" s="31">
        <v>1726.85</v>
      </c>
      <c r="N84" s="31">
        <v>1697.4</v>
      </c>
      <c r="O84" s="42">
        <v>12168075</v>
      </c>
      <c r="P84" s="43">
        <v>-1.2680181916287675E-2</v>
      </c>
    </row>
    <row r="85" spans="1:16" ht="12.75" customHeight="1">
      <c r="A85" s="31">
        <v>75</v>
      </c>
      <c r="B85" s="32" t="s">
        <v>85</v>
      </c>
      <c r="C85" s="33" t="s">
        <v>125</v>
      </c>
      <c r="D85" s="34">
        <v>45106</v>
      </c>
      <c r="E85" s="40">
        <v>467.2</v>
      </c>
      <c r="F85" s="40">
        <v>464.65000000000003</v>
      </c>
      <c r="G85" s="41">
        <v>461.55000000000007</v>
      </c>
      <c r="H85" s="41">
        <v>455.90000000000003</v>
      </c>
      <c r="I85" s="41">
        <v>452.80000000000007</v>
      </c>
      <c r="J85" s="41">
        <v>470.30000000000007</v>
      </c>
      <c r="K85" s="41">
        <v>473.40000000000009</v>
      </c>
      <c r="L85" s="41">
        <v>479.05000000000007</v>
      </c>
      <c r="M85" s="31">
        <v>467.75</v>
      </c>
      <c r="N85" s="31">
        <v>459</v>
      </c>
      <c r="O85" s="42">
        <v>6961250</v>
      </c>
      <c r="P85" s="43">
        <v>-3.2487838776928422E-2</v>
      </c>
    </row>
    <row r="86" spans="1:16" ht="12.75" customHeight="1">
      <c r="A86" s="31">
        <v>76</v>
      </c>
      <c r="B86" s="32" t="s">
        <v>46</v>
      </c>
      <c r="C86" s="33" t="s">
        <v>126</v>
      </c>
      <c r="D86" s="34">
        <v>45106</v>
      </c>
      <c r="E86" s="40">
        <v>3730.75</v>
      </c>
      <c r="F86" s="40">
        <v>3693.25</v>
      </c>
      <c r="G86" s="41">
        <v>3637.5</v>
      </c>
      <c r="H86" s="41">
        <v>3544.25</v>
      </c>
      <c r="I86" s="41">
        <v>3488.5</v>
      </c>
      <c r="J86" s="41">
        <v>3786.5</v>
      </c>
      <c r="K86" s="41">
        <v>3842.25</v>
      </c>
      <c r="L86" s="41">
        <v>3935.5</v>
      </c>
      <c r="M86" s="31">
        <v>3749</v>
      </c>
      <c r="N86" s="31">
        <v>3600</v>
      </c>
      <c r="O86" s="42">
        <v>4228800</v>
      </c>
      <c r="P86" s="43">
        <v>-0.17600982054129888</v>
      </c>
    </row>
    <row r="87" spans="1:16" ht="12.75" customHeight="1">
      <c r="A87" s="31">
        <v>77</v>
      </c>
      <c r="B87" s="32" t="s">
        <v>42</v>
      </c>
      <c r="C87" s="33" t="s">
        <v>127</v>
      </c>
      <c r="D87" s="34">
        <v>45106</v>
      </c>
      <c r="E87" s="40">
        <v>1291.3499999999999</v>
      </c>
      <c r="F87" s="40">
        <v>1288.4666666666665</v>
      </c>
      <c r="G87" s="41">
        <v>1280.6833333333329</v>
      </c>
      <c r="H87" s="41">
        <v>1270.0166666666664</v>
      </c>
      <c r="I87" s="41">
        <v>1262.2333333333329</v>
      </c>
      <c r="J87" s="41">
        <v>1299.133333333333</v>
      </c>
      <c r="K87" s="41">
        <v>1306.9166666666663</v>
      </c>
      <c r="L87" s="41">
        <v>1317.583333333333</v>
      </c>
      <c r="M87" s="31">
        <v>1296.25</v>
      </c>
      <c r="N87" s="31">
        <v>1277.8</v>
      </c>
      <c r="O87" s="42">
        <v>6153500</v>
      </c>
      <c r="P87" s="43">
        <v>6.4605822701995419E-3</v>
      </c>
    </row>
    <row r="88" spans="1:16" ht="12.75" customHeight="1">
      <c r="A88" s="31">
        <v>78</v>
      </c>
      <c r="B88" s="32" t="s">
        <v>88</v>
      </c>
      <c r="C88" s="33" t="s">
        <v>128</v>
      </c>
      <c r="D88" s="34">
        <v>45106</v>
      </c>
      <c r="E88" s="40">
        <v>1164.9000000000001</v>
      </c>
      <c r="F88" s="40">
        <v>1167.25</v>
      </c>
      <c r="G88" s="41">
        <v>1159.5</v>
      </c>
      <c r="H88" s="41">
        <v>1154.0999999999999</v>
      </c>
      <c r="I88" s="41">
        <v>1146.3499999999999</v>
      </c>
      <c r="J88" s="41">
        <v>1172.6500000000001</v>
      </c>
      <c r="K88" s="41">
        <v>1180.4000000000001</v>
      </c>
      <c r="L88" s="41">
        <v>1185.8000000000002</v>
      </c>
      <c r="M88" s="31">
        <v>1175</v>
      </c>
      <c r="N88" s="31">
        <v>1161.8499999999999</v>
      </c>
      <c r="O88" s="42">
        <v>13143200</v>
      </c>
      <c r="P88" s="43">
        <v>-9.2343411957152653E-3</v>
      </c>
    </row>
    <row r="89" spans="1:16" ht="12.75" customHeight="1">
      <c r="A89" s="31">
        <v>79</v>
      </c>
      <c r="B89" s="32" t="s">
        <v>69</v>
      </c>
      <c r="C89" s="33" t="s">
        <v>129</v>
      </c>
      <c r="D89" s="34">
        <v>45106</v>
      </c>
      <c r="E89" s="40">
        <v>2720.45</v>
      </c>
      <c r="F89" s="40">
        <v>2719.3333333333335</v>
      </c>
      <c r="G89" s="41">
        <v>2706.2166666666672</v>
      </c>
      <c r="H89" s="41">
        <v>2691.9833333333336</v>
      </c>
      <c r="I89" s="41">
        <v>2678.8666666666672</v>
      </c>
      <c r="J89" s="41">
        <v>2733.5666666666671</v>
      </c>
      <c r="K89" s="41">
        <v>2746.6833333333329</v>
      </c>
      <c r="L89" s="41">
        <v>2760.916666666667</v>
      </c>
      <c r="M89" s="31">
        <v>2732.45</v>
      </c>
      <c r="N89" s="31">
        <v>2705.1</v>
      </c>
      <c r="O89" s="42">
        <v>25709100</v>
      </c>
      <c r="P89" s="43">
        <v>-4.6338233493951768E-2</v>
      </c>
    </row>
    <row r="90" spans="1:16" ht="12.75" customHeight="1">
      <c r="A90" s="31">
        <v>80</v>
      </c>
      <c r="B90" s="32" t="s">
        <v>69</v>
      </c>
      <c r="C90" s="33" t="s">
        <v>130</v>
      </c>
      <c r="D90" s="34">
        <v>45106</v>
      </c>
      <c r="E90" s="40">
        <v>2005.45</v>
      </c>
      <c r="F90" s="40">
        <v>2004.2333333333333</v>
      </c>
      <c r="G90" s="41">
        <v>1988.7666666666667</v>
      </c>
      <c r="H90" s="41">
        <v>1972.0833333333333</v>
      </c>
      <c r="I90" s="41">
        <v>1956.6166666666666</v>
      </c>
      <c r="J90" s="41">
        <v>2020.9166666666667</v>
      </c>
      <c r="K90" s="41">
        <v>2036.3833333333334</v>
      </c>
      <c r="L90" s="41">
        <v>2053.0666666666666</v>
      </c>
      <c r="M90" s="31">
        <v>2019.7</v>
      </c>
      <c r="N90" s="31">
        <v>1987.55</v>
      </c>
      <c r="O90" s="42">
        <v>4251000</v>
      </c>
      <c r="P90" s="43">
        <v>-0.10683895367160416</v>
      </c>
    </row>
    <row r="91" spans="1:16" ht="12.75" customHeight="1">
      <c r="A91" s="31">
        <v>81</v>
      </c>
      <c r="B91" s="32" t="s">
        <v>64</v>
      </c>
      <c r="C91" s="33" t="s">
        <v>131</v>
      </c>
      <c r="D91" s="34">
        <v>45106</v>
      </c>
      <c r="E91" s="40">
        <v>1638.7</v>
      </c>
      <c r="F91" s="40">
        <v>1639.6166666666668</v>
      </c>
      <c r="G91" s="41">
        <v>1629.0333333333335</v>
      </c>
      <c r="H91" s="41">
        <v>1619.3666666666668</v>
      </c>
      <c r="I91" s="41">
        <v>1608.7833333333335</v>
      </c>
      <c r="J91" s="41">
        <v>1649.2833333333335</v>
      </c>
      <c r="K91" s="41">
        <v>1659.8666666666666</v>
      </c>
      <c r="L91" s="41">
        <v>1669.5333333333335</v>
      </c>
      <c r="M91" s="31">
        <v>1650.2</v>
      </c>
      <c r="N91" s="31">
        <v>1629.95</v>
      </c>
      <c r="O91" s="42">
        <v>92644750</v>
      </c>
      <c r="P91" s="43">
        <v>-8.3595796662055168E-3</v>
      </c>
    </row>
    <row r="92" spans="1:16" ht="12.75" customHeight="1">
      <c r="A92" s="31">
        <v>82</v>
      </c>
      <c r="B92" s="32" t="s">
        <v>69</v>
      </c>
      <c r="C92" s="33" t="s">
        <v>132</v>
      </c>
      <c r="D92" s="34">
        <v>45106</v>
      </c>
      <c r="E92" s="40">
        <v>631.4</v>
      </c>
      <c r="F92" s="40">
        <v>627.4</v>
      </c>
      <c r="G92" s="41">
        <v>622.34999999999991</v>
      </c>
      <c r="H92" s="41">
        <v>613.29999999999995</v>
      </c>
      <c r="I92" s="41">
        <v>608.24999999999989</v>
      </c>
      <c r="J92" s="41">
        <v>636.44999999999993</v>
      </c>
      <c r="K92" s="41">
        <v>641.49999999999989</v>
      </c>
      <c r="L92" s="41">
        <v>650.54999999999995</v>
      </c>
      <c r="M92" s="31">
        <v>632.45000000000005</v>
      </c>
      <c r="N92" s="31">
        <v>618.35</v>
      </c>
      <c r="O92" s="42">
        <v>19371000</v>
      </c>
      <c r="P92" s="43">
        <v>-6.207674943566591E-3</v>
      </c>
    </row>
    <row r="93" spans="1:16" ht="12.75" customHeight="1">
      <c r="A93" s="31">
        <v>83</v>
      </c>
      <c r="B93" s="32" t="s">
        <v>57</v>
      </c>
      <c r="C93" s="33" t="s">
        <v>133</v>
      </c>
      <c r="D93" s="34">
        <v>45106</v>
      </c>
      <c r="E93" s="40">
        <v>2842.3</v>
      </c>
      <c r="F93" s="40">
        <v>2823.9500000000003</v>
      </c>
      <c r="G93" s="41">
        <v>2795.9500000000007</v>
      </c>
      <c r="H93" s="41">
        <v>2749.6000000000004</v>
      </c>
      <c r="I93" s="41">
        <v>2721.6000000000008</v>
      </c>
      <c r="J93" s="41">
        <v>2870.3000000000006</v>
      </c>
      <c r="K93" s="41">
        <v>2898.2999999999997</v>
      </c>
      <c r="L93" s="41">
        <v>2944.6500000000005</v>
      </c>
      <c r="M93" s="31">
        <v>2851.95</v>
      </c>
      <c r="N93" s="31">
        <v>2777.6</v>
      </c>
      <c r="O93" s="42">
        <v>3783600</v>
      </c>
      <c r="P93" s="43">
        <v>6.6193253867613489E-2</v>
      </c>
    </row>
    <row r="94" spans="1:16" ht="12.75" customHeight="1">
      <c r="A94" s="31">
        <v>84</v>
      </c>
      <c r="B94" s="32" t="s">
        <v>134</v>
      </c>
      <c r="C94" s="33" t="s">
        <v>135</v>
      </c>
      <c r="D94" s="34">
        <v>45106</v>
      </c>
      <c r="E94" s="40">
        <v>414.5</v>
      </c>
      <c r="F94" s="40">
        <v>412.34999999999997</v>
      </c>
      <c r="G94" s="41">
        <v>409.14999999999992</v>
      </c>
      <c r="H94" s="41">
        <v>403.79999999999995</v>
      </c>
      <c r="I94" s="41">
        <v>400.59999999999991</v>
      </c>
      <c r="J94" s="41">
        <v>417.69999999999993</v>
      </c>
      <c r="K94" s="41">
        <v>420.9</v>
      </c>
      <c r="L94" s="41">
        <v>426.24999999999994</v>
      </c>
      <c r="M94" s="31">
        <v>415.55</v>
      </c>
      <c r="N94" s="31">
        <v>407</v>
      </c>
      <c r="O94" s="42">
        <v>35246400</v>
      </c>
      <c r="P94" s="43">
        <v>-4.4952771139182883E-2</v>
      </c>
    </row>
    <row r="95" spans="1:16" ht="12.75" customHeight="1">
      <c r="A95" s="31">
        <v>85</v>
      </c>
      <c r="B95" s="32" t="s">
        <v>134</v>
      </c>
      <c r="C95" s="33" t="s">
        <v>136</v>
      </c>
      <c r="D95" s="34">
        <v>45106</v>
      </c>
      <c r="E95" s="40">
        <v>116.5</v>
      </c>
      <c r="F95" s="40">
        <v>115.78333333333335</v>
      </c>
      <c r="G95" s="41">
        <v>114.86666666666669</v>
      </c>
      <c r="H95" s="41">
        <v>113.23333333333335</v>
      </c>
      <c r="I95" s="41">
        <v>112.31666666666669</v>
      </c>
      <c r="J95" s="41">
        <v>117.41666666666669</v>
      </c>
      <c r="K95" s="41">
        <v>118.33333333333334</v>
      </c>
      <c r="L95" s="41">
        <v>119.96666666666668</v>
      </c>
      <c r="M95" s="31">
        <v>116.7</v>
      </c>
      <c r="N95" s="31">
        <v>114.15</v>
      </c>
      <c r="O95" s="42">
        <v>26091400</v>
      </c>
      <c r="P95" s="43">
        <v>-3.7274552055967178E-2</v>
      </c>
    </row>
    <row r="96" spans="1:16" ht="12.75" customHeight="1">
      <c r="A96" s="31">
        <v>86</v>
      </c>
      <c r="B96" s="32" t="s">
        <v>85</v>
      </c>
      <c r="C96" s="33" t="s">
        <v>137</v>
      </c>
      <c r="D96" s="34">
        <v>45106</v>
      </c>
      <c r="E96" s="40">
        <v>271.35000000000002</v>
      </c>
      <c r="F96" s="40">
        <v>270.03333333333336</v>
      </c>
      <c r="G96" s="41">
        <v>268.01666666666671</v>
      </c>
      <c r="H96" s="41">
        <v>264.68333333333334</v>
      </c>
      <c r="I96" s="41">
        <v>262.66666666666669</v>
      </c>
      <c r="J96" s="41">
        <v>273.36666666666673</v>
      </c>
      <c r="K96" s="41">
        <v>275.38333333333338</v>
      </c>
      <c r="L96" s="41">
        <v>278.71666666666675</v>
      </c>
      <c r="M96" s="31">
        <v>272.05</v>
      </c>
      <c r="N96" s="31">
        <v>266.7</v>
      </c>
      <c r="O96" s="42">
        <v>20881800</v>
      </c>
      <c r="P96" s="43">
        <v>-1.9523326572008115E-2</v>
      </c>
    </row>
    <row r="97" spans="1:16" ht="12.75" customHeight="1">
      <c r="A97" s="31">
        <v>87</v>
      </c>
      <c r="B97" s="32" t="s">
        <v>60</v>
      </c>
      <c r="C97" s="33" t="s">
        <v>138</v>
      </c>
      <c r="D97" s="34">
        <v>45106</v>
      </c>
      <c r="E97" s="40">
        <v>2656.4</v>
      </c>
      <c r="F97" s="40">
        <v>2657.0499999999997</v>
      </c>
      <c r="G97" s="41">
        <v>2641.4499999999994</v>
      </c>
      <c r="H97" s="41">
        <v>2626.4999999999995</v>
      </c>
      <c r="I97" s="41">
        <v>2610.8999999999992</v>
      </c>
      <c r="J97" s="41">
        <v>2671.9999999999995</v>
      </c>
      <c r="K97" s="41">
        <v>2687.6</v>
      </c>
      <c r="L97" s="41">
        <v>2702.5499999999997</v>
      </c>
      <c r="M97" s="31">
        <v>2672.65</v>
      </c>
      <c r="N97" s="31">
        <v>2642.1</v>
      </c>
      <c r="O97" s="42">
        <v>9456000</v>
      </c>
      <c r="P97" s="43">
        <v>-9.645898136802087E-3</v>
      </c>
    </row>
    <row r="98" spans="1:16" ht="12.75" customHeight="1">
      <c r="A98" s="31">
        <v>88</v>
      </c>
      <c r="B98" s="32" t="s">
        <v>69</v>
      </c>
      <c r="C98" s="33" t="s">
        <v>139</v>
      </c>
      <c r="D98" s="34">
        <v>45106</v>
      </c>
      <c r="E98" s="40">
        <v>115.5</v>
      </c>
      <c r="F98" s="40">
        <v>115.63333333333333</v>
      </c>
      <c r="G98" s="41">
        <v>113.91666666666666</v>
      </c>
      <c r="H98" s="41">
        <v>112.33333333333333</v>
      </c>
      <c r="I98" s="41">
        <v>110.61666666666666</v>
      </c>
      <c r="J98" s="41">
        <v>117.21666666666665</v>
      </c>
      <c r="K98" s="41">
        <v>118.93333333333332</v>
      </c>
      <c r="L98" s="41">
        <v>120.51666666666665</v>
      </c>
      <c r="M98" s="31">
        <v>117.35</v>
      </c>
      <c r="N98" s="31">
        <v>114.05</v>
      </c>
      <c r="O98" s="42">
        <v>58539300</v>
      </c>
      <c r="P98" s="43">
        <v>-1.831582301300487E-2</v>
      </c>
    </row>
    <row r="99" spans="1:16" ht="12.75" customHeight="1">
      <c r="A99" s="31">
        <v>89</v>
      </c>
      <c r="B99" s="32" t="s">
        <v>64</v>
      </c>
      <c r="C99" s="33" t="s">
        <v>140</v>
      </c>
      <c r="D99" s="34">
        <v>45106</v>
      </c>
      <c r="E99" s="40">
        <v>927.1</v>
      </c>
      <c r="F99" s="40">
        <v>927.56666666666672</v>
      </c>
      <c r="G99" s="41">
        <v>922.68333333333339</v>
      </c>
      <c r="H99" s="41">
        <v>918.26666666666665</v>
      </c>
      <c r="I99" s="41">
        <v>913.38333333333333</v>
      </c>
      <c r="J99" s="41">
        <v>931.98333333333346</v>
      </c>
      <c r="K99" s="41">
        <v>936.8666666666669</v>
      </c>
      <c r="L99" s="41">
        <v>941.28333333333353</v>
      </c>
      <c r="M99" s="31">
        <v>932.45</v>
      </c>
      <c r="N99" s="31">
        <v>923.15</v>
      </c>
      <c r="O99" s="42">
        <v>86183300</v>
      </c>
      <c r="P99" s="43">
        <v>-5.6132585975737798E-3</v>
      </c>
    </row>
    <row r="100" spans="1:16" ht="12.75" customHeight="1">
      <c r="A100" s="31">
        <v>90</v>
      </c>
      <c r="B100" s="32" t="s">
        <v>69</v>
      </c>
      <c r="C100" s="33" t="s">
        <v>141</v>
      </c>
      <c r="D100" s="34">
        <v>45106</v>
      </c>
      <c r="E100" s="40">
        <v>1279.2</v>
      </c>
      <c r="F100" s="40">
        <v>1276.4000000000001</v>
      </c>
      <c r="G100" s="41">
        <v>1262.6500000000001</v>
      </c>
      <c r="H100" s="41">
        <v>1246.0999999999999</v>
      </c>
      <c r="I100" s="41">
        <v>1232.3499999999999</v>
      </c>
      <c r="J100" s="41">
        <v>1292.9500000000003</v>
      </c>
      <c r="K100" s="41">
        <v>1306.7000000000003</v>
      </c>
      <c r="L100" s="41">
        <v>1323.2500000000005</v>
      </c>
      <c r="M100" s="31">
        <v>1290.1500000000001</v>
      </c>
      <c r="N100" s="31">
        <v>1259.8499999999999</v>
      </c>
      <c r="O100" s="42">
        <v>4951725</v>
      </c>
      <c r="P100" s="43">
        <v>-1.6509925817055127E-2</v>
      </c>
    </row>
    <row r="101" spans="1:16" ht="12.75" customHeight="1">
      <c r="A101" s="31">
        <v>91</v>
      </c>
      <c r="B101" s="32" t="s">
        <v>69</v>
      </c>
      <c r="C101" s="33" t="s">
        <v>142</v>
      </c>
      <c r="D101" s="34">
        <v>45106</v>
      </c>
      <c r="E101" s="40">
        <v>563.35</v>
      </c>
      <c r="F101" s="40">
        <v>565.61666666666667</v>
      </c>
      <c r="G101" s="41">
        <v>553.73333333333335</v>
      </c>
      <c r="H101" s="41">
        <v>544.11666666666667</v>
      </c>
      <c r="I101" s="41">
        <v>532.23333333333335</v>
      </c>
      <c r="J101" s="41">
        <v>575.23333333333335</v>
      </c>
      <c r="K101" s="41">
        <v>587.11666666666679</v>
      </c>
      <c r="L101" s="41">
        <v>596.73333333333335</v>
      </c>
      <c r="M101" s="31">
        <v>577.5</v>
      </c>
      <c r="N101" s="31">
        <v>556</v>
      </c>
      <c r="O101" s="42">
        <v>13291500</v>
      </c>
      <c r="P101" s="43">
        <v>-3.0843268073936343E-2</v>
      </c>
    </row>
    <row r="102" spans="1:16" ht="12.75" customHeight="1">
      <c r="A102" s="31">
        <v>92</v>
      </c>
      <c r="B102" s="32" t="s">
        <v>80</v>
      </c>
      <c r="C102" s="33" t="s">
        <v>143</v>
      </c>
      <c r="D102" s="34">
        <v>45106</v>
      </c>
      <c r="E102" s="40">
        <v>7.65</v>
      </c>
      <c r="F102" s="40">
        <v>7.5666666666666673</v>
      </c>
      <c r="G102" s="41">
        <v>7.4333333333333345</v>
      </c>
      <c r="H102" s="41">
        <v>7.2166666666666668</v>
      </c>
      <c r="I102" s="41">
        <v>7.0833333333333339</v>
      </c>
      <c r="J102" s="41">
        <v>7.783333333333335</v>
      </c>
      <c r="K102" s="41">
        <v>7.9166666666666679</v>
      </c>
      <c r="L102" s="41">
        <v>8.1333333333333364</v>
      </c>
      <c r="M102" s="31">
        <v>7.7</v>
      </c>
      <c r="N102" s="31">
        <v>7.35</v>
      </c>
      <c r="O102" s="42">
        <v>713090000</v>
      </c>
      <c r="P102" s="43">
        <v>2.6604857401995363E-2</v>
      </c>
    </row>
    <row r="103" spans="1:16" ht="12.75" customHeight="1">
      <c r="A103" s="31">
        <v>93</v>
      </c>
      <c r="B103" s="32" t="s">
        <v>69</v>
      </c>
      <c r="C103" s="33" t="s">
        <v>144</v>
      </c>
      <c r="D103" s="34">
        <v>45106</v>
      </c>
      <c r="E103" s="40">
        <v>100.05</v>
      </c>
      <c r="F103" s="40">
        <v>99.05</v>
      </c>
      <c r="G103" s="41">
        <v>97.55</v>
      </c>
      <c r="H103" s="41">
        <v>95.05</v>
      </c>
      <c r="I103" s="41">
        <v>93.55</v>
      </c>
      <c r="J103" s="41">
        <v>101.55</v>
      </c>
      <c r="K103" s="41">
        <v>103.05</v>
      </c>
      <c r="L103" s="41">
        <v>105.55</v>
      </c>
      <c r="M103" s="31">
        <v>100.55</v>
      </c>
      <c r="N103" s="31">
        <v>96.55</v>
      </c>
      <c r="O103" s="42">
        <v>188540000</v>
      </c>
      <c r="P103" s="43">
        <v>-4.2701193196242701E-2</v>
      </c>
    </row>
    <row r="104" spans="1:16" ht="12.75" customHeight="1">
      <c r="A104" s="31">
        <v>94</v>
      </c>
      <c r="B104" s="32" t="s">
        <v>64</v>
      </c>
      <c r="C104" s="33" t="s">
        <v>145</v>
      </c>
      <c r="D104" s="34">
        <v>45106</v>
      </c>
      <c r="E104" s="40">
        <v>77.650000000000006</v>
      </c>
      <c r="F104" s="40">
        <v>77.416666666666671</v>
      </c>
      <c r="G104" s="41">
        <v>76.683333333333337</v>
      </c>
      <c r="H104" s="41">
        <v>75.716666666666669</v>
      </c>
      <c r="I104" s="41">
        <v>74.983333333333334</v>
      </c>
      <c r="J104" s="41">
        <v>78.38333333333334</v>
      </c>
      <c r="K104" s="41">
        <v>79.11666666666666</v>
      </c>
      <c r="L104" s="41">
        <v>80.083333333333343</v>
      </c>
      <c r="M104" s="31">
        <v>78.150000000000006</v>
      </c>
      <c r="N104" s="31">
        <v>76.45</v>
      </c>
      <c r="O104" s="42">
        <v>256485000</v>
      </c>
      <c r="P104" s="43">
        <v>-1.1218412074249697E-2</v>
      </c>
    </row>
    <row r="105" spans="1:16" ht="12.75" customHeight="1">
      <c r="A105" s="31">
        <v>95</v>
      </c>
      <c r="B105" s="32" t="s">
        <v>46</v>
      </c>
      <c r="C105" s="33" t="s">
        <v>146</v>
      </c>
      <c r="D105" s="34">
        <v>45106</v>
      </c>
      <c r="E105" s="40">
        <v>129.85</v>
      </c>
      <c r="F105" s="40">
        <v>128.78333333333333</v>
      </c>
      <c r="G105" s="41">
        <v>127.56666666666666</v>
      </c>
      <c r="H105" s="41">
        <v>125.28333333333333</v>
      </c>
      <c r="I105" s="41">
        <v>124.06666666666666</v>
      </c>
      <c r="J105" s="41">
        <v>131.06666666666666</v>
      </c>
      <c r="K105" s="41">
        <v>132.2833333333333</v>
      </c>
      <c r="L105" s="41">
        <v>134.56666666666666</v>
      </c>
      <c r="M105" s="31">
        <v>130</v>
      </c>
      <c r="N105" s="31">
        <v>126.5</v>
      </c>
      <c r="O105" s="42">
        <v>50036250</v>
      </c>
      <c r="P105" s="43">
        <v>-2.3992392655987127E-2</v>
      </c>
    </row>
    <row r="106" spans="1:16" ht="12.75" customHeight="1">
      <c r="A106" s="31">
        <v>96</v>
      </c>
      <c r="B106" s="32" t="s">
        <v>85</v>
      </c>
      <c r="C106" s="33" t="s">
        <v>147</v>
      </c>
      <c r="D106" s="34">
        <v>45106</v>
      </c>
      <c r="E106" s="40">
        <v>483.05</v>
      </c>
      <c r="F106" s="40">
        <v>480.8</v>
      </c>
      <c r="G106" s="41">
        <v>477.15000000000003</v>
      </c>
      <c r="H106" s="41">
        <v>471.25</v>
      </c>
      <c r="I106" s="41">
        <v>467.6</v>
      </c>
      <c r="J106" s="41">
        <v>486.70000000000005</v>
      </c>
      <c r="K106" s="41">
        <v>490.35</v>
      </c>
      <c r="L106" s="41">
        <v>496.25000000000006</v>
      </c>
      <c r="M106" s="31">
        <v>484.45</v>
      </c>
      <c r="N106" s="31">
        <v>474.9</v>
      </c>
      <c r="O106" s="42">
        <v>8632250</v>
      </c>
      <c r="P106" s="43">
        <v>-5.2091197342593994E-2</v>
      </c>
    </row>
    <row r="107" spans="1:16" ht="12.75" customHeight="1">
      <c r="A107" s="31">
        <v>97</v>
      </c>
      <c r="B107" s="32" t="s">
        <v>118</v>
      </c>
      <c r="C107" s="33" t="s">
        <v>148</v>
      </c>
      <c r="D107" s="34">
        <v>45106</v>
      </c>
      <c r="E107" s="40">
        <v>383.3</v>
      </c>
      <c r="F107" s="40">
        <v>382.66666666666669</v>
      </c>
      <c r="G107" s="41">
        <v>379.63333333333338</v>
      </c>
      <c r="H107" s="41">
        <v>375.9666666666667</v>
      </c>
      <c r="I107" s="41">
        <v>372.93333333333339</v>
      </c>
      <c r="J107" s="41">
        <v>386.33333333333337</v>
      </c>
      <c r="K107" s="41">
        <v>389.36666666666667</v>
      </c>
      <c r="L107" s="41">
        <v>393.03333333333336</v>
      </c>
      <c r="M107" s="31">
        <v>385.7</v>
      </c>
      <c r="N107" s="31">
        <v>379</v>
      </c>
      <c r="O107" s="42">
        <v>18746000</v>
      </c>
      <c r="P107" s="43">
        <v>-3.9060898093090012E-2</v>
      </c>
    </row>
    <row r="108" spans="1:16" ht="12.75" customHeight="1">
      <c r="A108" s="31">
        <v>98</v>
      </c>
      <c r="B108" s="32" t="s">
        <v>50</v>
      </c>
      <c r="C108" s="33" t="s">
        <v>149</v>
      </c>
      <c r="D108" s="34">
        <v>45106</v>
      </c>
      <c r="E108" s="40">
        <v>213.8</v>
      </c>
      <c r="F108" s="40">
        <v>212.16666666666666</v>
      </c>
      <c r="G108" s="41">
        <v>209.58333333333331</v>
      </c>
      <c r="H108" s="41">
        <v>205.36666666666665</v>
      </c>
      <c r="I108" s="41">
        <v>202.7833333333333</v>
      </c>
      <c r="J108" s="41">
        <v>216.38333333333333</v>
      </c>
      <c r="K108" s="41">
        <v>218.96666666666664</v>
      </c>
      <c r="L108" s="41">
        <v>223.18333333333334</v>
      </c>
      <c r="M108" s="31">
        <v>214.75</v>
      </c>
      <c r="N108" s="31">
        <v>207.95</v>
      </c>
      <c r="O108" s="42">
        <v>17924900</v>
      </c>
      <c r="P108" s="43">
        <v>-2.1374287523749209E-2</v>
      </c>
    </row>
    <row r="109" spans="1:16" ht="12.75" customHeight="1">
      <c r="A109" s="31">
        <v>99</v>
      </c>
      <c r="B109" s="32" t="s">
        <v>46</v>
      </c>
      <c r="C109" s="33" t="s">
        <v>150</v>
      </c>
      <c r="D109" s="34">
        <v>45106</v>
      </c>
      <c r="E109" s="40">
        <v>2879.55</v>
      </c>
      <c r="F109" s="40">
        <v>2884.5333333333333</v>
      </c>
      <c r="G109" s="41">
        <v>2859.0666666666666</v>
      </c>
      <c r="H109" s="41">
        <v>2838.5833333333335</v>
      </c>
      <c r="I109" s="41">
        <v>2813.1166666666668</v>
      </c>
      <c r="J109" s="41">
        <v>2905.0166666666664</v>
      </c>
      <c r="K109" s="41">
        <v>2930.4833333333327</v>
      </c>
      <c r="L109" s="41">
        <v>2950.9666666666662</v>
      </c>
      <c r="M109" s="31">
        <v>2910</v>
      </c>
      <c r="N109" s="31">
        <v>2864.05</v>
      </c>
      <c r="O109" s="42">
        <v>605400</v>
      </c>
      <c r="P109" s="43">
        <v>-1.9436345966958212E-2</v>
      </c>
    </row>
    <row r="110" spans="1:16" ht="12.75" customHeight="1">
      <c r="A110" s="31">
        <v>100</v>
      </c>
      <c r="B110" s="32" t="s">
        <v>46</v>
      </c>
      <c r="C110" s="33" t="s">
        <v>151</v>
      </c>
      <c r="D110" s="34">
        <v>45106</v>
      </c>
      <c r="E110" s="40">
        <v>2467</v>
      </c>
      <c r="F110" s="40">
        <v>2465.4499999999998</v>
      </c>
      <c r="G110" s="41">
        <v>2448.9999999999995</v>
      </c>
      <c r="H110" s="41">
        <v>2430.9999999999995</v>
      </c>
      <c r="I110" s="41">
        <v>2414.5499999999993</v>
      </c>
      <c r="J110" s="41">
        <v>2483.4499999999998</v>
      </c>
      <c r="K110" s="41">
        <v>2499.9000000000005</v>
      </c>
      <c r="L110" s="41">
        <v>2517.9</v>
      </c>
      <c r="M110" s="31">
        <v>2481.9</v>
      </c>
      <c r="N110" s="31">
        <v>2447.4499999999998</v>
      </c>
      <c r="O110" s="42">
        <v>3623100</v>
      </c>
      <c r="P110" s="43">
        <v>-3.8378851819412377E-2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45106</v>
      </c>
      <c r="E111" s="40">
        <v>1313.65</v>
      </c>
      <c r="F111" s="40">
        <v>1313.6166666666666</v>
      </c>
      <c r="G111" s="41">
        <v>1303.1333333333332</v>
      </c>
      <c r="H111" s="41">
        <v>1292.6166666666666</v>
      </c>
      <c r="I111" s="41">
        <v>1282.1333333333332</v>
      </c>
      <c r="J111" s="41">
        <v>1324.1333333333332</v>
      </c>
      <c r="K111" s="41">
        <v>1334.6166666666663</v>
      </c>
      <c r="L111" s="41">
        <v>1345.1333333333332</v>
      </c>
      <c r="M111" s="31">
        <v>1324.1</v>
      </c>
      <c r="N111" s="31">
        <v>1303.0999999999999</v>
      </c>
      <c r="O111" s="42">
        <v>21255650</v>
      </c>
      <c r="P111" s="43">
        <v>7.3409712924896037E-3</v>
      </c>
    </row>
    <row r="112" spans="1:16" ht="12.75" customHeight="1">
      <c r="A112" s="31">
        <v>102</v>
      </c>
      <c r="B112" s="32" t="s">
        <v>80</v>
      </c>
      <c r="C112" s="33" t="s">
        <v>153</v>
      </c>
      <c r="D112" s="34">
        <v>45106</v>
      </c>
      <c r="E112" s="40">
        <v>165.6</v>
      </c>
      <c r="F112" s="40">
        <v>163.93333333333334</v>
      </c>
      <c r="G112" s="41">
        <v>161.71666666666667</v>
      </c>
      <c r="H112" s="41">
        <v>157.83333333333334</v>
      </c>
      <c r="I112" s="41">
        <v>155.61666666666667</v>
      </c>
      <c r="J112" s="41">
        <v>167.81666666666666</v>
      </c>
      <c r="K112" s="41">
        <v>170.03333333333336</v>
      </c>
      <c r="L112" s="41">
        <v>173.91666666666666</v>
      </c>
      <c r="M112" s="31">
        <v>166.15</v>
      </c>
      <c r="N112" s="31">
        <v>160.05000000000001</v>
      </c>
      <c r="O112" s="42">
        <v>81872200</v>
      </c>
      <c r="P112" s="43">
        <v>3.6026482691597111E-2</v>
      </c>
    </row>
    <row r="113" spans="1:16" ht="12.75" customHeight="1">
      <c r="A113" s="31">
        <v>103</v>
      </c>
      <c r="B113" s="32" t="s">
        <v>88</v>
      </c>
      <c r="C113" s="33" t="s">
        <v>154</v>
      </c>
      <c r="D113" s="34">
        <v>45106</v>
      </c>
      <c r="E113" s="40">
        <v>1269.6500000000001</v>
      </c>
      <c r="F113" s="40">
        <v>1268.8833333333332</v>
      </c>
      <c r="G113" s="41">
        <v>1263.2166666666665</v>
      </c>
      <c r="H113" s="41">
        <v>1256.7833333333333</v>
      </c>
      <c r="I113" s="41">
        <v>1251.1166666666666</v>
      </c>
      <c r="J113" s="41">
        <v>1275.3166666666664</v>
      </c>
      <c r="K113" s="41">
        <v>1280.9833333333333</v>
      </c>
      <c r="L113" s="41">
        <v>1287.4166666666663</v>
      </c>
      <c r="M113" s="31">
        <v>1274.55</v>
      </c>
      <c r="N113" s="31">
        <v>1262.45</v>
      </c>
      <c r="O113" s="42">
        <v>46258000</v>
      </c>
      <c r="P113" s="43">
        <v>6.7117015164441041E-3</v>
      </c>
    </row>
    <row r="114" spans="1:16" ht="12.75" customHeight="1">
      <c r="A114" s="31">
        <v>104</v>
      </c>
      <c r="B114" s="32" t="s">
        <v>88</v>
      </c>
      <c r="C114" s="33" t="s">
        <v>155</v>
      </c>
      <c r="D114" s="34">
        <v>45106</v>
      </c>
      <c r="E114" s="40">
        <v>610.9</v>
      </c>
      <c r="F114" s="40">
        <v>606.73333333333335</v>
      </c>
      <c r="G114" s="41">
        <v>600.11666666666667</v>
      </c>
      <c r="H114" s="41">
        <v>589.33333333333337</v>
      </c>
      <c r="I114" s="41">
        <v>582.7166666666667</v>
      </c>
      <c r="J114" s="41">
        <v>617.51666666666665</v>
      </c>
      <c r="K114" s="41">
        <v>624.13333333333344</v>
      </c>
      <c r="L114" s="41">
        <v>634.91666666666663</v>
      </c>
      <c r="M114" s="31">
        <v>613.35</v>
      </c>
      <c r="N114" s="31">
        <v>595.95000000000005</v>
      </c>
      <c r="O114" s="42">
        <v>3145900</v>
      </c>
      <c r="P114" s="43">
        <v>-2.4375872228252441E-2</v>
      </c>
    </row>
    <row r="115" spans="1:16" ht="12.75" customHeight="1">
      <c r="A115" s="31">
        <v>105</v>
      </c>
      <c r="B115" s="32" t="s">
        <v>85</v>
      </c>
      <c r="C115" s="33" t="s">
        <v>156</v>
      </c>
      <c r="D115" s="34">
        <v>45106</v>
      </c>
      <c r="E115" s="40">
        <v>89.65</v>
      </c>
      <c r="F115" s="40">
        <v>89.5</v>
      </c>
      <c r="G115" s="41">
        <v>89.05</v>
      </c>
      <c r="H115" s="41">
        <v>88.45</v>
      </c>
      <c r="I115" s="41">
        <v>88</v>
      </c>
      <c r="J115" s="41">
        <v>90.1</v>
      </c>
      <c r="K115" s="41">
        <v>90.549999999999983</v>
      </c>
      <c r="L115" s="41">
        <v>91.149999999999991</v>
      </c>
      <c r="M115" s="31">
        <v>89.95</v>
      </c>
      <c r="N115" s="31">
        <v>88.9</v>
      </c>
      <c r="O115" s="42">
        <v>74802000</v>
      </c>
      <c r="P115" s="43">
        <v>0.10356731875719218</v>
      </c>
    </row>
    <row r="116" spans="1:16" ht="12.75" customHeight="1">
      <c r="A116" s="31">
        <v>106</v>
      </c>
      <c r="B116" s="32" t="s">
        <v>44</v>
      </c>
      <c r="C116" s="33" t="s">
        <v>157</v>
      </c>
      <c r="D116" s="34">
        <v>45106</v>
      </c>
      <c r="E116" s="40">
        <v>739.65</v>
      </c>
      <c r="F116" s="40">
        <v>724.4666666666667</v>
      </c>
      <c r="G116" s="41">
        <v>705.28333333333342</v>
      </c>
      <c r="H116" s="41">
        <v>670.91666666666674</v>
      </c>
      <c r="I116" s="41">
        <v>651.73333333333346</v>
      </c>
      <c r="J116" s="41">
        <v>758.83333333333337</v>
      </c>
      <c r="K116" s="41">
        <v>778.01666666666677</v>
      </c>
      <c r="L116" s="41">
        <v>812.38333333333333</v>
      </c>
      <c r="M116" s="31">
        <v>743.65</v>
      </c>
      <c r="N116" s="31">
        <v>690.1</v>
      </c>
      <c r="O116" s="42">
        <v>3925350</v>
      </c>
      <c r="P116" s="43">
        <v>0.14984767707539984</v>
      </c>
    </row>
    <row r="117" spans="1:16" ht="12.75" customHeight="1">
      <c r="A117" s="31">
        <v>107</v>
      </c>
      <c r="B117" s="32" t="s">
        <v>46</v>
      </c>
      <c r="C117" s="33" t="s">
        <v>158</v>
      </c>
      <c r="D117" s="34">
        <v>45106</v>
      </c>
      <c r="E117" s="40">
        <v>633.95000000000005</v>
      </c>
      <c r="F117" s="40">
        <v>630.11666666666667</v>
      </c>
      <c r="G117" s="41">
        <v>625.0333333333333</v>
      </c>
      <c r="H117" s="41">
        <v>616.11666666666667</v>
      </c>
      <c r="I117" s="41">
        <v>611.0333333333333</v>
      </c>
      <c r="J117" s="41">
        <v>639.0333333333333</v>
      </c>
      <c r="K117" s="41">
        <v>644.11666666666656</v>
      </c>
      <c r="L117" s="41">
        <v>653.0333333333333</v>
      </c>
      <c r="M117" s="31">
        <v>635.20000000000005</v>
      </c>
      <c r="N117" s="31">
        <v>621.20000000000005</v>
      </c>
      <c r="O117" s="42">
        <v>14100625</v>
      </c>
      <c r="P117" s="43">
        <v>-2.2622513343037359E-2</v>
      </c>
    </row>
    <row r="118" spans="1:16" ht="12.75" customHeight="1">
      <c r="A118" s="31">
        <v>108</v>
      </c>
      <c r="B118" s="32" t="s">
        <v>60</v>
      </c>
      <c r="C118" s="33" t="s">
        <v>159</v>
      </c>
      <c r="D118" s="34">
        <v>45106</v>
      </c>
      <c r="E118" s="40">
        <v>446.45</v>
      </c>
      <c r="F118" s="40">
        <v>447.48333333333335</v>
      </c>
      <c r="G118" s="41">
        <v>443.66666666666669</v>
      </c>
      <c r="H118" s="41">
        <v>440.88333333333333</v>
      </c>
      <c r="I118" s="41">
        <v>437.06666666666666</v>
      </c>
      <c r="J118" s="41">
        <v>450.26666666666671</v>
      </c>
      <c r="K118" s="41">
        <v>454.08333333333331</v>
      </c>
      <c r="L118" s="41">
        <v>456.86666666666673</v>
      </c>
      <c r="M118" s="31">
        <v>451.3</v>
      </c>
      <c r="N118" s="31">
        <v>444.7</v>
      </c>
      <c r="O118" s="42">
        <v>65611200</v>
      </c>
      <c r="P118" s="43">
        <v>-1.4681147580373876E-2</v>
      </c>
    </row>
    <row r="119" spans="1:16" ht="12.75" customHeight="1">
      <c r="A119" s="31">
        <v>109</v>
      </c>
      <c r="B119" s="32" t="s">
        <v>134</v>
      </c>
      <c r="C119" s="33" t="s">
        <v>160</v>
      </c>
      <c r="D119" s="34">
        <v>45106</v>
      </c>
      <c r="E119" s="40">
        <v>569</v>
      </c>
      <c r="F119" s="40">
        <v>568.01666666666665</v>
      </c>
      <c r="G119" s="41">
        <v>563.98333333333335</v>
      </c>
      <c r="H119" s="41">
        <v>558.9666666666667</v>
      </c>
      <c r="I119" s="41">
        <v>554.93333333333339</v>
      </c>
      <c r="J119" s="41">
        <v>573.0333333333333</v>
      </c>
      <c r="K119" s="41">
        <v>577.06666666666661</v>
      </c>
      <c r="L119" s="41">
        <v>582.08333333333326</v>
      </c>
      <c r="M119" s="31">
        <v>572.04999999999995</v>
      </c>
      <c r="N119" s="31">
        <v>563</v>
      </c>
      <c r="O119" s="42">
        <v>28125000</v>
      </c>
      <c r="P119" s="43">
        <v>6.8916137116262419E-3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45106</v>
      </c>
      <c r="E120" s="40">
        <v>3413.2</v>
      </c>
      <c r="F120" s="40">
        <v>3390.5666666666671</v>
      </c>
      <c r="G120" s="41">
        <v>3356.4333333333343</v>
      </c>
      <c r="H120" s="41">
        <v>3299.6666666666674</v>
      </c>
      <c r="I120" s="41">
        <v>3265.5333333333347</v>
      </c>
      <c r="J120" s="41">
        <v>3447.3333333333339</v>
      </c>
      <c r="K120" s="41">
        <v>3481.4666666666662</v>
      </c>
      <c r="L120" s="41">
        <v>3538.2333333333336</v>
      </c>
      <c r="M120" s="31">
        <v>3424.7</v>
      </c>
      <c r="N120" s="31">
        <v>3333.8</v>
      </c>
      <c r="O120" s="42">
        <v>401000</v>
      </c>
      <c r="P120" s="43">
        <v>7.2909698996655517E-2</v>
      </c>
    </row>
    <row r="121" spans="1:16" ht="12.75" customHeight="1">
      <c r="A121" s="31">
        <v>111</v>
      </c>
      <c r="B121" s="32" t="s">
        <v>134</v>
      </c>
      <c r="C121" s="33" t="s">
        <v>162</v>
      </c>
      <c r="D121" s="34">
        <v>45106</v>
      </c>
      <c r="E121" s="40">
        <v>748.55</v>
      </c>
      <c r="F121" s="40">
        <v>745.44999999999993</v>
      </c>
      <c r="G121" s="41">
        <v>741.14999999999986</v>
      </c>
      <c r="H121" s="41">
        <v>733.74999999999989</v>
      </c>
      <c r="I121" s="41">
        <v>729.44999999999982</v>
      </c>
      <c r="J121" s="41">
        <v>752.84999999999991</v>
      </c>
      <c r="K121" s="41">
        <v>757.14999999999986</v>
      </c>
      <c r="L121" s="41">
        <v>764.55</v>
      </c>
      <c r="M121" s="31">
        <v>749.75</v>
      </c>
      <c r="N121" s="31">
        <v>738.05</v>
      </c>
      <c r="O121" s="42">
        <v>32216400</v>
      </c>
      <c r="P121" s="43">
        <v>-3.5492087352290281E-3</v>
      </c>
    </row>
    <row r="122" spans="1:16" ht="12.75" customHeight="1">
      <c r="A122" s="31">
        <v>112</v>
      </c>
      <c r="B122" s="32" t="s">
        <v>46</v>
      </c>
      <c r="C122" s="33" t="s">
        <v>163</v>
      </c>
      <c r="D122" s="34">
        <v>45106</v>
      </c>
      <c r="E122" s="40">
        <v>486.75</v>
      </c>
      <c r="F122" s="40">
        <v>484.08333333333331</v>
      </c>
      <c r="G122" s="41">
        <v>477.31666666666661</v>
      </c>
      <c r="H122" s="41">
        <v>467.88333333333327</v>
      </c>
      <c r="I122" s="41">
        <v>461.11666666666656</v>
      </c>
      <c r="J122" s="41">
        <v>493.51666666666665</v>
      </c>
      <c r="K122" s="41">
        <v>500.28333333333342</v>
      </c>
      <c r="L122" s="41">
        <v>509.7166666666667</v>
      </c>
      <c r="M122" s="31">
        <v>490.85</v>
      </c>
      <c r="N122" s="31">
        <v>474.65</v>
      </c>
      <c r="O122" s="42">
        <v>17232500</v>
      </c>
      <c r="P122" s="43">
        <v>-4.7072648095665998E-2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45106</v>
      </c>
      <c r="E123" s="40">
        <v>1827.85</v>
      </c>
      <c r="F123" s="40">
        <v>1828.9666666666665</v>
      </c>
      <c r="G123" s="41">
        <v>1823.7833333333328</v>
      </c>
      <c r="H123" s="41">
        <v>1819.7166666666665</v>
      </c>
      <c r="I123" s="41">
        <v>1814.5333333333328</v>
      </c>
      <c r="J123" s="41">
        <v>1833.0333333333328</v>
      </c>
      <c r="K123" s="41">
        <v>1838.2166666666667</v>
      </c>
      <c r="L123" s="41">
        <v>1842.2833333333328</v>
      </c>
      <c r="M123" s="31">
        <v>1834.15</v>
      </c>
      <c r="N123" s="31">
        <v>1824.9</v>
      </c>
      <c r="O123" s="42">
        <v>28067200</v>
      </c>
      <c r="P123" s="43">
        <v>1.2828004960161918E-4</v>
      </c>
    </row>
    <row r="124" spans="1:16" ht="12.75" customHeight="1">
      <c r="A124" s="31">
        <v>114</v>
      </c>
      <c r="B124" s="32" t="s">
        <v>69</v>
      </c>
      <c r="C124" s="33" t="s">
        <v>165</v>
      </c>
      <c r="D124" s="34">
        <v>45106</v>
      </c>
      <c r="E124" s="40">
        <v>118.5</v>
      </c>
      <c r="F124" s="40">
        <v>117.45</v>
      </c>
      <c r="G124" s="41">
        <v>115.80000000000001</v>
      </c>
      <c r="H124" s="41">
        <v>113.10000000000001</v>
      </c>
      <c r="I124" s="41">
        <v>111.45000000000002</v>
      </c>
      <c r="J124" s="41">
        <v>120.15</v>
      </c>
      <c r="K124" s="41">
        <v>121.80000000000001</v>
      </c>
      <c r="L124" s="41">
        <v>124.5</v>
      </c>
      <c r="M124" s="31">
        <v>119.1</v>
      </c>
      <c r="N124" s="31">
        <v>114.75</v>
      </c>
      <c r="O124" s="42">
        <v>76469756</v>
      </c>
      <c r="P124" s="43">
        <v>-7.0304871433221228E-2</v>
      </c>
    </row>
    <row r="125" spans="1:16" ht="12.75" customHeight="1">
      <c r="A125" s="31">
        <v>115</v>
      </c>
      <c r="B125" s="32" t="s">
        <v>46</v>
      </c>
      <c r="C125" s="33" t="s">
        <v>166</v>
      </c>
      <c r="D125" s="34">
        <v>45106</v>
      </c>
      <c r="E125" s="40">
        <v>2168.1</v>
      </c>
      <c r="F125" s="40">
        <v>2142.5833333333335</v>
      </c>
      <c r="G125" s="41">
        <v>2099.3666666666668</v>
      </c>
      <c r="H125" s="41">
        <v>2030.6333333333332</v>
      </c>
      <c r="I125" s="41">
        <v>1987.4166666666665</v>
      </c>
      <c r="J125" s="41">
        <v>2211.3166666666671</v>
      </c>
      <c r="K125" s="41">
        <v>2254.5333333333333</v>
      </c>
      <c r="L125" s="41">
        <v>2323.2666666666673</v>
      </c>
      <c r="M125" s="31">
        <v>2185.8000000000002</v>
      </c>
      <c r="N125" s="31">
        <v>2073.85</v>
      </c>
      <c r="O125" s="42">
        <v>1022250</v>
      </c>
      <c r="P125" s="43">
        <v>-0.10265976123595505</v>
      </c>
    </row>
    <row r="126" spans="1:16" ht="12.75" customHeight="1">
      <c r="A126" s="31">
        <v>116</v>
      </c>
      <c r="B126" s="32" t="s">
        <v>44</v>
      </c>
      <c r="C126" s="33" t="s">
        <v>167</v>
      </c>
      <c r="D126" s="34">
        <v>45106</v>
      </c>
      <c r="E126" s="40">
        <v>362.65</v>
      </c>
      <c r="F126" s="40">
        <v>359.33333333333331</v>
      </c>
      <c r="G126" s="41">
        <v>352.71666666666664</v>
      </c>
      <c r="H126" s="41">
        <v>342.7833333333333</v>
      </c>
      <c r="I126" s="41">
        <v>336.16666666666663</v>
      </c>
      <c r="J126" s="41">
        <v>369.26666666666665</v>
      </c>
      <c r="K126" s="41">
        <v>375.88333333333333</v>
      </c>
      <c r="L126" s="41">
        <v>385.81666666666666</v>
      </c>
      <c r="M126" s="31">
        <v>365.95</v>
      </c>
      <c r="N126" s="31">
        <v>349.4</v>
      </c>
      <c r="O126" s="42">
        <v>13870000</v>
      </c>
      <c r="P126" s="43">
        <v>0.17065183447134985</v>
      </c>
    </row>
    <row r="127" spans="1:16" ht="12.75" customHeight="1">
      <c r="A127" s="31">
        <v>117</v>
      </c>
      <c r="B127" s="32" t="s">
        <v>69</v>
      </c>
      <c r="C127" s="33" t="s">
        <v>168</v>
      </c>
      <c r="D127" s="34">
        <v>45106</v>
      </c>
      <c r="E127" s="40">
        <v>391.8</v>
      </c>
      <c r="F127" s="40">
        <v>390.4666666666667</v>
      </c>
      <c r="G127" s="41">
        <v>386.63333333333338</v>
      </c>
      <c r="H127" s="41">
        <v>381.4666666666667</v>
      </c>
      <c r="I127" s="41">
        <v>377.63333333333338</v>
      </c>
      <c r="J127" s="41">
        <v>395.63333333333338</v>
      </c>
      <c r="K127" s="41">
        <v>399.46666666666664</v>
      </c>
      <c r="L127" s="41">
        <v>404.63333333333338</v>
      </c>
      <c r="M127" s="31">
        <v>394.3</v>
      </c>
      <c r="N127" s="31">
        <v>385.3</v>
      </c>
      <c r="O127" s="42">
        <v>16390000</v>
      </c>
      <c r="P127" s="43">
        <v>-9.3272847975215761E-2</v>
      </c>
    </row>
    <row r="128" spans="1:16" ht="12.75" customHeight="1">
      <c r="A128" s="31">
        <v>118</v>
      </c>
      <c r="B128" s="32" t="s">
        <v>42</v>
      </c>
      <c r="C128" s="33" t="s">
        <v>169</v>
      </c>
      <c r="D128" s="34">
        <v>45106</v>
      </c>
      <c r="E128" s="40">
        <v>2379.6</v>
      </c>
      <c r="F128" s="40">
        <v>2383.5833333333335</v>
      </c>
      <c r="G128" s="41">
        <v>2363.3666666666668</v>
      </c>
      <c r="H128" s="41">
        <v>2347.1333333333332</v>
      </c>
      <c r="I128" s="41">
        <v>2326.9166666666665</v>
      </c>
      <c r="J128" s="41">
        <v>2399.8166666666671</v>
      </c>
      <c r="K128" s="41">
        <v>2420.0333333333333</v>
      </c>
      <c r="L128" s="41">
        <v>2436.2666666666673</v>
      </c>
      <c r="M128" s="31">
        <v>2403.8000000000002</v>
      </c>
      <c r="N128" s="31">
        <v>2367.35</v>
      </c>
      <c r="O128" s="42">
        <v>10712700</v>
      </c>
      <c r="P128" s="43">
        <v>-2.925105341851298E-2</v>
      </c>
    </row>
    <row r="129" spans="1:16" ht="12.75" customHeight="1">
      <c r="A129" s="31">
        <v>119</v>
      </c>
      <c r="B129" s="32" t="s">
        <v>88</v>
      </c>
      <c r="C129" s="33" t="s">
        <v>170</v>
      </c>
      <c r="D129" s="34">
        <v>45106</v>
      </c>
      <c r="E129" s="40">
        <v>5019.8999999999996</v>
      </c>
      <c r="F129" s="40">
        <v>4995.05</v>
      </c>
      <c r="G129" s="41">
        <v>4960.8500000000004</v>
      </c>
      <c r="H129" s="41">
        <v>4901.8</v>
      </c>
      <c r="I129" s="41">
        <v>4867.6000000000004</v>
      </c>
      <c r="J129" s="41">
        <v>5054.1000000000004</v>
      </c>
      <c r="K129" s="41">
        <v>5088.2999999999993</v>
      </c>
      <c r="L129" s="41">
        <v>5147.3500000000004</v>
      </c>
      <c r="M129" s="31">
        <v>5029.25</v>
      </c>
      <c r="N129" s="31">
        <v>4936</v>
      </c>
      <c r="O129" s="42">
        <v>1920150</v>
      </c>
      <c r="P129" s="43">
        <v>-3.1328036322360954E-2</v>
      </c>
    </row>
    <row r="130" spans="1:16" ht="12.75" customHeight="1">
      <c r="A130" s="31">
        <v>120</v>
      </c>
      <c r="B130" s="32" t="s">
        <v>88</v>
      </c>
      <c r="C130" s="33" t="s">
        <v>171</v>
      </c>
      <c r="D130" s="34">
        <v>45106</v>
      </c>
      <c r="E130" s="40">
        <v>3824.05</v>
      </c>
      <c r="F130" s="40">
        <v>3811.5499999999997</v>
      </c>
      <c r="G130" s="41">
        <v>3769.1499999999996</v>
      </c>
      <c r="H130" s="41">
        <v>3714.25</v>
      </c>
      <c r="I130" s="41">
        <v>3671.85</v>
      </c>
      <c r="J130" s="41">
        <v>3866.4499999999994</v>
      </c>
      <c r="K130" s="41">
        <v>3908.85</v>
      </c>
      <c r="L130" s="41">
        <v>3963.7499999999991</v>
      </c>
      <c r="M130" s="31">
        <v>3853.95</v>
      </c>
      <c r="N130" s="31">
        <v>3756.65</v>
      </c>
      <c r="O130" s="42">
        <v>1327800</v>
      </c>
      <c r="P130" s="43">
        <v>-1.877032219923145E-2</v>
      </c>
    </row>
    <row r="131" spans="1:16" ht="12.75" customHeight="1">
      <c r="A131" s="31">
        <v>121</v>
      </c>
      <c r="B131" s="32" t="s">
        <v>44</v>
      </c>
      <c r="C131" s="33" t="s">
        <v>172</v>
      </c>
      <c r="D131" s="34">
        <v>45106</v>
      </c>
      <c r="E131" s="40">
        <v>874.4</v>
      </c>
      <c r="F131" s="40">
        <v>867.83333333333337</v>
      </c>
      <c r="G131" s="41">
        <v>858.51666666666677</v>
      </c>
      <c r="H131" s="41">
        <v>842.63333333333344</v>
      </c>
      <c r="I131" s="41">
        <v>833.31666666666683</v>
      </c>
      <c r="J131" s="41">
        <v>883.7166666666667</v>
      </c>
      <c r="K131" s="41">
        <v>893.0333333333333</v>
      </c>
      <c r="L131" s="41">
        <v>908.91666666666663</v>
      </c>
      <c r="M131" s="31">
        <v>877.15</v>
      </c>
      <c r="N131" s="31">
        <v>851.95</v>
      </c>
      <c r="O131" s="42">
        <v>7050750</v>
      </c>
      <c r="P131" s="43">
        <v>9.7382836275106514E-3</v>
      </c>
    </row>
    <row r="132" spans="1:16" ht="12.75" customHeight="1">
      <c r="A132" s="31">
        <v>122</v>
      </c>
      <c r="B132" s="32" t="s">
        <v>57</v>
      </c>
      <c r="C132" s="33" t="s">
        <v>173</v>
      </c>
      <c r="D132" s="34">
        <v>45106</v>
      </c>
      <c r="E132" s="40">
        <v>1398.3</v>
      </c>
      <c r="F132" s="40">
        <v>1390.1000000000001</v>
      </c>
      <c r="G132" s="41">
        <v>1377.2000000000003</v>
      </c>
      <c r="H132" s="41">
        <v>1356.1000000000001</v>
      </c>
      <c r="I132" s="41">
        <v>1343.2000000000003</v>
      </c>
      <c r="J132" s="41">
        <v>1411.2000000000003</v>
      </c>
      <c r="K132" s="41">
        <v>1424.1000000000004</v>
      </c>
      <c r="L132" s="41">
        <v>1445.2000000000003</v>
      </c>
      <c r="M132" s="31">
        <v>1403</v>
      </c>
      <c r="N132" s="31">
        <v>1369</v>
      </c>
      <c r="O132" s="42">
        <v>14863800</v>
      </c>
      <c r="P132" s="43">
        <v>5.9316537789972562E-2</v>
      </c>
    </row>
    <row r="133" spans="1:16" ht="12.75" customHeight="1">
      <c r="A133" s="31">
        <v>123</v>
      </c>
      <c r="B133" s="32" t="s">
        <v>69</v>
      </c>
      <c r="C133" s="33" t="s">
        <v>174</v>
      </c>
      <c r="D133" s="34">
        <v>45106</v>
      </c>
      <c r="E133" s="40">
        <v>309.39999999999998</v>
      </c>
      <c r="F133" s="40">
        <v>307.34999999999997</v>
      </c>
      <c r="G133" s="41">
        <v>304.59999999999991</v>
      </c>
      <c r="H133" s="41">
        <v>299.79999999999995</v>
      </c>
      <c r="I133" s="41">
        <v>297.0499999999999</v>
      </c>
      <c r="J133" s="41">
        <v>312.14999999999992</v>
      </c>
      <c r="K133" s="41">
        <v>314.90000000000003</v>
      </c>
      <c r="L133" s="41">
        <v>319.69999999999993</v>
      </c>
      <c r="M133" s="31">
        <v>310.10000000000002</v>
      </c>
      <c r="N133" s="31">
        <v>302.55</v>
      </c>
      <c r="O133" s="42">
        <v>30388000</v>
      </c>
      <c r="P133" s="43">
        <v>6.0441094360692352E-2</v>
      </c>
    </row>
    <row r="134" spans="1:16" ht="12.75" customHeight="1">
      <c r="A134" s="31">
        <v>124</v>
      </c>
      <c r="B134" s="32" t="s">
        <v>69</v>
      </c>
      <c r="C134" s="33" t="s">
        <v>175</v>
      </c>
      <c r="D134" s="34">
        <v>45106</v>
      </c>
      <c r="E134" s="40">
        <v>126.15</v>
      </c>
      <c r="F134" s="40">
        <v>125</v>
      </c>
      <c r="G134" s="41">
        <v>122.9</v>
      </c>
      <c r="H134" s="41">
        <v>119.65</v>
      </c>
      <c r="I134" s="41">
        <v>117.55000000000001</v>
      </c>
      <c r="J134" s="41">
        <v>128.25</v>
      </c>
      <c r="K134" s="41">
        <v>130.35</v>
      </c>
      <c r="L134" s="41">
        <v>133.6</v>
      </c>
      <c r="M134" s="31">
        <v>127.1</v>
      </c>
      <c r="N134" s="31">
        <v>121.75</v>
      </c>
      <c r="O134" s="42">
        <v>66378000</v>
      </c>
      <c r="P134" s="43">
        <v>2.3877834335955576E-2</v>
      </c>
    </row>
    <row r="135" spans="1:16" ht="12.75" customHeight="1">
      <c r="A135" s="31">
        <v>125</v>
      </c>
      <c r="B135" s="32" t="s">
        <v>60</v>
      </c>
      <c r="C135" s="33" t="s">
        <v>176</v>
      </c>
      <c r="D135" s="34">
        <v>45106</v>
      </c>
      <c r="E135" s="40">
        <v>529.1</v>
      </c>
      <c r="F135" s="40">
        <v>528.78333333333342</v>
      </c>
      <c r="G135" s="41">
        <v>525.86666666666679</v>
      </c>
      <c r="H135" s="41">
        <v>522.63333333333333</v>
      </c>
      <c r="I135" s="41">
        <v>519.7166666666667</v>
      </c>
      <c r="J135" s="41">
        <v>532.01666666666688</v>
      </c>
      <c r="K135" s="41">
        <v>534.93333333333362</v>
      </c>
      <c r="L135" s="41">
        <v>538.16666666666697</v>
      </c>
      <c r="M135" s="31">
        <v>531.70000000000005</v>
      </c>
      <c r="N135" s="31">
        <v>525.54999999999995</v>
      </c>
      <c r="O135" s="42">
        <v>9918000</v>
      </c>
      <c r="P135" s="43">
        <v>2.0611057225994179E-3</v>
      </c>
    </row>
    <row r="136" spans="1:16" ht="12.75" customHeight="1">
      <c r="A136" s="31">
        <v>126</v>
      </c>
      <c r="B136" s="32" t="s">
        <v>57</v>
      </c>
      <c r="C136" s="33" t="s">
        <v>177</v>
      </c>
      <c r="D136" s="34">
        <v>45106</v>
      </c>
      <c r="E136" s="40">
        <v>9463.85</v>
      </c>
      <c r="F136" s="40">
        <v>9429.6666666666661</v>
      </c>
      <c r="G136" s="41">
        <v>9345.4833333333318</v>
      </c>
      <c r="H136" s="41">
        <v>9227.116666666665</v>
      </c>
      <c r="I136" s="41">
        <v>9142.9333333333307</v>
      </c>
      <c r="J136" s="41">
        <v>9548.0333333333328</v>
      </c>
      <c r="K136" s="41">
        <v>9632.2166666666672</v>
      </c>
      <c r="L136" s="41">
        <v>9750.5833333333339</v>
      </c>
      <c r="M136" s="31">
        <v>9513.85</v>
      </c>
      <c r="N136" s="31">
        <v>9311.2999999999993</v>
      </c>
      <c r="O136" s="42">
        <v>2313000</v>
      </c>
      <c r="P136" s="43">
        <v>-5.0757054370268407E-3</v>
      </c>
    </row>
    <row r="137" spans="1:16" ht="12.75" customHeight="1">
      <c r="A137" s="31">
        <v>127</v>
      </c>
      <c r="B137" s="32" t="s">
        <v>60</v>
      </c>
      <c r="C137" s="33" t="s">
        <v>178</v>
      </c>
      <c r="D137" s="34">
        <v>45106</v>
      </c>
      <c r="E137" s="40">
        <v>902.95</v>
      </c>
      <c r="F137" s="40">
        <v>903.08333333333337</v>
      </c>
      <c r="G137" s="41">
        <v>897.36666666666679</v>
      </c>
      <c r="H137" s="41">
        <v>891.78333333333342</v>
      </c>
      <c r="I137" s="41">
        <v>886.06666666666683</v>
      </c>
      <c r="J137" s="41">
        <v>908.66666666666674</v>
      </c>
      <c r="K137" s="41">
        <v>914.38333333333321</v>
      </c>
      <c r="L137" s="41">
        <v>919.9666666666667</v>
      </c>
      <c r="M137" s="31">
        <v>908.8</v>
      </c>
      <c r="N137" s="31">
        <v>897.5</v>
      </c>
      <c r="O137" s="42">
        <v>10149950</v>
      </c>
      <c r="P137" s="43">
        <v>-1.223520595970581E-2</v>
      </c>
    </row>
    <row r="138" spans="1:16" ht="12.75" customHeight="1">
      <c r="A138" s="31">
        <v>128</v>
      </c>
      <c r="B138" s="32" t="s">
        <v>46</v>
      </c>
      <c r="C138" s="33" t="s">
        <v>179</v>
      </c>
      <c r="D138" s="34">
        <v>45106</v>
      </c>
      <c r="E138" s="40">
        <v>1638.75</v>
      </c>
      <c r="F138" s="40">
        <v>1618.6333333333332</v>
      </c>
      <c r="G138" s="41">
        <v>1568.8666666666663</v>
      </c>
      <c r="H138" s="41">
        <v>1498.9833333333331</v>
      </c>
      <c r="I138" s="41">
        <v>1449.2166666666662</v>
      </c>
      <c r="J138" s="41">
        <v>1688.5166666666664</v>
      </c>
      <c r="K138" s="41">
        <v>1738.2833333333333</v>
      </c>
      <c r="L138" s="41">
        <v>1808.1666666666665</v>
      </c>
      <c r="M138" s="31">
        <v>1668.4</v>
      </c>
      <c r="N138" s="31">
        <v>1548.75</v>
      </c>
      <c r="O138" s="42">
        <v>1610800</v>
      </c>
      <c r="P138" s="43">
        <v>3.0186748529035558E-2</v>
      </c>
    </row>
    <row r="139" spans="1:16" ht="12.75" customHeight="1">
      <c r="A139" s="31">
        <v>129</v>
      </c>
      <c r="B139" s="32" t="s">
        <v>44</v>
      </c>
      <c r="C139" s="33" t="s">
        <v>180</v>
      </c>
      <c r="D139" s="34">
        <v>45106</v>
      </c>
      <c r="E139" s="40">
        <v>1438</v>
      </c>
      <c r="F139" s="40">
        <v>1421.8</v>
      </c>
      <c r="G139" s="41">
        <v>1395.6</v>
      </c>
      <c r="H139" s="41">
        <v>1353.2</v>
      </c>
      <c r="I139" s="41">
        <v>1327</v>
      </c>
      <c r="J139" s="41">
        <v>1464.1999999999998</v>
      </c>
      <c r="K139" s="41">
        <v>1490.4</v>
      </c>
      <c r="L139" s="41">
        <v>1532.7999999999997</v>
      </c>
      <c r="M139" s="31">
        <v>1448</v>
      </c>
      <c r="N139" s="31">
        <v>1379.4</v>
      </c>
      <c r="O139" s="42">
        <v>1750800</v>
      </c>
      <c r="P139" s="43">
        <v>6.263656227239621E-2</v>
      </c>
    </row>
    <row r="140" spans="1:16" ht="12.75" customHeight="1">
      <c r="A140" s="31">
        <v>130</v>
      </c>
      <c r="B140" s="32" t="s">
        <v>69</v>
      </c>
      <c r="C140" s="33" t="s">
        <v>181</v>
      </c>
      <c r="D140" s="34">
        <v>45106</v>
      </c>
      <c r="E140" s="40">
        <v>745.55</v>
      </c>
      <c r="F140" s="40">
        <v>742.85</v>
      </c>
      <c r="G140" s="41">
        <v>730.1</v>
      </c>
      <c r="H140" s="41">
        <v>714.65</v>
      </c>
      <c r="I140" s="41">
        <v>701.9</v>
      </c>
      <c r="J140" s="41">
        <v>758.30000000000007</v>
      </c>
      <c r="K140" s="41">
        <v>771.05000000000007</v>
      </c>
      <c r="L140" s="41">
        <v>786.50000000000011</v>
      </c>
      <c r="M140" s="31">
        <v>755.6</v>
      </c>
      <c r="N140" s="31">
        <v>727.4</v>
      </c>
      <c r="O140" s="42">
        <v>5724350</v>
      </c>
      <c r="P140" s="43">
        <v>1.1547976674324086E-2</v>
      </c>
    </row>
    <row r="141" spans="1:16" ht="12.75" customHeight="1">
      <c r="A141" s="31">
        <v>131</v>
      </c>
      <c r="B141" s="32" t="s">
        <v>85</v>
      </c>
      <c r="C141" s="33" t="s">
        <v>182</v>
      </c>
      <c r="D141" s="34">
        <v>45106</v>
      </c>
      <c r="E141" s="40">
        <v>1031.8499999999999</v>
      </c>
      <c r="F141" s="40">
        <v>1027.25</v>
      </c>
      <c r="G141" s="41">
        <v>1019.5999999999999</v>
      </c>
      <c r="H141" s="41">
        <v>1007.3499999999999</v>
      </c>
      <c r="I141" s="41">
        <v>999.69999999999982</v>
      </c>
      <c r="J141" s="41">
        <v>1039.5</v>
      </c>
      <c r="K141" s="41">
        <v>1047.1500000000001</v>
      </c>
      <c r="L141" s="41">
        <v>1059.4000000000001</v>
      </c>
      <c r="M141" s="31">
        <v>1034.9000000000001</v>
      </c>
      <c r="N141" s="31">
        <v>1015</v>
      </c>
      <c r="O141" s="42">
        <v>2414400</v>
      </c>
      <c r="P141" s="43">
        <v>-8.4622383985441307E-2</v>
      </c>
    </row>
    <row r="142" spans="1:16" ht="12.75" customHeight="1">
      <c r="A142" s="31">
        <v>132</v>
      </c>
      <c r="B142" s="32" t="s">
        <v>57</v>
      </c>
      <c r="C142" s="33" t="s">
        <v>183</v>
      </c>
      <c r="D142" s="34">
        <v>45106</v>
      </c>
      <c r="E142" s="40">
        <v>84.9</v>
      </c>
      <c r="F142" s="40">
        <v>84.350000000000009</v>
      </c>
      <c r="G142" s="41">
        <v>83.500000000000014</v>
      </c>
      <c r="H142" s="41">
        <v>82.100000000000009</v>
      </c>
      <c r="I142" s="41">
        <v>81.250000000000014</v>
      </c>
      <c r="J142" s="41">
        <v>85.750000000000014</v>
      </c>
      <c r="K142" s="41">
        <v>86.600000000000009</v>
      </c>
      <c r="L142" s="41">
        <v>88.000000000000014</v>
      </c>
      <c r="M142" s="31">
        <v>85.2</v>
      </c>
      <c r="N142" s="31">
        <v>82.95</v>
      </c>
      <c r="O142" s="42">
        <v>74893250</v>
      </c>
      <c r="P142" s="43">
        <v>9.839745966681723E-3</v>
      </c>
    </row>
    <row r="143" spans="1:16" ht="12.75" customHeight="1">
      <c r="A143" s="31">
        <v>133</v>
      </c>
      <c r="B143" s="32" t="s">
        <v>88</v>
      </c>
      <c r="C143" s="33" t="s">
        <v>184</v>
      </c>
      <c r="D143" s="34">
        <v>45106</v>
      </c>
      <c r="E143" s="40">
        <v>1818.5</v>
      </c>
      <c r="F143" s="40">
        <v>1825.0166666666664</v>
      </c>
      <c r="G143" s="41">
        <v>1806.0833333333328</v>
      </c>
      <c r="H143" s="41">
        <v>1793.6666666666663</v>
      </c>
      <c r="I143" s="41">
        <v>1774.7333333333327</v>
      </c>
      <c r="J143" s="41">
        <v>1837.4333333333329</v>
      </c>
      <c r="K143" s="41">
        <v>1856.3666666666663</v>
      </c>
      <c r="L143" s="41">
        <v>1868.7833333333331</v>
      </c>
      <c r="M143" s="31">
        <v>1843.95</v>
      </c>
      <c r="N143" s="31">
        <v>1812.6</v>
      </c>
      <c r="O143" s="42">
        <v>3436675</v>
      </c>
      <c r="P143" s="43">
        <v>1.949747103932126E-2</v>
      </c>
    </row>
    <row r="144" spans="1:16" ht="12.75" customHeight="1">
      <c r="A144" s="31">
        <v>134</v>
      </c>
      <c r="B144" s="32" t="s">
        <v>57</v>
      </c>
      <c r="C144" s="33" t="s">
        <v>185</v>
      </c>
      <c r="D144" s="34">
        <v>45106</v>
      </c>
      <c r="E144" s="40">
        <v>99862.1</v>
      </c>
      <c r="F144" s="40">
        <v>99606.816666666666</v>
      </c>
      <c r="G144" s="41">
        <v>99213.633333333331</v>
      </c>
      <c r="H144" s="41">
        <v>98565.166666666672</v>
      </c>
      <c r="I144" s="41">
        <v>98171.983333333337</v>
      </c>
      <c r="J144" s="41">
        <v>100255.28333333333</v>
      </c>
      <c r="K144" s="41">
        <v>100648.46666666665</v>
      </c>
      <c r="L144" s="41">
        <v>101296.93333333332</v>
      </c>
      <c r="M144" s="31">
        <v>100000</v>
      </c>
      <c r="N144" s="31">
        <v>98958.35</v>
      </c>
      <c r="O144" s="42">
        <v>53130</v>
      </c>
      <c r="P144" s="43">
        <v>3.6480686695278972E-2</v>
      </c>
    </row>
    <row r="145" spans="1:16" ht="12.75" customHeight="1">
      <c r="A145" s="31">
        <v>135</v>
      </c>
      <c r="B145" s="32" t="s">
        <v>69</v>
      </c>
      <c r="C145" s="33" t="s">
        <v>186</v>
      </c>
      <c r="D145" s="34">
        <v>45106</v>
      </c>
      <c r="E145" s="40">
        <v>1238.3</v>
      </c>
      <c r="F145" s="40">
        <v>1222.3</v>
      </c>
      <c r="G145" s="41">
        <v>1202.8</v>
      </c>
      <c r="H145" s="41">
        <v>1167.3</v>
      </c>
      <c r="I145" s="41">
        <v>1147.8</v>
      </c>
      <c r="J145" s="41">
        <v>1257.8</v>
      </c>
      <c r="K145" s="41">
        <v>1277.3</v>
      </c>
      <c r="L145" s="41">
        <v>1312.8</v>
      </c>
      <c r="M145" s="31">
        <v>1241.8</v>
      </c>
      <c r="N145" s="31">
        <v>1186.8</v>
      </c>
      <c r="O145" s="42">
        <v>5804700</v>
      </c>
      <c r="P145" s="43">
        <v>3.9290989660265882E-2</v>
      </c>
    </row>
    <row r="146" spans="1:16" ht="12.75" customHeight="1">
      <c r="A146" s="31">
        <v>136</v>
      </c>
      <c r="B146" s="32" t="s">
        <v>134</v>
      </c>
      <c r="C146" s="33" t="s">
        <v>187</v>
      </c>
      <c r="D146" s="34">
        <v>45106</v>
      </c>
      <c r="E146" s="40">
        <v>82.35</v>
      </c>
      <c r="F146" s="40">
        <v>81.8</v>
      </c>
      <c r="G146" s="41">
        <v>81.099999999999994</v>
      </c>
      <c r="H146" s="41">
        <v>79.849999999999994</v>
      </c>
      <c r="I146" s="41">
        <v>79.149999999999991</v>
      </c>
      <c r="J146" s="41">
        <v>83.05</v>
      </c>
      <c r="K146" s="41">
        <v>83.750000000000014</v>
      </c>
      <c r="L146" s="41">
        <v>85</v>
      </c>
      <c r="M146" s="31">
        <v>82.5</v>
      </c>
      <c r="N146" s="31">
        <v>80.55</v>
      </c>
      <c r="O146" s="42">
        <v>57187500</v>
      </c>
      <c r="P146" s="43">
        <v>1.2347318109399893E-2</v>
      </c>
    </row>
    <row r="147" spans="1:16" ht="12.75" customHeight="1">
      <c r="A147" s="31">
        <v>137</v>
      </c>
      <c r="B147" s="32" t="s">
        <v>46</v>
      </c>
      <c r="C147" s="33" t="s">
        <v>188</v>
      </c>
      <c r="D147" s="34">
        <v>45106</v>
      </c>
      <c r="E147" s="40">
        <v>4405.7</v>
      </c>
      <c r="F147" s="40">
        <v>4364.6000000000004</v>
      </c>
      <c r="G147" s="41">
        <v>4304.2000000000007</v>
      </c>
      <c r="H147" s="41">
        <v>4202.7000000000007</v>
      </c>
      <c r="I147" s="41">
        <v>4142.3000000000011</v>
      </c>
      <c r="J147" s="41">
        <v>4466.1000000000004</v>
      </c>
      <c r="K147" s="41">
        <v>4526.5</v>
      </c>
      <c r="L147" s="41">
        <v>4628</v>
      </c>
      <c r="M147" s="31">
        <v>4425</v>
      </c>
      <c r="N147" s="31">
        <v>4263.1000000000004</v>
      </c>
      <c r="O147" s="42">
        <v>1437175</v>
      </c>
      <c r="P147" s="43">
        <v>-3.3287678357807869E-3</v>
      </c>
    </row>
    <row r="148" spans="1:16" ht="12.75" customHeight="1">
      <c r="A148" s="31">
        <v>138</v>
      </c>
      <c r="B148" s="32" t="s">
        <v>40</v>
      </c>
      <c r="C148" s="33" t="s">
        <v>189</v>
      </c>
      <c r="D148" s="34">
        <v>45106</v>
      </c>
      <c r="E148" s="40">
        <v>4468.3999999999996</v>
      </c>
      <c r="F148" s="40">
        <v>4456.0999999999995</v>
      </c>
      <c r="G148" s="41">
        <v>4417.2999999999993</v>
      </c>
      <c r="H148" s="41">
        <v>4366.2</v>
      </c>
      <c r="I148" s="41">
        <v>4327.3999999999996</v>
      </c>
      <c r="J148" s="41">
        <v>4507.1999999999989</v>
      </c>
      <c r="K148" s="41">
        <v>4546</v>
      </c>
      <c r="L148" s="41">
        <v>4597.0999999999985</v>
      </c>
      <c r="M148" s="31">
        <v>4494.8999999999996</v>
      </c>
      <c r="N148" s="31">
        <v>4405</v>
      </c>
      <c r="O148" s="42">
        <v>784050</v>
      </c>
      <c r="P148" s="43">
        <v>5.1075809370601244E-2</v>
      </c>
    </row>
    <row r="149" spans="1:16" ht="12.75" customHeight="1">
      <c r="A149" s="31">
        <v>139</v>
      </c>
      <c r="B149" s="32" t="s">
        <v>60</v>
      </c>
      <c r="C149" s="33" t="s">
        <v>190</v>
      </c>
      <c r="D149" s="34">
        <v>45106</v>
      </c>
      <c r="E149" s="40">
        <v>22624.799999999999</v>
      </c>
      <c r="F149" s="40">
        <v>22625.633333333331</v>
      </c>
      <c r="G149" s="41">
        <v>22516.266666666663</v>
      </c>
      <c r="H149" s="41">
        <v>22407.73333333333</v>
      </c>
      <c r="I149" s="41">
        <v>22298.366666666661</v>
      </c>
      <c r="J149" s="41">
        <v>22734.166666666664</v>
      </c>
      <c r="K149" s="41">
        <v>22843.533333333333</v>
      </c>
      <c r="L149" s="41">
        <v>22952.066666666666</v>
      </c>
      <c r="M149" s="31">
        <v>22735</v>
      </c>
      <c r="N149" s="31">
        <v>22517.1</v>
      </c>
      <c r="O149" s="42">
        <v>382360</v>
      </c>
      <c r="P149" s="43">
        <v>1.0892554991539764E-2</v>
      </c>
    </row>
    <row r="150" spans="1:16" ht="12.75" customHeight="1">
      <c r="A150" s="31">
        <v>140</v>
      </c>
      <c r="B150" s="32" t="s">
        <v>134</v>
      </c>
      <c r="C150" s="33" t="s">
        <v>191</v>
      </c>
      <c r="D150" s="34">
        <v>45106</v>
      </c>
      <c r="E150" s="40">
        <v>105.05</v>
      </c>
      <c r="F150" s="40">
        <v>104.73333333333333</v>
      </c>
      <c r="G150" s="41">
        <v>104.26666666666667</v>
      </c>
      <c r="H150" s="41">
        <v>103.48333333333333</v>
      </c>
      <c r="I150" s="41">
        <v>103.01666666666667</v>
      </c>
      <c r="J150" s="41">
        <v>105.51666666666667</v>
      </c>
      <c r="K150" s="41">
        <v>105.98333333333333</v>
      </c>
      <c r="L150" s="41">
        <v>106.76666666666667</v>
      </c>
      <c r="M150" s="31">
        <v>105.2</v>
      </c>
      <c r="N150" s="31">
        <v>103.95</v>
      </c>
      <c r="O150" s="42">
        <v>73975500</v>
      </c>
      <c r="P150" s="43">
        <v>-7.6063990341080591E-3</v>
      </c>
    </row>
    <row r="151" spans="1:16" ht="12.75" customHeight="1">
      <c r="A151" s="31">
        <v>141</v>
      </c>
      <c r="B151" s="32" t="s">
        <v>192</v>
      </c>
      <c r="C151" s="33" t="s">
        <v>193</v>
      </c>
      <c r="D151" s="34">
        <v>45106</v>
      </c>
      <c r="E151" s="40">
        <v>185.15</v>
      </c>
      <c r="F151" s="40">
        <v>184.88333333333333</v>
      </c>
      <c r="G151" s="41">
        <v>183.11666666666665</v>
      </c>
      <c r="H151" s="41">
        <v>181.08333333333331</v>
      </c>
      <c r="I151" s="41">
        <v>179.31666666666663</v>
      </c>
      <c r="J151" s="41">
        <v>186.91666666666666</v>
      </c>
      <c r="K151" s="41">
        <v>188.68333333333331</v>
      </c>
      <c r="L151" s="41">
        <v>190.71666666666667</v>
      </c>
      <c r="M151" s="31">
        <v>186.65</v>
      </c>
      <c r="N151" s="31">
        <v>182.85</v>
      </c>
      <c r="O151" s="42">
        <v>73218000</v>
      </c>
      <c r="P151" s="43">
        <v>-1.7220152077257538E-3</v>
      </c>
    </row>
    <row r="152" spans="1:16" ht="12.75" customHeight="1">
      <c r="A152" s="31">
        <v>142</v>
      </c>
      <c r="B152" s="32" t="s">
        <v>109</v>
      </c>
      <c r="C152" s="33" t="s">
        <v>194</v>
      </c>
      <c r="D152" s="34">
        <v>45106</v>
      </c>
      <c r="E152" s="40">
        <v>981.6</v>
      </c>
      <c r="F152" s="40">
        <v>981.68333333333339</v>
      </c>
      <c r="G152" s="41">
        <v>976.36666666666679</v>
      </c>
      <c r="H152" s="41">
        <v>971.13333333333344</v>
      </c>
      <c r="I152" s="41">
        <v>965.81666666666683</v>
      </c>
      <c r="J152" s="41">
        <v>986.91666666666674</v>
      </c>
      <c r="K152" s="41">
        <v>992.23333333333335</v>
      </c>
      <c r="L152" s="41">
        <v>997.4666666666667</v>
      </c>
      <c r="M152" s="31">
        <v>987</v>
      </c>
      <c r="N152" s="31">
        <v>976.45</v>
      </c>
      <c r="O152" s="42">
        <v>4243400</v>
      </c>
      <c r="P152" s="43">
        <v>-8.8009628403791187E-2</v>
      </c>
    </row>
    <row r="153" spans="1:16" ht="12.75" customHeight="1">
      <c r="A153" s="31">
        <v>143</v>
      </c>
      <c r="B153" s="32" t="s">
        <v>88</v>
      </c>
      <c r="C153" s="33" t="s">
        <v>195</v>
      </c>
      <c r="D153" s="34">
        <v>45106</v>
      </c>
      <c r="E153" s="40">
        <v>3832.45</v>
      </c>
      <c r="F153" s="40">
        <v>3829.5833333333335</v>
      </c>
      <c r="G153" s="41">
        <v>3800.166666666667</v>
      </c>
      <c r="H153" s="41">
        <v>3767.8833333333337</v>
      </c>
      <c r="I153" s="41">
        <v>3738.4666666666672</v>
      </c>
      <c r="J153" s="41">
        <v>3861.8666666666668</v>
      </c>
      <c r="K153" s="41">
        <v>3891.2833333333338</v>
      </c>
      <c r="L153" s="41">
        <v>3923.5666666666666</v>
      </c>
      <c r="M153" s="31">
        <v>3859</v>
      </c>
      <c r="N153" s="31">
        <v>3797.3</v>
      </c>
      <c r="O153" s="42">
        <v>303000</v>
      </c>
      <c r="P153" s="43">
        <v>-2.6974951830443159E-2</v>
      </c>
    </row>
    <row r="154" spans="1:16" ht="12.75" customHeight="1">
      <c r="A154" s="31">
        <v>144</v>
      </c>
      <c r="B154" s="32" t="s">
        <v>85</v>
      </c>
      <c r="C154" s="33" t="s">
        <v>196</v>
      </c>
      <c r="D154" s="34">
        <v>45106</v>
      </c>
      <c r="E154" s="40">
        <v>157</v>
      </c>
      <c r="F154" s="40">
        <v>156.98333333333335</v>
      </c>
      <c r="G154" s="41">
        <v>155.6166666666667</v>
      </c>
      <c r="H154" s="41">
        <v>154.23333333333335</v>
      </c>
      <c r="I154" s="41">
        <v>152.8666666666667</v>
      </c>
      <c r="J154" s="41">
        <v>158.3666666666667</v>
      </c>
      <c r="K154" s="41">
        <v>159.73333333333338</v>
      </c>
      <c r="L154" s="41">
        <v>161.1166666666667</v>
      </c>
      <c r="M154" s="31">
        <v>158.35</v>
      </c>
      <c r="N154" s="31">
        <v>155.6</v>
      </c>
      <c r="O154" s="42">
        <v>47366550</v>
      </c>
      <c r="P154" s="43">
        <v>3.4561049445005043E-2</v>
      </c>
    </row>
    <row r="155" spans="1:16" ht="12.75" customHeight="1">
      <c r="A155" s="31">
        <v>145</v>
      </c>
      <c r="B155" s="32" t="s">
        <v>48</v>
      </c>
      <c r="C155" s="33" t="s">
        <v>197</v>
      </c>
      <c r="D155" s="34">
        <v>45106</v>
      </c>
      <c r="E155" s="40">
        <v>37866.85</v>
      </c>
      <c r="F155" s="40">
        <v>37824.916666666664</v>
      </c>
      <c r="G155" s="41">
        <v>37650.933333333327</v>
      </c>
      <c r="H155" s="41">
        <v>37435.016666666663</v>
      </c>
      <c r="I155" s="41">
        <v>37261.033333333326</v>
      </c>
      <c r="J155" s="41">
        <v>38040.833333333328</v>
      </c>
      <c r="K155" s="41">
        <v>38214.816666666666</v>
      </c>
      <c r="L155" s="41">
        <v>38430.73333333333</v>
      </c>
      <c r="M155" s="31">
        <v>37998.9</v>
      </c>
      <c r="N155" s="31">
        <v>37609</v>
      </c>
      <c r="O155" s="42">
        <v>172515</v>
      </c>
      <c r="P155" s="43">
        <v>-1.7344497607655503E-2</v>
      </c>
    </row>
    <row r="156" spans="1:16" ht="12.75" customHeight="1">
      <c r="A156" s="31">
        <v>146</v>
      </c>
      <c r="B156" s="32" t="s">
        <v>44</v>
      </c>
      <c r="C156" s="33" t="s">
        <v>198</v>
      </c>
      <c r="D156" s="34">
        <v>45106</v>
      </c>
      <c r="E156" s="40">
        <v>886.35</v>
      </c>
      <c r="F156" s="40">
        <v>882.86666666666667</v>
      </c>
      <c r="G156" s="41">
        <v>866.63333333333333</v>
      </c>
      <c r="H156" s="41">
        <v>846.91666666666663</v>
      </c>
      <c r="I156" s="41">
        <v>830.68333333333328</v>
      </c>
      <c r="J156" s="41">
        <v>902.58333333333337</v>
      </c>
      <c r="K156" s="41">
        <v>918.81666666666672</v>
      </c>
      <c r="L156" s="41">
        <v>938.53333333333342</v>
      </c>
      <c r="M156" s="31">
        <v>899.1</v>
      </c>
      <c r="N156" s="31">
        <v>863.15</v>
      </c>
      <c r="O156" s="42">
        <v>11672450</v>
      </c>
      <c r="P156" s="43">
        <v>6.5291296471221727E-2</v>
      </c>
    </row>
    <row r="157" spans="1:16" ht="12.75" customHeight="1">
      <c r="A157" s="31">
        <v>147</v>
      </c>
      <c r="B157" s="32" t="s">
        <v>88</v>
      </c>
      <c r="C157" s="33" t="s">
        <v>199</v>
      </c>
      <c r="D157" s="34">
        <v>45106</v>
      </c>
      <c r="E157" s="40">
        <v>4906.3999999999996</v>
      </c>
      <c r="F157" s="40">
        <v>4867.05</v>
      </c>
      <c r="G157" s="41">
        <v>4811.5</v>
      </c>
      <c r="H157" s="41">
        <v>4716.5999999999995</v>
      </c>
      <c r="I157" s="41">
        <v>4661.0499999999993</v>
      </c>
      <c r="J157" s="41">
        <v>4961.9500000000007</v>
      </c>
      <c r="K157" s="41">
        <v>5017.5000000000018</v>
      </c>
      <c r="L157" s="41">
        <v>5112.4000000000015</v>
      </c>
      <c r="M157" s="31">
        <v>4922.6000000000004</v>
      </c>
      <c r="N157" s="31">
        <v>4772.1499999999996</v>
      </c>
      <c r="O157" s="42">
        <v>1422750</v>
      </c>
      <c r="P157" s="43">
        <v>2.3542742037013724E-2</v>
      </c>
    </row>
    <row r="158" spans="1:16" ht="12.75" customHeight="1">
      <c r="A158" s="31">
        <v>148</v>
      </c>
      <c r="B158" s="32" t="s">
        <v>85</v>
      </c>
      <c r="C158" s="33" t="s">
        <v>200</v>
      </c>
      <c r="D158" s="34">
        <v>45106</v>
      </c>
      <c r="E158" s="40">
        <v>220.35</v>
      </c>
      <c r="F158" s="40">
        <v>219.18333333333331</v>
      </c>
      <c r="G158" s="41">
        <v>217.26666666666662</v>
      </c>
      <c r="H158" s="41">
        <v>214.18333333333331</v>
      </c>
      <c r="I158" s="41">
        <v>212.26666666666662</v>
      </c>
      <c r="J158" s="41">
        <v>222.26666666666662</v>
      </c>
      <c r="K158" s="41">
        <v>224.18333333333331</v>
      </c>
      <c r="L158" s="41">
        <v>227.26666666666662</v>
      </c>
      <c r="M158" s="31">
        <v>221.1</v>
      </c>
      <c r="N158" s="31">
        <v>216.1</v>
      </c>
      <c r="O158" s="42">
        <v>17676000</v>
      </c>
      <c r="P158" s="43">
        <v>-1.5251652262328419E-3</v>
      </c>
    </row>
    <row r="159" spans="1:16" ht="12.75" customHeight="1">
      <c r="A159" s="31">
        <v>149</v>
      </c>
      <c r="B159" s="32" t="s">
        <v>69</v>
      </c>
      <c r="C159" s="33" t="s">
        <v>201</v>
      </c>
      <c r="D159" s="34">
        <v>45106</v>
      </c>
      <c r="E159" s="40">
        <v>200.3</v>
      </c>
      <c r="F159" s="40">
        <v>200.88333333333333</v>
      </c>
      <c r="G159" s="41">
        <v>197.76666666666665</v>
      </c>
      <c r="H159" s="41">
        <v>195.23333333333332</v>
      </c>
      <c r="I159" s="41">
        <v>192.11666666666665</v>
      </c>
      <c r="J159" s="41">
        <v>203.41666666666666</v>
      </c>
      <c r="K159" s="41">
        <v>206.53333333333333</v>
      </c>
      <c r="L159" s="41">
        <v>209.06666666666666</v>
      </c>
      <c r="M159" s="31">
        <v>204</v>
      </c>
      <c r="N159" s="31">
        <v>198.35</v>
      </c>
      <c r="O159" s="42">
        <v>66693400</v>
      </c>
      <c r="P159" s="43">
        <v>2.1427240544065586E-3</v>
      </c>
    </row>
    <row r="160" spans="1:16" ht="12.75" customHeight="1">
      <c r="A160" s="31">
        <v>150</v>
      </c>
      <c r="B160" s="32" t="s">
        <v>60</v>
      </c>
      <c r="C160" s="33" t="s">
        <v>202</v>
      </c>
      <c r="D160" s="34">
        <v>45106</v>
      </c>
      <c r="E160" s="40">
        <v>2640.05</v>
      </c>
      <c r="F160" s="40">
        <v>2648.3833333333332</v>
      </c>
      <c r="G160" s="41">
        <v>2624.7666666666664</v>
      </c>
      <c r="H160" s="41">
        <v>2609.4833333333331</v>
      </c>
      <c r="I160" s="41">
        <v>2585.8666666666663</v>
      </c>
      <c r="J160" s="41">
        <v>2663.6666666666665</v>
      </c>
      <c r="K160" s="41">
        <v>2687.2833333333333</v>
      </c>
      <c r="L160" s="41">
        <v>2702.5666666666666</v>
      </c>
      <c r="M160" s="31">
        <v>2672</v>
      </c>
      <c r="N160" s="31">
        <v>2633.1</v>
      </c>
      <c r="O160" s="42">
        <v>2276000</v>
      </c>
      <c r="P160" s="43">
        <v>-1.8754041819357619E-2</v>
      </c>
    </row>
    <row r="161" spans="1:16" ht="12.75" customHeight="1">
      <c r="A161" s="31">
        <v>151</v>
      </c>
      <c r="B161" s="32" t="s">
        <v>40</v>
      </c>
      <c r="C161" s="33" t="s">
        <v>203</v>
      </c>
      <c r="D161" s="34">
        <v>45106</v>
      </c>
      <c r="E161" s="40">
        <v>3850.55</v>
      </c>
      <c r="F161" s="40">
        <v>3842.1333333333337</v>
      </c>
      <c r="G161" s="41">
        <v>3814.7166666666672</v>
      </c>
      <c r="H161" s="41">
        <v>3778.8833333333337</v>
      </c>
      <c r="I161" s="41">
        <v>3751.4666666666672</v>
      </c>
      <c r="J161" s="41">
        <v>3877.9666666666672</v>
      </c>
      <c r="K161" s="41">
        <v>3905.3833333333341</v>
      </c>
      <c r="L161" s="41">
        <v>3941.2166666666672</v>
      </c>
      <c r="M161" s="31">
        <v>3869.55</v>
      </c>
      <c r="N161" s="31">
        <v>3806.3</v>
      </c>
      <c r="O161" s="42">
        <v>1810000</v>
      </c>
      <c r="P161" s="43">
        <v>1.5216489140960022E-3</v>
      </c>
    </row>
    <row r="162" spans="1:16" ht="12.75" customHeight="1">
      <c r="A162" s="31">
        <v>152</v>
      </c>
      <c r="B162" s="32" t="s">
        <v>64</v>
      </c>
      <c r="C162" s="33" t="s">
        <v>204</v>
      </c>
      <c r="D162" s="34">
        <v>45106</v>
      </c>
      <c r="E162" s="40">
        <v>50.3</v>
      </c>
      <c r="F162" s="40">
        <v>50.133333333333333</v>
      </c>
      <c r="G162" s="41">
        <v>49.766666666666666</v>
      </c>
      <c r="H162" s="41">
        <v>49.233333333333334</v>
      </c>
      <c r="I162" s="41">
        <v>48.866666666666667</v>
      </c>
      <c r="J162" s="41">
        <v>50.666666666666664</v>
      </c>
      <c r="K162" s="41">
        <v>51.033333333333324</v>
      </c>
      <c r="L162" s="41">
        <v>51.566666666666663</v>
      </c>
      <c r="M162" s="31">
        <v>50.5</v>
      </c>
      <c r="N162" s="31">
        <v>49.6</v>
      </c>
      <c r="O162" s="42">
        <v>282112000</v>
      </c>
      <c r="P162" s="43">
        <v>-4.1582866771756266E-2</v>
      </c>
    </row>
    <row r="163" spans="1:16" ht="12.75" customHeight="1">
      <c r="A163" s="31">
        <v>153</v>
      </c>
      <c r="B163" s="32" t="s">
        <v>46</v>
      </c>
      <c r="C163" s="33" t="s">
        <v>205</v>
      </c>
      <c r="D163" s="34">
        <v>45106</v>
      </c>
      <c r="E163" s="40">
        <v>3467</v>
      </c>
      <c r="F163" s="40">
        <v>3453.15</v>
      </c>
      <c r="G163" s="41">
        <v>3429.9</v>
      </c>
      <c r="H163" s="41">
        <v>3392.8</v>
      </c>
      <c r="I163" s="41">
        <v>3369.55</v>
      </c>
      <c r="J163" s="41">
        <v>3490.25</v>
      </c>
      <c r="K163" s="41">
        <v>3513.5</v>
      </c>
      <c r="L163" s="41">
        <v>3550.6</v>
      </c>
      <c r="M163" s="31">
        <v>3476.4</v>
      </c>
      <c r="N163" s="31">
        <v>3416.05</v>
      </c>
      <c r="O163" s="42">
        <v>1953000</v>
      </c>
      <c r="P163" s="43">
        <v>6.1481709191515521E-4</v>
      </c>
    </row>
    <row r="164" spans="1:16" ht="12.75" customHeight="1">
      <c r="A164" s="31">
        <v>154</v>
      </c>
      <c r="B164" s="32" t="s">
        <v>192</v>
      </c>
      <c r="C164" s="33" t="s">
        <v>206</v>
      </c>
      <c r="D164" s="34">
        <v>45106</v>
      </c>
      <c r="E164" s="40">
        <v>249.2</v>
      </c>
      <c r="F164" s="40">
        <v>249.29999999999998</v>
      </c>
      <c r="G164" s="41">
        <v>247.84999999999997</v>
      </c>
      <c r="H164" s="41">
        <v>246.49999999999997</v>
      </c>
      <c r="I164" s="41">
        <v>245.04999999999995</v>
      </c>
      <c r="J164" s="41">
        <v>250.64999999999998</v>
      </c>
      <c r="K164" s="41">
        <v>252.09999999999997</v>
      </c>
      <c r="L164" s="41">
        <v>253.45</v>
      </c>
      <c r="M164" s="31">
        <v>250.75</v>
      </c>
      <c r="N164" s="31">
        <v>247.95</v>
      </c>
      <c r="O164" s="42">
        <v>28606500</v>
      </c>
      <c r="P164" s="43">
        <v>2.4600246002460025E-3</v>
      </c>
    </row>
    <row r="165" spans="1:16" ht="12.75" customHeight="1">
      <c r="A165" s="31">
        <v>155</v>
      </c>
      <c r="B165" s="32" t="s">
        <v>207</v>
      </c>
      <c r="C165" s="33" t="s">
        <v>208</v>
      </c>
      <c r="D165" s="34">
        <v>45106</v>
      </c>
      <c r="E165" s="40">
        <v>1379.9</v>
      </c>
      <c r="F165" s="40">
        <v>1380.1333333333332</v>
      </c>
      <c r="G165" s="41">
        <v>1370.2666666666664</v>
      </c>
      <c r="H165" s="41">
        <v>1360.6333333333332</v>
      </c>
      <c r="I165" s="41">
        <v>1350.7666666666664</v>
      </c>
      <c r="J165" s="41">
        <v>1389.7666666666664</v>
      </c>
      <c r="K165" s="41">
        <v>1399.6333333333332</v>
      </c>
      <c r="L165" s="41">
        <v>1409.2666666666664</v>
      </c>
      <c r="M165" s="31">
        <v>1390</v>
      </c>
      <c r="N165" s="31">
        <v>1370.5</v>
      </c>
      <c r="O165" s="42">
        <v>3672361</v>
      </c>
      <c r="P165" s="43">
        <v>-0.11112205694020294</v>
      </c>
    </row>
    <row r="166" spans="1:16" ht="12.75" customHeight="1">
      <c r="A166" s="31">
        <v>156</v>
      </c>
      <c r="B166" s="32" t="s">
        <v>46</v>
      </c>
      <c r="C166" s="33" t="s">
        <v>209</v>
      </c>
      <c r="D166" s="34">
        <v>45106</v>
      </c>
      <c r="E166" s="40">
        <v>170.05</v>
      </c>
      <c r="F166" s="40">
        <v>167.38333333333335</v>
      </c>
      <c r="G166" s="41">
        <v>164.2166666666667</v>
      </c>
      <c r="H166" s="41">
        <v>158.38333333333335</v>
      </c>
      <c r="I166" s="41">
        <v>155.2166666666667</v>
      </c>
      <c r="J166" s="41">
        <v>173.2166666666667</v>
      </c>
      <c r="K166" s="41">
        <v>176.38333333333338</v>
      </c>
      <c r="L166" s="41">
        <v>182.2166666666667</v>
      </c>
      <c r="M166" s="31">
        <v>170.55</v>
      </c>
      <c r="N166" s="31">
        <v>161.55000000000001</v>
      </c>
      <c r="O166" s="42">
        <v>7171500</v>
      </c>
      <c r="P166" s="43">
        <v>-0.17875751503006013</v>
      </c>
    </row>
    <row r="167" spans="1:16" ht="12.75" customHeight="1">
      <c r="A167" s="31">
        <v>157</v>
      </c>
      <c r="B167" s="32" t="s">
        <v>50</v>
      </c>
      <c r="C167" s="33" t="s">
        <v>210</v>
      </c>
      <c r="D167" s="34">
        <v>45106</v>
      </c>
      <c r="E167" s="40">
        <v>932.75</v>
      </c>
      <c r="F167" s="40">
        <v>925.85</v>
      </c>
      <c r="G167" s="41">
        <v>917</v>
      </c>
      <c r="H167" s="41">
        <v>901.25</v>
      </c>
      <c r="I167" s="41">
        <v>892.4</v>
      </c>
      <c r="J167" s="41">
        <v>941.6</v>
      </c>
      <c r="K167" s="41">
        <v>950.45000000000016</v>
      </c>
      <c r="L167" s="41">
        <v>966.2</v>
      </c>
      <c r="M167" s="31">
        <v>934.7</v>
      </c>
      <c r="N167" s="31">
        <v>910.1</v>
      </c>
      <c r="O167" s="42">
        <v>2923150</v>
      </c>
      <c r="P167" s="43">
        <v>5.0717995722578672E-2</v>
      </c>
    </row>
    <row r="168" spans="1:16" ht="12.75" customHeight="1">
      <c r="A168" s="31">
        <v>158</v>
      </c>
      <c r="B168" s="32" t="s">
        <v>64</v>
      </c>
      <c r="C168" s="33" t="s">
        <v>211</v>
      </c>
      <c r="D168" s="34">
        <v>45106</v>
      </c>
      <c r="E168" s="40">
        <v>165.9</v>
      </c>
      <c r="F168" s="40">
        <v>166.51666666666665</v>
      </c>
      <c r="G168" s="41">
        <v>164.5333333333333</v>
      </c>
      <c r="H168" s="41">
        <v>163.16666666666666</v>
      </c>
      <c r="I168" s="41">
        <v>161.18333333333331</v>
      </c>
      <c r="J168" s="41">
        <v>167.8833333333333</v>
      </c>
      <c r="K168" s="41">
        <v>169.86666666666665</v>
      </c>
      <c r="L168" s="41">
        <v>171.23333333333329</v>
      </c>
      <c r="M168" s="31">
        <v>168.5</v>
      </c>
      <c r="N168" s="31">
        <v>165.15</v>
      </c>
      <c r="O168" s="42">
        <v>60525000</v>
      </c>
      <c r="P168" s="43">
        <v>-4.8648223828984594E-2</v>
      </c>
    </row>
    <row r="169" spans="1:16" ht="12.75" customHeight="1">
      <c r="A169" s="31">
        <v>159</v>
      </c>
      <c r="B169" s="32" t="s">
        <v>192</v>
      </c>
      <c r="C169" s="33" t="s">
        <v>212</v>
      </c>
      <c r="D169" s="34">
        <v>45106</v>
      </c>
      <c r="E169" s="40">
        <v>156.6</v>
      </c>
      <c r="F169" s="40">
        <v>157.1</v>
      </c>
      <c r="G169" s="41">
        <v>154.64999999999998</v>
      </c>
      <c r="H169" s="41">
        <v>152.69999999999999</v>
      </c>
      <c r="I169" s="41">
        <v>150.24999999999997</v>
      </c>
      <c r="J169" s="41">
        <v>159.04999999999998</v>
      </c>
      <c r="K169" s="41">
        <v>161.49999999999997</v>
      </c>
      <c r="L169" s="41">
        <v>163.44999999999999</v>
      </c>
      <c r="M169" s="31">
        <v>159.55000000000001</v>
      </c>
      <c r="N169" s="31">
        <v>155.15</v>
      </c>
      <c r="O169" s="42">
        <v>69552000</v>
      </c>
      <c r="P169" s="43">
        <v>9.6388340494716063E-3</v>
      </c>
    </row>
    <row r="170" spans="1:16" ht="12.75" customHeight="1">
      <c r="A170" s="31">
        <v>160</v>
      </c>
      <c r="B170" s="32" t="s">
        <v>85</v>
      </c>
      <c r="C170" s="33" t="s">
        <v>213</v>
      </c>
      <c r="D170" s="34">
        <v>45106</v>
      </c>
      <c r="E170" s="40">
        <v>2499.65</v>
      </c>
      <c r="F170" s="40">
        <v>2503.0833333333335</v>
      </c>
      <c r="G170" s="41">
        <v>2490.166666666667</v>
      </c>
      <c r="H170" s="41">
        <v>2480.6833333333334</v>
      </c>
      <c r="I170" s="41">
        <v>2467.7666666666669</v>
      </c>
      <c r="J170" s="41">
        <v>2512.5666666666671</v>
      </c>
      <c r="K170" s="41">
        <v>2525.483333333334</v>
      </c>
      <c r="L170" s="41">
        <v>2534.9666666666672</v>
      </c>
      <c r="M170" s="31">
        <v>2516</v>
      </c>
      <c r="N170" s="31">
        <v>2493.6</v>
      </c>
      <c r="O170" s="42">
        <v>36090500</v>
      </c>
      <c r="P170" s="43">
        <v>3.8642789820923659E-2</v>
      </c>
    </row>
    <row r="171" spans="1:16" ht="12.75" customHeight="1">
      <c r="A171" s="31">
        <v>161</v>
      </c>
      <c r="B171" s="32" t="s">
        <v>134</v>
      </c>
      <c r="C171" s="33" t="s">
        <v>214</v>
      </c>
      <c r="D171" s="34">
        <v>45106</v>
      </c>
      <c r="E171" s="40">
        <v>84.5</v>
      </c>
      <c r="F171" s="40">
        <v>84.149999999999991</v>
      </c>
      <c r="G171" s="41">
        <v>83.649999999999977</v>
      </c>
      <c r="H171" s="41">
        <v>82.799999999999983</v>
      </c>
      <c r="I171" s="41">
        <v>82.299999999999969</v>
      </c>
      <c r="J171" s="41">
        <v>84.999999999999986</v>
      </c>
      <c r="K171" s="41">
        <v>85.500000000000014</v>
      </c>
      <c r="L171" s="41">
        <v>86.35</v>
      </c>
      <c r="M171" s="31">
        <v>84.65</v>
      </c>
      <c r="N171" s="31">
        <v>83.3</v>
      </c>
      <c r="O171" s="42">
        <v>108688000</v>
      </c>
      <c r="P171" s="43">
        <v>2.2086431568872855E-4</v>
      </c>
    </row>
    <row r="172" spans="1:16" ht="12.75" customHeight="1">
      <c r="A172" s="31">
        <v>162</v>
      </c>
      <c r="B172" s="32" t="s">
        <v>64</v>
      </c>
      <c r="C172" s="33" t="s">
        <v>215</v>
      </c>
      <c r="D172" s="34">
        <v>45106</v>
      </c>
      <c r="E172" s="40">
        <v>844.35</v>
      </c>
      <c r="F172" s="40">
        <v>843.73333333333323</v>
      </c>
      <c r="G172" s="41">
        <v>830.56666666666649</v>
      </c>
      <c r="H172" s="41">
        <v>816.7833333333333</v>
      </c>
      <c r="I172" s="41">
        <v>803.61666666666656</v>
      </c>
      <c r="J172" s="41">
        <v>857.51666666666642</v>
      </c>
      <c r="K172" s="41">
        <v>870.68333333333317</v>
      </c>
      <c r="L172" s="41">
        <v>884.46666666666636</v>
      </c>
      <c r="M172" s="31">
        <v>856.9</v>
      </c>
      <c r="N172" s="31">
        <v>829.95</v>
      </c>
      <c r="O172" s="42">
        <v>8997600</v>
      </c>
      <c r="P172" s="43">
        <v>9.0776840267675296E-2</v>
      </c>
    </row>
    <row r="173" spans="1:16" ht="12.75" customHeight="1">
      <c r="A173" s="31">
        <v>163</v>
      </c>
      <c r="B173" s="32" t="s">
        <v>69</v>
      </c>
      <c r="C173" s="33" t="s">
        <v>216</v>
      </c>
      <c r="D173" s="34">
        <v>45106</v>
      </c>
      <c r="E173" s="40">
        <v>1268.1500000000001</v>
      </c>
      <c r="F173" s="40">
        <v>1265.8166666666666</v>
      </c>
      <c r="G173" s="41">
        <v>1259.2833333333333</v>
      </c>
      <c r="H173" s="41">
        <v>1250.4166666666667</v>
      </c>
      <c r="I173" s="41">
        <v>1243.8833333333334</v>
      </c>
      <c r="J173" s="41">
        <v>1274.6833333333332</v>
      </c>
      <c r="K173" s="41">
        <v>1281.2166666666665</v>
      </c>
      <c r="L173" s="41">
        <v>1290.083333333333</v>
      </c>
      <c r="M173" s="31">
        <v>1272.3499999999999</v>
      </c>
      <c r="N173" s="31">
        <v>1256.95</v>
      </c>
      <c r="O173" s="42">
        <v>9735750</v>
      </c>
      <c r="P173" s="43">
        <v>-5.0586341687744313E-3</v>
      </c>
    </row>
    <row r="174" spans="1:16" ht="12.75" customHeight="1">
      <c r="A174" s="31">
        <v>164</v>
      </c>
      <c r="B174" s="32" t="s">
        <v>64</v>
      </c>
      <c r="C174" s="33" t="s">
        <v>217</v>
      </c>
      <c r="D174" s="34">
        <v>45106</v>
      </c>
      <c r="E174" s="40">
        <v>557.54999999999995</v>
      </c>
      <c r="F174" s="40">
        <v>557.06666666666672</v>
      </c>
      <c r="G174" s="41">
        <v>555.43333333333339</v>
      </c>
      <c r="H174" s="41">
        <v>553.31666666666672</v>
      </c>
      <c r="I174" s="41">
        <v>551.68333333333339</v>
      </c>
      <c r="J174" s="41">
        <v>559.18333333333339</v>
      </c>
      <c r="K174" s="41">
        <v>560.81666666666683</v>
      </c>
      <c r="L174" s="41">
        <v>562.93333333333339</v>
      </c>
      <c r="M174" s="31">
        <v>558.70000000000005</v>
      </c>
      <c r="N174" s="31">
        <v>554.95000000000005</v>
      </c>
      <c r="O174" s="42">
        <v>84916500</v>
      </c>
      <c r="P174" s="43">
        <v>-9.0325065205594558E-3</v>
      </c>
    </row>
    <row r="175" spans="1:16" ht="12.75" customHeight="1">
      <c r="A175" s="31">
        <v>165</v>
      </c>
      <c r="B175" s="32" t="s">
        <v>50</v>
      </c>
      <c r="C175" s="33" t="s">
        <v>218</v>
      </c>
      <c r="D175" s="34">
        <v>45106</v>
      </c>
      <c r="E175" s="40">
        <v>23794.05</v>
      </c>
      <c r="F175" s="40">
        <v>23466.75</v>
      </c>
      <c r="G175" s="41">
        <v>22998.75</v>
      </c>
      <c r="H175" s="41">
        <v>22203.45</v>
      </c>
      <c r="I175" s="41">
        <v>21735.45</v>
      </c>
      <c r="J175" s="41">
        <v>24262.05</v>
      </c>
      <c r="K175" s="41">
        <v>24730.05</v>
      </c>
      <c r="L175" s="41">
        <v>25525.35</v>
      </c>
      <c r="M175" s="31">
        <v>23934.75</v>
      </c>
      <c r="N175" s="31">
        <v>22671.45</v>
      </c>
      <c r="O175" s="42">
        <v>299250</v>
      </c>
      <c r="P175" s="43">
        <v>6.1546647747428164E-2</v>
      </c>
    </row>
    <row r="176" spans="1:16" ht="12.75" customHeight="1">
      <c r="A176" s="31">
        <v>166</v>
      </c>
      <c r="B176" s="32" t="s">
        <v>42</v>
      </c>
      <c r="C176" s="33" t="s">
        <v>219</v>
      </c>
      <c r="D176" s="34">
        <v>45106</v>
      </c>
      <c r="E176" s="40">
        <v>3699.1</v>
      </c>
      <c r="F176" s="40">
        <v>3684.65</v>
      </c>
      <c r="G176" s="41">
        <v>3665</v>
      </c>
      <c r="H176" s="41">
        <v>3630.9</v>
      </c>
      <c r="I176" s="41">
        <v>3611.25</v>
      </c>
      <c r="J176" s="41">
        <v>3718.75</v>
      </c>
      <c r="K176" s="41">
        <v>3738.4000000000005</v>
      </c>
      <c r="L176" s="41">
        <v>3772.5</v>
      </c>
      <c r="M176" s="31">
        <v>3704.3</v>
      </c>
      <c r="N176" s="31">
        <v>3650.55</v>
      </c>
      <c r="O176" s="42">
        <v>1755600</v>
      </c>
      <c r="P176" s="43">
        <v>-4.8324240062353856E-3</v>
      </c>
    </row>
    <row r="177" spans="1:16" ht="12.75" customHeight="1">
      <c r="A177" s="31">
        <v>167</v>
      </c>
      <c r="B177" s="32" t="s">
        <v>48</v>
      </c>
      <c r="C177" s="33" t="s">
        <v>220</v>
      </c>
      <c r="D177" s="34">
        <v>45106</v>
      </c>
      <c r="E177" s="40">
        <v>2340.85</v>
      </c>
      <c r="F177" s="40">
        <v>2328.5166666666664</v>
      </c>
      <c r="G177" s="41">
        <v>2309.6833333333329</v>
      </c>
      <c r="H177" s="41">
        <v>2278.5166666666664</v>
      </c>
      <c r="I177" s="41">
        <v>2259.6833333333329</v>
      </c>
      <c r="J177" s="41">
        <v>2359.6833333333329</v>
      </c>
      <c r="K177" s="41">
        <v>2378.5166666666669</v>
      </c>
      <c r="L177" s="41">
        <v>2409.6833333333329</v>
      </c>
      <c r="M177" s="31">
        <v>2347.35</v>
      </c>
      <c r="N177" s="31">
        <v>2297.35</v>
      </c>
      <c r="O177" s="42">
        <v>3660375</v>
      </c>
      <c r="P177" s="43">
        <v>-2.1845876340314662E-2</v>
      </c>
    </row>
    <row r="178" spans="1:16" ht="12.75" customHeight="1">
      <c r="A178" s="31">
        <v>168</v>
      </c>
      <c r="B178" s="32" t="s">
        <v>69</v>
      </c>
      <c r="C178" s="33" t="s">
        <v>221</v>
      </c>
      <c r="D178" s="34">
        <v>45106</v>
      </c>
      <c r="E178" s="40">
        <v>1706.05</v>
      </c>
      <c r="F178" s="40">
        <v>1685.6166666666666</v>
      </c>
      <c r="G178" s="41">
        <v>1655.3833333333332</v>
      </c>
      <c r="H178" s="41">
        <v>1604.7166666666667</v>
      </c>
      <c r="I178" s="41">
        <v>1574.4833333333333</v>
      </c>
      <c r="J178" s="41">
        <v>1736.2833333333331</v>
      </c>
      <c r="K178" s="41">
        <v>1766.5166666666662</v>
      </c>
      <c r="L178" s="41">
        <v>1817.1833333333329</v>
      </c>
      <c r="M178" s="31">
        <v>1715.85</v>
      </c>
      <c r="N178" s="31">
        <v>1634.95</v>
      </c>
      <c r="O178" s="42">
        <v>7995600</v>
      </c>
      <c r="P178" s="43">
        <v>8.0181543116490169E-3</v>
      </c>
    </row>
    <row r="179" spans="1:16" ht="12.75" customHeight="1">
      <c r="A179" s="31">
        <v>169</v>
      </c>
      <c r="B179" s="32" t="s">
        <v>44</v>
      </c>
      <c r="C179" s="33" t="s">
        <v>222</v>
      </c>
      <c r="D179" s="34">
        <v>45106</v>
      </c>
      <c r="E179" s="40">
        <v>996.05</v>
      </c>
      <c r="F179" s="40">
        <v>997.61666666666667</v>
      </c>
      <c r="G179" s="41">
        <v>990.18333333333339</v>
      </c>
      <c r="H179" s="41">
        <v>984.31666666666672</v>
      </c>
      <c r="I179" s="41">
        <v>976.88333333333344</v>
      </c>
      <c r="J179" s="41">
        <v>1003.4833333333333</v>
      </c>
      <c r="K179" s="41">
        <v>1010.9166666666665</v>
      </c>
      <c r="L179" s="41">
        <v>1016.7833333333333</v>
      </c>
      <c r="M179" s="31">
        <v>1005.05</v>
      </c>
      <c r="N179" s="31">
        <v>991.75</v>
      </c>
      <c r="O179" s="42">
        <v>28992600</v>
      </c>
      <c r="P179" s="43">
        <v>9.3948918412086316E-2</v>
      </c>
    </row>
    <row r="180" spans="1:16" ht="12.75" customHeight="1">
      <c r="A180" s="31">
        <v>170</v>
      </c>
      <c r="B180" s="32" t="s">
        <v>207</v>
      </c>
      <c r="C180" s="33" t="s">
        <v>223</v>
      </c>
      <c r="D180" s="34">
        <v>45106</v>
      </c>
      <c r="E180" s="40">
        <v>428.55</v>
      </c>
      <c r="F180" s="40">
        <v>427.01666666666671</v>
      </c>
      <c r="G180" s="41">
        <v>424.68333333333339</v>
      </c>
      <c r="H180" s="41">
        <v>420.81666666666666</v>
      </c>
      <c r="I180" s="41">
        <v>418.48333333333335</v>
      </c>
      <c r="J180" s="41">
        <v>430.88333333333344</v>
      </c>
      <c r="K180" s="41">
        <v>433.21666666666681</v>
      </c>
      <c r="L180" s="41">
        <v>437.08333333333348</v>
      </c>
      <c r="M180" s="31">
        <v>429.35</v>
      </c>
      <c r="N180" s="31">
        <v>423.15</v>
      </c>
      <c r="O180" s="42">
        <v>8893500</v>
      </c>
      <c r="P180" s="43">
        <v>-3.8436587739215052E-2</v>
      </c>
    </row>
    <row r="181" spans="1:16" ht="12.75" customHeight="1">
      <c r="A181" s="31">
        <v>171</v>
      </c>
      <c r="B181" s="32" t="s">
        <v>44</v>
      </c>
      <c r="C181" s="33" t="s">
        <v>224</v>
      </c>
      <c r="D181" s="34">
        <v>45106</v>
      </c>
      <c r="E181" s="40">
        <v>728.75</v>
      </c>
      <c r="F181" s="40">
        <v>727.35</v>
      </c>
      <c r="G181" s="41">
        <v>723.6</v>
      </c>
      <c r="H181" s="41">
        <v>718.45</v>
      </c>
      <c r="I181" s="41">
        <v>714.7</v>
      </c>
      <c r="J181" s="41">
        <v>732.5</v>
      </c>
      <c r="K181" s="41">
        <v>736.25</v>
      </c>
      <c r="L181" s="41">
        <v>741.4</v>
      </c>
      <c r="M181" s="31">
        <v>731.1</v>
      </c>
      <c r="N181" s="31">
        <v>722.2</v>
      </c>
      <c r="O181" s="42">
        <v>3234000</v>
      </c>
      <c r="P181" s="43">
        <v>3.3887468030690537E-2</v>
      </c>
    </row>
    <row r="182" spans="1:16" ht="12.75" customHeight="1">
      <c r="A182" s="31">
        <v>172</v>
      </c>
      <c r="B182" s="32" t="s">
        <v>40</v>
      </c>
      <c r="C182" s="33" t="s">
        <v>225</v>
      </c>
      <c r="D182" s="34">
        <v>45106</v>
      </c>
      <c r="E182" s="40">
        <v>995.1</v>
      </c>
      <c r="F182" s="40">
        <v>985.94999999999993</v>
      </c>
      <c r="G182" s="41">
        <v>974.89999999999986</v>
      </c>
      <c r="H182" s="41">
        <v>954.69999999999993</v>
      </c>
      <c r="I182" s="41">
        <v>943.64999999999986</v>
      </c>
      <c r="J182" s="41">
        <v>1006.1499999999999</v>
      </c>
      <c r="K182" s="41">
        <v>1017.1999999999998</v>
      </c>
      <c r="L182" s="41">
        <v>1037.3999999999999</v>
      </c>
      <c r="M182" s="31">
        <v>997</v>
      </c>
      <c r="N182" s="31">
        <v>965.75</v>
      </c>
      <c r="O182" s="42">
        <v>8245100</v>
      </c>
      <c r="P182" s="43">
        <v>-5.1022052391694675E-2</v>
      </c>
    </row>
    <row r="183" spans="1:16" ht="12.75" customHeight="1">
      <c r="A183" s="31">
        <v>173</v>
      </c>
      <c r="B183" s="32" t="s">
        <v>80</v>
      </c>
      <c r="C183" s="33" t="s">
        <v>226</v>
      </c>
      <c r="D183" s="34">
        <v>45106</v>
      </c>
      <c r="E183" s="40">
        <v>1568.15</v>
      </c>
      <c r="F183" s="40">
        <v>1557.4000000000003</v>
      </c>
      <c r="G183" s="41">
        <v>1537.6500000000005</v>
      </c>
      <c r="H183" s="41">
        <v>1507.1500000000003</v>
      </c>
      <c r="I183" s="41">
        <v>1487.4000000000005</v>
      </c>
      <c r="J183" s="41">
        <v>1587.9000000000005</v>
      </c>
      <c r="K183" s="41">
        <v>1607.65</v>
      </c>
      <c r="L183" s="41">
        <v>1638.1500000000005</v>
      </c>
      <c r="M183" s="31">
        <v>1577.15</v>
      </c>
      <c r="N183" s="31">
        <v>1526.9</v>
      </c>
      <c r="O183" s="42">
        <v>4057000</v>
      </c>
      <c r="P183" s="43">
        <v>-4.5393203287940132E-3</v>
      </c>
    </row>
    <row r="184" spans="1:16" ht="12.75" customHeight="1">
      <c r="A184" s="31">
        <v>174</v>
      </c>
      <c r="B184" s="32" t="s">
        <v>60</v>
      </c>
      <c r="C184" s="33" t="s">
        <v>227</v>
      </c>
      <c r="D184" s="34">
        <v>45106</v>
      </c>
      <c r="E184" s="40">
        <v>863.7</v>
      </c>
      <c r="F184" s="40">
        <v>859.48333333333323</v>
      </c>
      <c r="G184" s="41">
        <v>852.46666666666647</v>
      </c>
      <c r="H184" s="41">
        <v>841.23333333333323</v>
      </c>
      <c r="I184" s="41">
        <v>834.21666666666647</v>
      </c>
      <c r="J184" s="41">
        <v>870.71666666666647</v>
      </c>
      <c r="K184" s="41">
        <v>877.73333333333312</v>
      </c>
      <c r="L184" s="41">
        <v>888.96666666666647</v>
      </c>
      <c r="M184" s="31">
        <v>866.5</v>
      </c>
      <c r="N184" s="31">
        <v>848.25</v>
      </c>
      <c r="O184" s="42">
        <v>10717200</v>
      </c>
      <c r="P184" s="43">
        <v>3.3680555555555554E-2</v>
      </c>
    </row>
    <row r="185" spans="1:16" ht="12.75" customHeight="1">
      <c r="A185" s="31">
        <v>175</v>
      </c>
      <c r="B185" s="32" t="s">
        <v>57</v>
      </c>
      <c r="C185" s="33" t="s">
        <v>228</v>
      </c>
      <c r="D185" s="34">
        <v>45106</v>
      </c>
      <c r="E185" s="40">
        <v>566.5</v>
      </c>
      <c r="F185" s="40">
        <v>563.9</v>
      </c>
      <c r="G185" s="41">
        <v>560.5</v>
      </c>
      <c r="H185" s="41">
        <v>554.5</v>
      </c>
      <c r="I185" s="41">
        <v>551.1</v>
      </c>
      <c r="J185" s="41">
        <v>569.9</v>
      </c>
      <c r="K185" s="41">
        <v>573.29999999999984</v>
      </c>
      <c r="L185" s="41">
        <v>579.29999999999995</v>
      </c>
      <c r="M185" s="31">
        <v>567.29999999999995</v>
      </c>
      <c r="N185" s="31">
        <v>557.9</v>
      </c>
      <c r="O185" s="42">
        <v>49017150</v>
      </c>
      <c r="P185" s="43">
        <v>-2.9155259518500749E-2</v>
      </c>
    </row>
    <row r="186" spans="1:16" ht="12.75" customHeight="1">
      <c r="A186" s="31">
        <v>176</v>
      </c>
      <c r="B186" s="32" t="s">
        <v>192</v>
      </c>
      <c r="C186" s="33" t="s">
        <v>229</v>
      </c>
      <c r="D186" s="34">
        <v>45106</v>
      </c>
      <c r="E186" s="40">
        <v>219</v>
      </c>
      <c r="F186" s="40">
        <v>218.18333333333331</v>
      </c>
      <c r="G186" s="41">
        <v>217.01666666666662</v>
      </c>
      <c r="H186" s="41">
        <v>215.0333333333333</v>
      </c>
      <c r="I186" s="41">
        <v>213.86666666666662</v>
      </c>
      <c r="J186" s="41">
        <v>220.16666666666663</v>
      </c>
      <c r="K186" s="41">
        <v>221.33333333333331</v>
      </c>
      <c r="L186" s="41">
        <v>223.31666666666663</v>
      </c>
      <c r="M186" s="31">
        <v>219.35</v>
      </c>
      <c r="N186" s="31">
        <v>216.2</v>
      </c>
      <c r="O186" s="42">
        <v>87240375</v>
      </c>
      <c r="P186" s="43">
        <v>-1.7297749391727495E-2</v>
      </c>
    </row>
    <row r="187" spans="1:16" ht="12.75" customHeight="1">
      <c r="A187" s="31">
        <v>177</v>
      </c>
      <c r="B187" s="32" t="s">
        <v>134</v>
      </c>
      <c r="C187" s="33" t="s">
        <v>230</v>
      </c>
      <c r="D187" s="34">
        <v>45106</v>
      </c>
      <c r="E187" s="40">
        <v>109.85</v>
      </c>
      <c r="F187" s="40">
        <v>109.35000000000001</v>
      </c>
      <c r="G187" s="41">
        <v>108.55000000000001</v>
      </c>
      <c r="H187" s="41">
        <v>107.25</v>
      </c>
      <c r="I187" s="41">
        <v>106.45</v>
      </c>
      <c r="J187" s="41">
        <v>110.65000000000002</v>
      </c>
      <c r="K187" s="41">
        <v>111.45</v>
      </c>
      <c r="L187" s="41">
        <v>112.75000000000003</v>
      </c>
      <c r="M187" s="31">
        <v>110.15</v>
      </c>
      <c r="N187" s="31">
        <v>108.05</v>
      </c>
      <c r="O187" s="42">
        <v>250668000</v>
      </c>
      <c r="P187" s="43">
        <v>9.7483161999291027E-3</v>
      </c>
    </row>
    <row r="188" spans="1:16" ht="12.75" customHeight="1">
      <c r="A188" s="31">
        <v>178</v>
      </c>
      <c r="B188" s="32" t="s">
        <v>88</v>
      </c>
      <c r="C188" s="33" t="s">
        <v>231</v>
      </c>
      <c r="D188" s="34">
        <v>45106</v>
      </c>
      <c r="E188" s="40">
        <v>3198.5</v>
      </c>
      <c r="F188" s="40">
        <v>3198.8833333333332</v>
      </c>
      <c r="G188" s="41">
        <v>3179.8666666666663</v>
      </c>
      <c r="H188" s="41">
        <v>3161.2333333333331</v>
      </c>
      <c r="I188" s="41">
        <v>3142.2166666666662</v>
      </c>
      <c r="J188" s="41">
        <v>3217.5166666666664</v>
      </c>
      <c r="K188" s="41">
        <v>3236.5333333333328</v>
      </c>
      <c r="L188" s="41">
        <v>3255.1666666666665</v>
      </c>
      <c r="M188" s="31">
        <v>3217.9</v>
      </c>
      <c r="N188" s="31">
        <v>3180.25</v>
      </c>
      <c r="O188" s="42">
        <v>12864600</v>
      </c>
      <c r="P188" s="43">
        <v>1.6805676584090625E-2</v>
      </c>
    </row>
    <row r="189" spans="1:16" ht="12.75" customHeight="1">
      <c r="A189" s="31">
        <v>179</v>
      </c>
      <c r="B189" s="32" t="s">
        <v>88</v>
      </c>
      <c r="C189" s="33" t="s">
        <v>232</v>
      </c>
      <c r="D189" s="34">
        <v>45106</v>
      </c>
      <c r="E189" s="40">
        <v>1113.5</v>
      </c>
      <c r="F189" s="40">
        <v>1114.8166666666666</v>
      </c>
      <c r="G189" s="41">
        <v>1105.5333333333333</v>
      </c>
      <c r="H189" s="41">
        <v>1097.5666666666666</v>
      </c>
      <c r="I189" s="41">
        <v>1088.2833333333333</v>
      </c>
      <c r="J189" s="41">
        <v>1122.7833333333333</v>
      </c>
      <c r="K189" s="41">
        <v>1132.0666666666666</v>
      </c>
      <c r="L189" s="41">
        <v>1140.0333333333333</v>
      </c>
      <c r="M189" s="31">
        <v>1124.0999999999999</v>
      </c>
      <c r="N189" s="31">
        <v>1106.8499999999999</v>
      </c>
      <c r="O189" s="42">
        <v>13675200</v>
      </c>
      <c r="P189" s="43">
        <v>-1.3504155124653739E-2</v>
      </c>
    </row>
    <row r="190" spans="1:16" ht="12.75" customHeight="1">
      <c r="A190" s="31">
        <v>180</v>
      </c>
      <c r="B190" s="32" t="s">
        <v>60</v>
      </c>
      <c r="C190" s="33" t="s">
        <v>233</v>
      </c>
      <c r="D190" s="34">
        <v>45106</v>
      </c>
      <c r="E190" s="40">
        <v>2970.1</v>
      </c>
      <c r="F190" s="40">
        <v>2964.0833333333335</v>
      </c>
      <c r="G190" s="41">
        <v>2951.166666666667</v>
      </c>
      <c r="H190" s="41">
        <v>2932.2333333333336</v>
      </c>
      <c r="I190" s="41">
        <v>2919.3166666666671</v>
      </c>
      <c r="J190" s="41">
        <v>2983.0166666666669</v>
      </c>
      <c r="K190" s="41">
        <v>2995.9333333333338</v>
      </c>
      <c r="L190" s="41">
        <v>3014.8666666666668</v>
      </c>
      <c r="M190" s="31">
        <v>2977</v>
      </c>
      <c r="N190" s="31">
        <v>2945.15</v>
      </c>
      <c r="O190" s="42">
        <v>5860875</v>
      </c>
      <c r="P190" s="43">
        <v>4.6818486269256533E-2</v>
      </c>
    </row>
    <row r="191" spans="1:16" ht="12.75" customHeight="1">
      <c r="A191" s="31">
        <v>181</v>
      </c>
      <c r="B191" s="32" t="s">
        <v>44</v>
      </c>
      <c r="C191" s="33" t="s">
        <v>234</v>
      </c>
      <c r="D191" s="34">
        <v>45106</v>
      </c>
      <c r="E191" s="40">
        <v>1870.1</v>
      </c>
      <c r="F191" s="40">
        <v>1869.3333333333333</v>
      </c>
      <c r="G191" s="41">
        <v>1852.7666666666664</v>
      </c>
      <c r="H191" s="41">
        <v>1835.4333333333332</v>
      </c>
      <c r="I191" s="41">
        <v>1818.8666666666663</v>
      </c>
      <c r="J191" s="41">
        <v>1886.6666666666665</v>
      </c>
      <c r="K191" s="41">
        <v>1903.2333333333336</v>
      </c>
      <c r="L191" s="41">
        <v>1920.5666666666666</v>
      </c>
      <c r="M191" s="31">
        <v>1885.9</v>
      </c>
      <c r="N191" s="31">
        <v>1852</v>
      </c>
      <c r="O191" s="42">
        <v>1952000</v>
      </c>
      <c r="P191" s="43">
        <v>3.5818519501193948E-2</v>
      </c>
    </row>
    <row r="192" spans="1:16" ht="12.75" customHeight="1">
      <c r="A192" s="31">
        <v>182</v>
      </c>
      <c r="B192" s="32" t="s">
        <v>46</v>
      </c>
      <c r="C192" s="33" t="s">
        <v>235</v>
      </c>
      <c r="D192" s="34">
        <v>45106</v>
      </c>
      <c r="E192" s="40">
        <v>1757</v>
      </c>
      <c r="F192" s="40">
        <v>1744.45</v>
      </c>
      <c r="G192" s="41">
        <v>1725.5</v>
      </c>
      <c r="H192" s="41">
        <v>1694</v>
      </c>
      <c r="I192" s="41">
        <v>1675.05</v>
      </c>
      <c r="J192" s="41">
        <v>1775.95</v>
      </c>
      <c r="K192" s="41">
        <v>1794.9000000000003</v>
      </c>
      <c r="L192" s="41">
        <v>1826.4</v>
      </c>
      <c r="M192" s="31">
        <v>1763.4</v>
      </c>
      <c r="N192" s="31">
        <v>1712.95</v>
      </c>
      <c r="O192" s="42">
        <v>3940800</v>
      </c>
      <c r="P192" s="43">
        <v>5.2339243751335182E-2</v>
      </c>
    </row>
    <row r="193" spans="1:16" ht="12.75" customHeight="1">
      <c r="A193" s="31">
        <v>183</v>
      </c>
      <c r="B193" s="32" t="s">
        <v>57</v>
      </c>
      <c r="C193" s="33" t="s">
        <v>236</v>
      </c>
      <c r="D193" s="34">
        <v>45106</v>
      </c>
      <c r="E193" s="40">
        <v>1293.1500000000001</v>
      </c>
      <c r="F193" s="40">
        <v>1299.3999999999999</v>
      </c>
      <c r="G193" s="41">
        <v>1284.4999999999998</v>
      </c>
      <c r="H193" s="41">
        <v>1275.8499999999999</v>
      </c>
      <c r="I193" s="41">
        <v>1260.9499999999998</v>
      </c>
      <c r="J193" s="41">
        <v>1308.0499999999997</v>
      </c>
      <c r="K193" s="41">
        <v>1322.9499999999998</v>
      </c>
      <c r="L193" s="41">
        <v>1331.5999999999997</v>
      </c>
      <c r="M193" s="31">
        <v>1314.3</v>
      </c>
      <c r="N193" s="31">
        <v>1290.75</v>
      </c>
      <c r="O193" s="42">
        <v>8485400</v>
      </c>
      <c r="P193" s="43">
        <v>1.8227635447291054E-2</v>
      </c>
    </row>
    <row r="194" spans="1:16" ht="12.75" customHeight="1">
      <c r="A194" s="31">
        <v>184</v>
      </c>
      <c r="B194" s="32" t="s">
        <v>60</v>
      </c>
      <c r="C194" s="33" t="s">
        <v>237</v>
      </c>
      <c r="D194" s="34">
        <v>45106</v>
      </c>
      <c r="E194" s="40">
        <v>1499.9</v>
      </c>
      <c r="F194" s="40">
        <v>1493.5333333333335</v>
      </c>
      <c r="G194" s="41">
        <v>1484.366666666667</v>
      </c>
      <c r="H194" s="41">
        <v>1468.8333333333335</v>
      </c>
      <c r="I194" s="41">
        <v>1459.666666666667</v>
      </c>
      <c r="J194" s="41">
        <v>1509.0666666666671</v>
      </c>
      <c r="K194" s="41">
        <v>1518.2333333333336</v>
      </c>
      <c r="L194" s="41">
        <v>1533.7666666666671</v>
      </c>
      <c r="M194" s="31">
        <v>1502.7</v>
      </c>
      <c r="N194" s="31">
        <v>1478</v>
      </c>
      <c r="O194" s="42">
        <v>2608000</v>
      </c>
      <c r="P194" s="43">
        <v>-9.2691080382920534E-3</v>
      </c>
    </row>
    <row r="195" spans="1:16" ht="12.75" customHeight="1">
      <c r="A195" s="31">
        <v>185</v>
      </c>
      <c r="B195" s="32" t="s">
        <v>50</v>
      </c>
      <c r="C195" s="33" t="s">
        <v>238</v>
      </c>
      <c r="D195" s="34">
        <v>45106</v>
      </c>
      <c r="E195" s="40">
        <v>8159.85</v>
      </c>
      <c r="F195" s="40">
        <v>8141.7166666666672</v>
      </c>
      <c r="G195" s="41">
        <v>8093.5833333333339</v>
      </c>
      <c r="H195" s="41">
        <v>8027.3166666666666</v>
      </c>
      <c r="I195" s="41">
        <v>7979.1833333333334</v>
      </c>
      <c r="J195" s="41">
        <v>8207.9833333333336</v>
      </c>
      <c r="K195" s="41">
        <v>8256.1166666666686</v>
      </c>
      <c r="L195" s="41">
        <v>8322.383333333335</v>
      </c>
      <c r="M195" s="31">
        <v>8189.85</v>
      </c>
      <c r="N195" s="31">
        <v>8075.45</v>
      </c>
      <c r="O195" s="42">
        <v>1692100</v>
      </c>
      <c r="P195" s="43">
        <v>-1.5341948427450287E-3</v>
      </c>
    </row>
    <row r="196" spans="1:16" ht="12.75" customHeight="1">
      <c r="A196" s="31">
        <v>186</v>
      </c>
      <c r="B196" s="32" t="s">
        <v>40</v>
      </c>
      <c r="C196" s="33" t="s">
        <v>239</v>
      </c>
      <c r="D196" s="34">
        <v>45106</v>
      </c>
      <c r="E196" s="40">
        <v>680.9</v>
      </c>
      <c r="F196" s="40">
        <v>676.83333333333337</v>
      </c>
      <c r="G196" s="41">
        <v>670.9666666666667</v>
      </c>
      <c r="H196" s="41">
        <v>661.0333333333333</v>
      </c>
      <c r="I196" s="41">
        <v>655.16666666666663</v>
      </c>
      <c r="J196" s="41">
        <v>686.76666666666677</v>
      </c>
      <c r="K196" s="41">
        <v>692.63333333333333</v>
      </c>
      <c r="L196" s="41">
        <v>702.56666666666683</v>
      </c>
      <c r="M196" s="31">
        <v>682.7</v>
      </c>
      <c r="N196" s="31">
        <v>666.9</v>
      </c>
      <c r="O196" s="42">
        <v>23010000</v>
      </c>
      <c r="P196" s="43">
        <v>-9.0695330870003352E-3</v>
      </c>
    </row>
    <row r="197" spans="1:16" ht="12.75" customHeight="1">
      <c r="A197" s="31">
        <v>187</v>
      </c>
      <c r="B197" s="32" t="s">
        <v>134</v>
      </c>
      <c r="C197" s="33" t="s">
        <v>240</v>
      </c>
      <c r="D197" s="34">
        <v>45106</v>
      </c>
      <c r="E197" s="40">
        <v>279.5</v>
      </c>
      <c r="F197" s="40">
        <v>277.58333333333331</v>
      </c>
      <c r="G197" s="41">
        <v>275.06666666666661</v>
      </c>
      <c r="H197" s="41">
        <v>270.63333333333327</v>
      </c>
      <c r="I197" s="41">
        <v>268.11666666666656</v>
      </c>
      <c r="J197" s="41">
        <v>282.01666666666665</v>
      </c>
      <c r="K197" s="41">
        <v>284.53333333333342</v>
      </c>
      <c r="L197" s="41">
        <v>288.9666666666667</v>
      </c>
      <c r="M197" s="31">
        <v>280.10000000000002</v>
      </c>
      <c r="N197" s="31">
        <v>273.14999999999998</v>
      </c>
      <c r="O197" s="42">
        <v>54372000</v>
      </c>
      <c r="P197" s="43">
        <v>-1.742084718808732E-2</v>
      </c>
    </row>
    <row r="198" spans="1:16" ht="12.75" customHeight="1">
      <c r="A198" s="31">
        <v>188</v>
      </c>
      <c r="B198" s="32" t="s">
        <v>42</v>
      </c>
      <c r="C198" s="33" t="s">
        <v>241</v>
      </c>
      <c r="D198" s="34">
        <v>45106</v>
      </c>
      <c r="E198" s="40">
        <v>759.9</v>
      </c>
      <c r="F198" s="40">
        <v>754.88333333333321</v>
      </c>
      <c r="G198" s="41">
        <v>748.46666666666647</v>
      </c>
      <c r="H198" s="41">
        <v>737.0333333333333</v>
      </c>
      <c r="I198" s="41">
        <v>730.61666666666656</v>
      </c>
      <c r="J198" s="41">
        <v>766.31666666666638</v>
      </c>
      <c r="K198" s="41">
        <v>772.73333333333312</v>
      </c>
      <c r="L198" s="41">
        <v>784.16666666666629</v>
      </c>
      <c r="M198" s="31">
        <v>761.3</v>
      </c>
      <c r="N198" s="31">
        <v>743.45</v>
      </c>
      <c r="O198" s="42">
        <v>10740600</v>
      </c>
      <c r="P198" s="43">
        <v>-5.2355743779777662E-2</v>
      </c>
    </row>
    <row r="199" spans="1:16" ht="12.75" customHeight="1">
      <c r="A199" s="31">
        <v>189</v>
      </c>
      <c r="B199" s="32" t="s">
        <v>88</v>
      </c>
      <c r="C199" s="33" t="s">
        <v>242</v>
      </c>
      <c r="D199" s="34">
        <v>45106</v>
      </c>
      <c r="E199" s="40">
        <v>381.65</v>
      </c>
      <c r="F199" s="40">
        <v>381.23333333333329</v>
      </c>
      <c r="G199" s="41">
        <v>380.01666666666659</v>
      </c>
      <c r="H199" s="41">
        <v>378.38333333333333</v>
      </c>
      <c r="I199" s="41">
        <v>377.16666666666663</v>
      </c>
      <c r="J199" s="41">
        <v>382.86666666666656</v>
      </c>
      <c r="K199" s="41">
        <v>384.08333333333326</v>
      </c>
      <c r="L199" s="41">
        <v>385.71666666666653</v>
      </c>
      <c r="M199" s="31">
        <v>382.45</v>
      </c>
      <c r="N199" s="31">
        <v>379.6</v>
      </c>
      <c r="O199" s="42">
        <v>47427000</v>
      </c>
      <c r="P199" s="43">
        <v>2.5925565397968784E-2</v>
      </c>
    </row>
    <row r="200" spans="1:16" ht="12.75" customHeight="1">
      <c r="A200" s="31">
        <v>190</v>
      </c>
      <c r="B200" s="32" t="s">
        <v>207</v>
      </c>
      <c r="C200" s="33" t="s">
        <v>243</v>
      </c>
      <c r="D200" s="34">
        <v>45106</v>
      </c>
      <c r="E200" s="40">
        <v>178.1</v>
      </c>
      <c r="F200" s="40">
        <v>177.64999999999998</v>
      </c>
      <c r="G200" s="41">
        <v>175.09999999999997</v>
      </c>
      <c r="H200" s="41">
        <v>172.1</v>
      </c>
      <c r="I200" s="41">
        <v>169.54999999999998</v>
      </c>
      <c r="J200" s="41">
        <v>180.64999999999995</v>
      </c>
      <c r="K200" s="41">
        <v>183.19999999999996</v>
      </c>
      <c r="L200" s="41">
        <v>186.19999999999993</v>
      </c>
      <c r="M200" s="31">
        <v>180.2</v>
      </c>
      <c r="N200" s="31">
        <v>174.65</v>
      </c>
      <c r="O200" s="42">
        <v>94419000</v>
      </c>
      <c r="P200" s="43">
        <v>-5.1838037740620157E-3</v>
      </c>
    </row>
    <row r="201" spans="1:16" ht="12.75" customHeight="1">
      <c r="A201" s="31">
        <v>191</v>
      </c>
      <c r="B201" s="32" t="s">
        <v>44</v>
      </c>
      <c r="C201" s="33" t="s">
        <v>244</v>
      </c>
      <c r="D201" s="34">
        <v>45106</v>
      </c>
      <c r="E201" s="40">
        <v>562.25</v>
      </c>
      <c r="F201" s="40">
        <v>561.33333333333337</v>
      </c>
      <c r="G201" s="41">
        <v>558.66666666666674</v>
      </c>
      <c r="H201" s="41">
        <v>555.08333333333337</v>
      </c>
      <c r="I201" s="41">
        <v>552.41666666666674</v>
      </c>
      <c r="J201" s="41">
        <v>564.91666666666674</v>
      </c>
      <c r="K201" s="41">
        <v>567.58333333333348</v>
      </c>
      <c r="L201" s="41">
        <v>571.16666666666674</v>
      </c>
      <c r="M201" s="31">
        <v>564</v>
      </c>
      <c r="N201" s="31">
        <v>557.75</v>
      </c>
      <c r="O201" s="42">
        <v>7849800</v>
      </c>
      <c r="P201" s="43">
        <v>-1.1335298118340512E-2</v>
      </c>
    </row>
    <row r="202" spans="1:16" ht="12.75" customHeight="1">
      <c r="A202" s="31">
        <v>192</v>
      </c>
      <c r="B202" s="32"/>
      <c r="C202" s="45"/>
      <c r="D202" s="47"/>
      <c r="E202" s="48"/>
      <c r="F202" s="48"/>
      <c r="G202" s="49"/>
      <c r="H202" s="49"/>
      <c r="I202" s="49"/>
      <c r="J202" s="49"/>
      <c r="K202" s="49"/>
      <c r="L202" s="49"/>
      <c r="M202" s="45"/>
      <c r="N202" s="45"/>
      <c r="O202" s="50"/>
      <c r="P202" s="51"/>
    </row>
    <row r="203" spans="1:16" ht="12.75" customHeight="1">
      <c r="A203" s="31">
        <v>193</v>
      </c>
      <c r="B203" s="32"/>
      <c r="C203" s="45"/>
      <c r="D203" s="47"/>
      <c r="E203" s="48"/>
      <c r="F203" s="48"/>
      <c r="G203" s="49"/>
      <c r="H203" s="49"/>
      <c r="I203" s="49"/>
      <c r="J203" s="49"/>
      <c r="K203" s="49"/>
      <c r="L203" s="49"/>
      <c r="M203" s="45"/>
      <c r="N203" s="45"/>
      <c r="O203" s="50"/>
      <c r="P203" s="51"/>
    </row>
    <row r="204" spans="1:16" ht="12.75" customHeight="1">
      <c r="A204" s="31">
        <v>194</v>
      </c>
      <c r="B204" s="52"/>
      <c r="C204" s="45"/>
      <c r="D204" s="47"/>
      <c r="E204" s="48"/>
      <c r="F204" s="48"/>
      <c r="G204" s="49"/>
      <c r="H204" s="49"/>
      <c r="I204" s="49"/>
      <c r="J204" s="49"/>
      <c r="K204" s="49"/>
      <c r="L204" s="1"/>
      <c r="M204" s="1"/>
      <c r="N204" s="1"/>
      <c r="O204" s="1"/>
      <c r="P204" s="1"/>
    </row>
    <row r="205" spans="1:16" ht="12.75" customHeight="1">
      <c r="A205" s="31"/>
      <c r="B205" s="5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5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5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5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5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5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3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3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3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3" t="s">
        <v>248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3" t="s">
        <v>249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4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4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4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4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4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4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4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4" t="s">
        <v>258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4" t="s">
        <v>259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5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6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6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5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45104</v>
      </c>
      <c r="L6" s="55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5"/>
      <c r="M7" s="1"/>
      <c r="N7" s="1"/>
      <c r="O7" s="1"/>
    </row>
    <row r="8" spans="1:15" ht="28.5" customHeight="1">
      <c r="A8" s="427" t="s">
        <v>16</v>
      </c>
      <c r="B8" s="429"/>
      <c r="C8" s="433" t="s">
        <v>20</v>
      </c>
      <c r="D8" s="433" t="s">
        <v>21</v>
      </c>
      <c r="E8" s="424" t="s">
        <v>22</v>
      </c>
      <c r="F8" s="425"/>
      <c r="G8" s="426"/>
      <c r="H8" s="424" t="s">
        <v>23</v>
      </c>
      <c r="I8" s="425"/>
      <c r="J8" s="426"/>
      <c r="K8" s="26"/>
      <c r="L8" s="57"/>
      <c r="M8" s="57"/>
      <c r="N8" s="1"/>
      <c r="O8" s="1"/>
    </row>
    <row r="9" spans="1:15" ht="36" customHeight="1">
      <c r="A9" s="431"/>
      <c r="B9" s="432"/>
      <c r="C9" s="432"/>
      <c r="D9" s="43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8" t="s">
        <v>32</v>
      </c>
      <c r="M9" s="59" t="s">
        <v>260</v>
      </c>
      <c r="N9" s="1"/>
      <c r="O9" s="1"/>
    </row>
    <row r="10" spans="1:15" ht="12.75" customHeight="1">
      <c r="A10" s="60">
        <v>1</v>
      </c>
      <c r="B10" s="35" t="s">
        <v>261</v>
      </c>
      <c r="C10" s="35">
        <v>18691.2</v>
      </c>
      <c r="D10" s="35">
        <v>18686.649999999998</v>
      </c>
      <c r="E10" s="35">
        <v>18651.249999999996</v>
      </c>
      <c r="F10" s="35">
        <v>18611.3</v>
      </c>
      <c r="G10" s="35">
        <v>18575.899999999998</v>
      </c>
      <c r="H10" s="35">
        <v>18726.599999999995</v>
      </c>
      <c r="I10" s="35">
        <v>18761.999999999996</v>
      </c>
      <c r="J10" s="35">
        <v>18801.949999999993</v>
      </c>
      <c r="K10" s="35">
        <v>18722.05</v>
      </c>
      <c r="L10" s="35">
        <v>18646.7</v>
      </c>
      <c r="M10" s="61"/>
      <c r="N10" s="1"/>
      <c r="O10" s="1"/>
    </row>
    <row r="11" spans="1:15" ht="12.75" customHeight="1">
      <c r="A11" s="60">
        <v>2</v>
      </c>
      <c r="B11" s="37" t="s">
        <v>262</v>
      </c>
      <c r="C11" s="35">
        <v>43641.05</v>
      </c>
      <c r="D11" s="35">
        <v>43651.966666666667</v>
      </c>
      <c r="E11" s="35">
        <v>43530.833333333336</v>
      </c>
      <c r="F11" s="35">
        <v>43420.616666666669</v>
      </c>
      <c r="G11" s="35">
        <v>43299.483333333337</v>
      </c>
      <c r="H11" s="35">
        <v>43762.183333333334</v>
      </c>
      <c r="I11" s="35">
        <v>43883.316666666666</v>
      </c>
      <c r="J11" s="35">
        <v>43993.533333333333</v>
      </c>
      <c r="K11" s="35">
        <v>43773.1</v>
      </c>
      <c r="L11" s="35">
        <v>43541.75</v>
      </c>
      <c r="M11" s="61"/>
      <c r="N11" s="1"/>
      <c r="O11" s="1"/>
    </row>
    <row r="12" spans="1:15" ht="12.75" customHeight="1">
      <c r="A12" s="60">
        <v>3</v>
      </c>
      <c r="B12" s="31" t="s">
        <v>263</v>
      </c>
      <c r="C12" s="40">
        <v>3179.05</v>
      </c>
      <c r="D12" s="40">
        <v>3183.1999999999994</v>
      </c>
      <c r="E12" s="40">
        <v>3167.5499999999988</v>
      </c>
      <c r="F12" s="40">
        <v>3156.0499999999993</v>
      </c>
      <c r="G12" s="40">
        <v>3140.3999999999987</v>
      </c>
      <c r="H12" s="40">
        <v>3194.6999999999989</v>
      </c>
      <c r="I12" s="40">
        <v>3210.3499999999995</v>
      </c>
      <c r="J12" s="40">
        <v>3221.849999999999</v>
      </c>
      <c r="K12" s="40">
        <v>3198.85</v>
      </c>
      <c r="L12" s="40">
        <v>3171.7</v>
      </c>
      <c r="M12" s="61"/>
      <c r="N12" s="1"/>
      <c r="O12" s="1"/>
    </row>
    <row r="13" spans="1:15" ht="12.75" customHeight="1">
      <c r="A13" s="60">
        <v>4</v>
      </c>
      <c r="B13" s="31" t="s">
        <v>264</v>
      </c>
      <c r="C13" s="40">
        <v>5609.4</v>
      </c>
      <c r="D13" s="40">
        <v>5604.7333333333327</v>
      </c>
      <c r="E13" s="40">
        <v>5588.5666666666657</v>
      </c>
      <c r="F13" s="40">
        <v>5567.7333333333327</v>
      </c>
      <c r="G13" s="40">
        <v>5551.5666666666657</v>
      </c>
      <c r="H13" s="40">
        <v>5625.5666666666657</v>
      </c>
      <c r="I13" s="40">
        <v>5641.7333333333318</v>
      </c>
      <c r="J13" s="40">
        <v>5662.5666666666657</v>
      </c>
      <c r="K13" s="40">
        <v>5620.9</v>
      </c>
      <c r="L13" s="40">
        <v>5583.9</v>
      </c>
      <c r="M13" s="61"/>
      <c r="N13" s="1"/>
      <c r="O13" s="1"/>
    </row>
    <row r="14" spans="1:15" ht="12.75" customHeight="1">
      <c r="A14" s="60">
        <v>5</v>
      </c>
      <c r="B14" s="31" t="s">
        <v>265</v>
      </c>
      <c r="C14" s="40">
        <v>28590.1</v>
      </c>
      <c r="D14" s="40">
        <v>28557.666666666668</v>
      </c>
      <c r="E14" s="40">
        <v>28483.583333333336</v>
      </c>
      <c r="F14" s="40">
        <v>28377.066666666669</v>
      </c>
      <c r="G14" s="40">
        <v>28302.983333333337</v>
      </c>
      <c r="H14" s="40">
        <v>28664.183333333334</v>
      </c>
      <c r="I14" s="40">
        <v>28738.26666666667</v>
      </c>
      <c r="J14" s="40">
        <v>28844.783333333333</v>
      </c>
      <c r="K14" s="40">
        <v>28631.75</v>
      </c>
      <c r="L14" s="40">
        <v>28451.15</v>
      </c>
      <c r="M14" s="61"/>
      <c r="N14" s="1"/>
      <c r="O14" s="1"/>
    </row>
    <row r="15" spans="1:15" ht="12.75" customHeight="1">
      <c r="A15" s="60">
        <v>6</v>
      </c>
      <c r="B15" s="31" t="s">
        <v>266</v>
      </c>
      <c r="C15" s="40">
        <v>4957.75</v>
      </c>
      <c r="D15" s="40">
        <v>4960.6333333333332</v>
      </c>
      <c r="E15" s="40">
        <v>4937.3666666666668</v>
      </c>
      <c r="F15" s="40">
        <v>4916.9833333333336</v>
      </c>
      <c r="G15" s="40">
        <v>4893.7166666666672</v>
      </c>
      <c r="H15" s="40">
        <v>4981.0166666666664</v>
      </c>
      <c r="I15" s="40">
        <v>5004.2833333333328</v>
      </c>
      <c r="J15" s="40">
        <v>5024.6666666666661</v>
      </c>
      <c r="K15" s="40">
        <v>4983.8999999999996</v>
      </c>
      <c r="L15" s="40">
        <v>4940.25</v>
      </c>
      <c r="M15" s="61"/>
      <c r="N15" s="1"/>
      <c r="O15" s="1"/>
    </row>
    <row r="16" spans="1:15" ht="12.75" customHeight="1">
      <c r="A16" s="60">
        <v>7</v>
      </c>
      <c r="B16" s="31" t="s">
        <v>267</v>
      </c>
      <c r="C16" s="40">
        <v>9883.7999999999993</v>
      </c>
      <c r="D16" s="40">
        <v>9846.8166666666657</v>
      </c>
      <c r="E16" s="40">
        <v>9799.6333333333314</v>
      </c>
      <c r="F16" s="40">
        <v>9715.4666666666653</v>
      </c>
      <c r="G16" s="40">
        <v>9668.283333333331</v>
      </c>
      <c r="H16" s="40">
        <v>9930.9833333333318</v>
      </c>
      <c r="I16" s="40">
        <v>9978.1666666666661</v>
      </c>
      <c r="J16" s="40">
        <v>10062.333333333332</v>
      </c>
      <c r="K16" s="40">
        <v>9894</v>
      </c>
      <c r="L16" s="40">
        <v>9762.65</v>
      </c>
      <c r="M16" s="61"/>
      <c r="N16" s="1"/>
      <c r="O16" s="1"/>
    </row>
    <row r="17" spans="1:15" ht="12.75" customHeight="1">
      <c r="A17" s="60">
        <v>8</v>
      </c>
      <c r="B17" s="62" t="s">
        <v>43</v>
      </c>
      <c r="C17" s="31">
        <v>4285.3500000000004</v>
      </c>
      <c r="D17" s="40">
        <v>4267.2166666666672</v>
      </c>
      <c r="E17" s="40">
        <v>4234.4333333333343</v>
      </c>
      <c r="F17" s="40">
        <v>4183.5166666666673</v>
      </c>
      <c r="G17" s="40">
        <v>4150.7333333333345</v>
      </c>
      <c r="H17" s="40">
        <v>4318.1333333333341</v>
      </c>
      <c r="I17" s="40">
        <v>4350.916666666667</v>
      </c>
      <c r="J17" s="40">
        <v>4401.8333333333339</v>
      </c>
      <c r="K17" s="31">
        <v>4300</v>
      </c>
      <c r="L17" s="31">
        <v>4216.3</v>
      </c>
      <c r="M17" s="31">
        <v>1.38748</v>
      </c>
      <c r="N17" s="1"/>
      <c r="O17" s="1"/>
    </row>
    <row r="18" spans="1:15" ht="12.75" customHeight="1">
      <c r="A18" s="60">
        <v>9</v>
      </c>
      <c r="B18" s="62" t="s">
        <v>51</v>
      </c>
      <c r="C18" s="31">
        <v>1792.3</v>
      </c>
      <c r="D18" s="40">
        <v>1781.0333333333335</v>
      </c>
      <c r="E18" s="40">
        <v>1765.2666666666671</v>
      </c>
      <c r="F18" s="40">
        <v>1738.2333333333336</v>
      </c>
      <c r="G18" s="40">
        <v>1722.4666666666672</v>
      </c>
      <c r="H18" s="40">
        <v>1808.0666666666671</v>
      </c>
      <c r="I18" s="40">
        <v>1823.8333333333335</v>
      </c>
      <c r="J18" s="40">
        <v>1850.866666666667</v>
      </c>
      <c r="K18" s="31">
        <v>1796.8</v>
      </c>
      <c r="L18" s="31">
        <v>1754</v>
      </c>
      <c r="M18" s="31">
        <v>3.6112099999999998</v>
      </c>
      <c r="N18" s="1"/>
      <c r="O18" s="1"/>
    </row>
    <row r="19" spans="1:15" ht="12.75" customHeight="1">
      <c r="A19" s="60">
        <v>10</v>
      </c>
      <c r="B19" s="62" t="s">
        <v>65</v>
      </c>
      <c r="C19" s="31">
        <v>745.4</v>
      </c>
      <c r="D19" s="40">
        <v>742.26666666666677</v>
      </c>
      <c r="E19" s="40">
        <v>735.18333333333351</v>
      </c>
      <c r="F19" s="40">
        <v>724.9666666666667</v>
      </c>
      <c r="G19" s="40">
        <v>717.88333333333344</v>
      </c>
      <c r="H19" s="40">
        <v>752.48333333333358</v>
      </c>
      <c r="I19" s="40">
        <v>759.56666666666683</v>
      </c>
      <c r="J19" s="40">
        <v>769.78333333333364</v>
      </c>
      <c r="K19" s="31">
        <v>749.35</v>
      </c>
      <c r="L19" s="31">
        <v>732.05</v>
      </c>
      <c r="M19" s="31">
        <v>11.15771</v>
      </c>
      <c r="N19" s="1"/>
      <c r="O19" s="1"/>
    </row>
    <row r="20" spans="1:15" ht="12.75" customHeight="1">
      <c r="A20" s="60">
        <v>11</v>
      </c>
      <c r="B20" s="62" t="s">
        <v>45</v>
      </c>
      <c r="C20" s="31">
        <v>22841.15</v>
      </c>
      <c r="D20" s="40">
        <v>22791.300000000003</v>
      </c>
      <c r="E20" s="40">
        <v>22648.650000000005</v>
      </c>
      <c r="F20" s="40">
        <v>22456.15</v>
      </c>
      <c r="G20" s="40">
        <v>22313.500000000004</v>
      </c>
      <c r="H20" s="40">
        <v>22983.800000000007</v>
      </c>
      <c r="I20" s="40">
        <v>23126.45</v>
      </c>
      <c r="J20" s="40">
        <v>23318.950000000008</v>
      </c>
      <c r="K20" s="31">
        <v>22933.95</v>
      </c>
      <c r="L20" s="31">
        <v>22598.799999999999</v>
      </c>
      <c r="M20" s="31">
        <v>9.6420000000000006E-2</v>
      </c>
      <c r="N20" s="1"/>
      <c r="O20" s="1"/>
    </row>
    <row r="21" spans="1:15" ht="12.75" customHeight="1">
      <c r="A21" s="60">
        <v>12</v>
      </c>
      <c r="B21" s="62" t="s">
        <v>52</v>
      </c>
      <c r="C21" s="31">
        <v>2295.6</v>
      </c>
      <c r="D21" s="40">
        <v>2268.3666666666663</v>
      </c>
      <c r="E21" s="40">
        <v>2200.2833333333328</v>
      </c>
      <c r="F21" s="40">
        <v>2104.9666666666667</v>
      </c>
      <c r="G21" s="40">
        <v>2036.8833333333332</v>
      </c>
      <c r="H21" s="40">
        <v>2363.6833333333325</v>
      </c>
      <c r="I21" s="40">
        <v>2431.7666666666655</v>
      </c>
      <c r="J21" s="40">
        <v>2527.0833333333321</v>
      </c>
      <c r="K21" s="31">
        <v>2336.4499999999998</v>
      </c>
      <c r="L21" s="31">
        <v>2173.0500000000002</v>
      </c>
      <c r="M21" s="31">
        <v>78.473410000000001</v>
      </c>
      <c r="N21" s="1"/>
      <c r="O21" s="1"/>
    </row>
    <row r="22" spans="1:15" ht="12.75" customHeight="1">
      <c r="A22" s="60">
        <v>13</v>
      </c>
      <c r="B22" s="62" t="s">
        <v>268</v>
      </c>
      <c r="C22" s="31">
        <v>968.45</v>
      </c>
      <c r="D22" s="40">
        <v>955.7833333333333</v>
      </c>
      <c r="E22" s="40">
        <v>937.66666666666663</v>
      </c>
      <c r="F22" s="40">
        <v>906.88333333333333</v>
      </c>
      <c r="G22" s="40">
        <v>888.76666666666665</v>
      </c>
      <c r="H22" s="40">
        <v>986.56666666666661</v>
      </c>
      <c r="I22" s="40">
        <v>1004.6833333333334</v>
      </c>
      <c r="J22" s="40">
        <v>1035.4666666666667</v>
      </c>
      <c r="K22" s="31">
        <v>973.9</v>
      </c>
      <c r="L22" s="31">
        <v>925</v>
      </c>
      <c r="M22" s="31">
        <v>60.027709999999999</v>
      </c>
      <c r="N22" s="1"/>
      <c r="O22" s="1"/>
    </row>
    <row r="23" spans="1:15" ht="12.75" customHeight="1">
      <c r="A23" s="60">
        <v>14</v>
      </c>
      <c r="B23" s="62" t="s">
        <v>53</v>
      </c>
      <c r="C23" s="31">
        <v>724.4</v>
      </c>
      <c r="D23" s="40">
        <v>718.59999999999991</v>
      </c>
      <c r="E23" s="40">
        <v>710.89999999999986</v>
      </c>
      <c r="F23" s="40">
        <v>697.4</v>
      </c>
      <c r="G23" s="40">
        <v>689.69999999999993</v>
      </c>
      <c r="H23" s="40">
        <v>732.0999999999998</v>
      </c>
      <c r="I23" s="40">
        <v>739.79999999999984</v>
      </c>
      <c r="J23" s="40">
        <v>753.29999999999973</v>
      </c>
      <c r="K23" s="31">
        <v>726.3</v>
      </c>
      <c r="L23" s="31">
        <v>705.1</v>
      </c>
      <c r="M23" s="31">
        <v>56.960790000000003</v>
      </c>
      <c r="N23" s="1"/>
      <c r="O23" s="1"/>
    </row>
    <row r="24" spans="1:15" ht="12.75" customHeight="1">
      <c r="A24" s="60">
        <v>15</v>
      </c>
      <c r="B24" s="62" t="s">
        <v>269</v>
      </c>
      <c r="C24" s="31">
        <v>644</v>
      </c>
      <c r="D24" s="40">
        <v>638.66666666666663</v>
      </c>
      <c r="E24" s="40">
        <v>625.38333333333321</v>
      </c>
      <c r="F24" s="40">
        <v>606.76666666666654</v>
      </c>
      <c r="G24" s="40">
        <v>593.48333333333312</v>
      </c>
      <c r="H24" s="40">
        <v>657.2833333333333</v>
      </c>
      <c r="I24" s="40">
        <v>670.56666666666683</v>
      </c>
      <c r="J24" s="40">
        <v>689.18333333333339</v>
      </c>
      <c r="K24" s="31">
        <v>651.95000000000005</v>
      </c>
      <c r="L24" s="31">
        <v>620.04999999999995</v>
      </c>
      <c r="M24" s="31">
        <v>11.00925</v>
      </c>
      <c r="N24" s="1"/>
      <c r="O24" s="1"/>
    </row>
    <row r="25" spans="1:15" ht="12.75" customHeight="1">
      <c r="A25" s="60">
        <v>16</v>
      </c>
      <c r="B25" s="62" t="s">
        <v>270</v>
      </c>
      <c r="C25" s="31">
        <v>770.75</v>
      </c>
      <c r="D25" s="40">
        <v>765.85</v>
      </c>
      <c r="E25" s="40">
        <v>748.15000000000009</v>
      </c>
      <c r="F25" s="40">
        <v>725.55000000000007</v>
      </c>
      <c r="G25" s="40">
        <v>707.85000000000014</v>
      </c>
      <c r="H25" s="40">
        <v>788.45</v>
      </c>
      <c r="I25" s="40">
        <v>806.15000000000009</v>
      </c>
      <c r="J25" s="40">
        <v>828.75</v>
      </c>
      <c r="K25" s="31">
        <v>783.55</v>
      </c>
      <c r="L25" s="31">
        <v>743.25</v>
      </c>
      <c r="M25" s="31">
        <v>13.79942</v>
      </c>
      <c r="N25" s="1"/>
      <c r="O25" s="1"/>
    </row>
    <row r="26" spans="1:15" ht="12.75" customHeight="1">
      <c r="A26" s="60">
        <v>17</v>
      </c>
      <c r="B26" s="62" t="s">
        <v>271</v>
      </c>
      <c r="C26" s="31">
        <v>406.9</v>
      </c>
      <c r="D26" s="40">
        <v>403.88333333333338</v>
      </c>
      <c r="E26" s="40">
        <v>397.01666666666677</v>
      </c>
      <c r="F26" s="40">
        <v>387.13333333333338</v>
      </c>
      <c r="G26" s="40">
        <v>380.26666666666677</v>
      </c>
      <c r="H26" s="40">
        <v>413.76666666666677</v>
      </c>
      <c r="I26" s="40">
        <v>420.63333333333344</v>
      </c>
      <c r="J26" s="40">
        <v>430.51666666666677</v>
      </c>
      <c r="K26" s="31">
        <v>410.75</v>
      </c>
      <c r="L26" s="31">
        <v>394</v>
      </c>
      <c r="M26" s="31">
        <v>12.88275</v>
      </c>
      <c r="N26" s="1"/>
      <c r="O26" s="1"/>
    </row>
    <row r="27" spans="1:15" ht="12.75" customHeight="1">
      <c r="A27" s="60">
        <v>18</v>
      </c>
      <c r="B27" s="62" t="s">
        <v>47</v>
      </c>
      <c r="C27" s="31">
        <v>181.25</v>
      </c>
      <c r="D27" s="40">
        <v>179.20000000000002</v>
      </c>
      <c r="E27" s="40">
        <v>176.40000000000003</v>
      </c>
      <c r="F27" s="40">
        <v>171.55</v>
      </c>
      <c r="G27" s="40">
        <v>168.75000000000003</v>
      </c>
      <c r="H27" s="40">
        <v>184.05000000000004</v>
      </c>
      <c r="I27" s="40">
        <v>186.85000000000005</v>
      </c>
      <c r="J27" s="40">
        <v>191.70000000000005</v>
      </c>
      <c r="K27" s="31">
        <v>182</v>
      </c>
      <c r="L27" s="31">
        <v>174.35</v>
      </c>
      <c r="M27" s="31">
        <v>62.152230000000003</v>
      </c>
      <c r="N27" s="1"/>
      <c r="O27" s="1"/>
    </row>
    <row r="28" spans="1:15" ht="12.75" customHeight="1">
      <c r="A28" s="60">
        <v>19</v>
      </c>
      <c r="B28" s="62" t="s">
        <v>49</v>
      </c>
      <c r="C28" s="31">
        <v>208.3</v>
      </c>
      <c r="D28" s="40">
        <v>205.79999999999998</v>
      </c>
      <c r="E28" s="40">
        <v>202.49999999999997</v>
      </c>
      <c r="F28" s="40">
        <v>196.7</v>
      </c>
      <c r="G28" s="40">
        <v>193.39999999999998</v>
      </c>
      <c r="H28" s="40">
        <v>211.59999999999997</v>
      </c>
      <c r="I28" s="40">
        <v>214.89999999999998</v>
      </c>
      <c r="J28" s="40">
        <v>220.69999999999996</v>
      </c>
      <c r="K28" s="31">
        <v>209.1</v>
      </c>
      <c r="L28" s="31">
        <v>200</v>
      </c>
      <c r="M28" s="31">
        <v>23.983820000000001</v>
      </c>
      <c r="N28" s="1"/>
      <c r="O28" s="1"/>
    </row>
    <row r="29" spans="1:15" ht="12.75" customHeight="1">
      <c r="A29" s="60">
        <v>20</v>
      </c>
      <c r="B29" s="62" t="s">
        <v>54</v>
      </c>
      <c r="C29" s="31">
        <v>3401.5</v>
      </c>
      <c r="D29" s="40">
        <v>3384.1</v>
      </c>
      <c r="E29" s="40">
        <v>3353.2</v>
      </c>
      <c r="F29" s="40">
        <v>3304.9</v>
      </c>
      <c r="G29" s="40">
        <v>3274</v>
      </c>
      <c r="H29" s="40">
        <v>3432.3999999999996</v>
      </c>
      <c r="I29" s="40">
        <v>3463.3</v>
      </c>
      <c r="J29" s="40">
        <v>3511.5999999999995</v>
      </c>
      <c r="K29" s="31">
        <v>3415</v>
      </c>
      <c r="L29" s="31">
        <v>3335.8</v>
      </c>
      <c r="M29" s="31">
        <v>1.31596</v>
      </c>
      <c r="N29" s="1"/>
      <c r="O29" s="1"/>
    </row>
    <row r="30" spans="1:15" ht="12.75" customHeight="1">
      <c r="A30" s="60">
        <v>21</v>
      </c>
      <c r="B30" s="62" t="s">
        <v>55</v>
      </c>
      <c r="C30" s="31">
        <v>432.05</v>
      </c>
      <c r="D30" s="40">
        <v>428.41666666666669</v>
      </c>
      <c r="E30" s="40">
        <v>422.93333333333339</v>
      </c>
      <c r="F30" s="40">
        <v>413.81666666666672</v>
      </c>
      <c r="G30" s="40">
        <v>408.33333333333343</v>
      </c>
      <c r="H30" s="40">
        <v>437.53333333333336</v>
      </c>
      <c r="I30" s="40">
        <v>443.01666666666659</v>
      </c>
      <c r="J30" s="40">
        <v>452.13333333333333</v>
      </c>
      <c r="K30" s="31">
        <v>433.9</v>
      </c>
      <c r="L30" s="31">
        <v>419.3</v>
      </c>
      <c r="M30" s="31">
        <v>34.019509999999997</v>
      </c>
      <c r="N30" s="1"/>
      <c r="O30" s="1"/>
    </row>
    <row r="31" spans="1:15" ht="12.75" customHeight="1">
      <c r="A31" s="60">
        <v>22</v>
      </c>
      <c r="B31" s="62" t="s">
        <v>56</v>
      </c>
      <c r="C31" s="31">
        <v>5036.95</v>
      </c>
      <c r="D31" s="40">
        <v>5030.666666666667</v>
      </c>
      <c r="E31" s="40">
        <v>5006.3333333333339</v>
      </c>
      <c r="F31" s="40">
        <v>4975.7166666666672</v>
      </c>
      <c r="G31" s="40">
        <v>4951.3833333333341</v>
      </c>
      <c r="H31" s="40">
        <v>5061.2833333333338</v>
      </c>
      <c r="I31" s="40">
        <v>5085.6166666666677</v>
      </c>
      <c r="J31" s="40">
        <v>5116.2333333333336</v>
      </c>
      <c r="K31" s="31">
        <v>5055</v>
      </c>
      <c r="L31" s="31">
        <v>5000.05</v>
      </c>
      <c r="M31" s="31">
        <v>4.3010599999999997</v>
      </c>
      <c r="N31" s="1"/>
      <c r="O31" s="1"/>
    </row>
    <row r="32" spans="1:15" ht="12.75" customHeight="1">
      <c r="A32" s="60">
        <v>23</v>
      </c>
      <c r="B32" s="62" t="s">
        <v>59</v>
      </c>
      <c r="C32" s="31">
        <v>164.25</v>
      </c>
      <c r="D32" s="40">
        <v>163.15</v>
      </c>
      <c r="E32" s="40">
        <v>161.10000000000002</v>
      </c>
      <c r="F32" s="40">
        <v>157.95000000000002</v>
      </c>
      <c r="G32" s="40">
        <v>155.90000000000003</v>
      </c>
      <c r="H32" s="40">
        <v>166.3</v>
      </c>
      <c r="I32" s="40">
        <v>168.35000000000002</v>
      </c>
      <c r="J32" s="40">
        <v>171.5</v>
      </c>
      <c r="K32" s="31">
        <v>165.2</v>
      </c>
      <c r="L32" s="31">
        <v>160</v>
      </c>
      <c r="M32" s="31">
        <v>71.591260000000005</v>
      </c>
      <c r="N32" s="1"/>
      <c r="O32" s="1"/>
    </row>
    <row r="33" spans="1:15" ht="12.75" customHeight="1">
      <c r="A33" s="60">
        <v>24</v>
      </c>
      <c r="B33" s="62" t="s">
        <v>61</v>
      </c>
      <c r="C33" s="31">
        <v>3308.15</v>
      </c>
      <c r="D33" s="40">
        <v>3298.2999999999997</v>
      </c>
      <c r="E33" s="40">
        <v>3281.2499999999995</v>
      </c>
      <c r="F33" s="40">
        <v>3254.35</v>
      </c>
      <c r="G33" s="40">
        <v>3237.2999999999997</v>
      </c>
      <c r="H33" s="40">
        <v>3325.1999999999994</v>
      </c>
      <c r="I33" s="40">
        <v>3342.2499999999995</v>
      </c>
      <c r="J33" s="40">
        <v>3369.1499999999992</v>
      </c>
      <c r="K33" s="31">
        <v>3315.35</v>
      </c>
      <c r="L33" s="31">
        <v>3271.4</v>
      </c>
      <c r="M33" s="31">
        <v>5.9280099999999996</v>
      </c>
      <c r="N33" s="1"/>
      <c r="O33" s="1"/>
    </row>
    <row r="34" spans="1:15" ht="12.75" customHeight="1">
      <c r="A34" s="60">
        <v>25</v>
      </c>
      <c r="B34" s="62" t="s">
        <v>62</v>
      </c>
      <c r="C34" s="31">
        <v>1942.7</v>
      </c>
      <c r="D34" s="40">
        <v>1952.1666666666667</v>
      </c>
      <c r="E34" s="40">
        <v>1924.5333333333335</v>
      </c>
      <c r="F34" s="40">
        <v>1906.3666666666668</v>
      </c>
      <c r="G34" s="40">
        <v>1878.7333333333336</v>
      </c>
      <c r="H34" s="40">
        <v>1970.3333333333335</v>
      </c>
      <c r="I34" s="40">
        <v>1997.9666666666667</v>
      </c>
      <c r="J34" s="40">
        <v>2016.1333333333334</v>
      </c>
      <c r="K34" s="31">
        <v>1979.8</v>
      </c>
      <c r="L34" s="31">
        <v>1934</v>
      </c>
      <c r="M34" s="31">
        <v>4.2227699999999997</v>
      </c>
      <c r="N34" s="1"/>
      <c r="O34" s="1"/>
    </row>
    <row r="35" spans="1:15" ht="12.75" customHeight="1">
      <c r="A35" s="60">
        <v>26</v>
      </c>
      <c r="B35" s="62" t="s">
        <v>66</v>
      </c>
      <c r="C35" s="31">
        <v>721.35</v>
      </c>
      <c r="D35" s="40">
        <v>714.41666666666663</v>
      </c>
      <c r="E35" s="40">
        <v>703.5333333333333</v>
      </c>
      <c r="F35" s="40">
        <v>685.7166666666667</v>
      </c>
      <c r="G35" s="40">
        <v>674.83333333333337</v>
      </c>
      <c r="H35" s="40">
        <v>732.23333333333323</v>
      </c>
      <c r="I35" s="40">
        <v>743.11666666666667</v>
      </c>
      <c r="J35" s="40">
        <v>760.93333333333317</v>
      </c>
      <c r="K35" s="31">
        <v>725.3</v>
      </c>
      <c r="L35" s="31">
        <v>696.6</v>
      </c>
      <c r="M35" s="31">
        <v>50.224460000000001</v>
      </c>
      <c r="N35" s="1"/>
      <c r="O35" s="1"/>
    </row>
    <row r="36" spans="1:15" ht="12.75" customHeight="1">
      <c r="A36" s="60">
        <v>27</v>
      </c>
      <c r="B36" s="62" t="s">
        <v>272</v>
      </c>
      <c r="C36" s="31">
        <v>3848.25</v>
      </c>
      <c r="D36" s="40">
        <v>3823.7666666666664</v>
      </c>
      <c r="E36" s="40">
        <v>3768.5333333333328</v>
      </c>
      <c r="F36" s="40">
        <v>3688.8166666666666</v>
      </c>
      <c r="G36" s="40">
        <v>3633.583333333333</v>
      </c>
      <c r="H36" s="40">
        <v>3903.4833333333327</v>
      </c>
      <c r="I36" s="40">
        <v>3958.7166666666662</v>
      </c>
      <c r="J36" s="40">
        <v>4038.4333333333325</v>
      </c>
      <c r="K36" s="31">
        <v>3879</v>
      </c>
      <c r="L36" s="31">
        <v>3744.05</v>
      </c>
      <c r="M36" s="31">
        <v>3.4438399999999998</v>
      </c>
      <c r="N36" s="1"/>
      <c r="O36" s="1"/>
    </row>
    <row r="37" spans="1:15" ht="12.75" customHeight="1">
      <c r="A37" s="60">
        <v>28</v>
      </c>
      <c r="B37" s="62" t="s">
        <v>67</v>
      </c>
      <c r="C37" s="31">
        <v>960.55</v>
      </c>
      <c r="D37" s="40">
        <v>959.05000000000007</v>
      </c>
      <c r="E37" s="40">
        <v>954.60000000000014</v>
      </c>
      <c r="F37" s="40">
        <v>948.65000000000009</v>
      </c>
      <c r="G37" s="40">
        <v>944.20000000000016</v>
      </c>
      <c r="H37" s="40">
        <v>965.00000000000011</v>
      </c>
      <c r="I37" s="40">
        <v>969.45000000000016</v>
      </c>
      <c r="J37" s="40">
        <v>975.40000000000009</v>
      </c>
      <c r="K37" s="31">
        <v>963.5</v>
      </c>
      <c r="L37" s="31">
        <v>953.1</v>
      </c>
      <c r="M37" s="31">
        <v>57.995280000000001</v>
      </c>
      <c r="N37" s="1"/>
      <c r="O37" s="1"/>
    </row>
    <row r="38" spans="1:15" ht="12.75" customHeight="1">
      <c r="A38" s="60">
        <v>29</v>
      </c>
      <c r="B38" s="62" t="s">
        <v>68</v>
      </c>
      <c r="C38" s="31">
        <v>4606.8999999999996</v>
      </c>
      <c r="D38" s="40">
        <v>4621.7999999999993</v>
      </c>
      <c r="E38" s="40">
        <v>4585.6499999999987</v>
      </c>
      <c r="F38" s="40">
        <v>4564.3999999999996</v>
      </c>
      <c r="G38" s="40">
        <v>4528.2499999999991</v>
      </c>
      <c r="H38" s="40">
        <v>4643.0499999999984</v>
      </c>
      <c r="I38" s="40">
        <v>4679.2</v>
      </c>
      <c r="J38" s="40">
        <v>4700.449999999998</v>
      </c>
      <c r="K38" s="31">
        <v>4657.95</v>
      </c>
      <c r="L38" s="31">
        <v>4600.55</v>
      </c>
      <c r="M38" s="31">
        <v>2.98624</v>
      </c>
      <c r="N38" s="1"/>
      <c r="O38" s="1"/>
    </row>
    <row r="39" spans="1:15" ht="12.75" customHeight="1">
      <c r="A39" s="60">
        <v>30</v>
      </c>
      <c r="B39" s="62" t="s">
        <v>71</v>
      </c>
      <c r="C39" s="31">
        <v>6998.7</v>
      </c>
      <c r="D39" s="40">
        <v>6992.9000000000005</v>
      </c>
      <c r="E39" s="40">
        <v>6950.8000000000011</v>
      </c>
      <c r="F39" s="40">
        <v>6902.9000000000005</v>
      </c>
      <c r="G39" s="40">
        <v>6860.8000000000011</v>
      </c>
      <c r="H39" s="40">
        <v>7040.8000000000011</v>
      </c>
      <c r="I39" s="40">
        <v>7082.9000000000015</v>
      </c>
      <c r="J39" s="40">
        <v>7130.8000000000011</v>
      </c>
      <c r="K39" s="31">
        <v>7035</v>
      </c>
      <c r="L39" s="31">
        <v>6945</v>
      </c>
      <c r="M39" s="31">
        <v>5.6353900000000001</v>
      </c>
      <c r="N39" s="1"/>
      <c r="O39" s="1"/>
    </row>
    <row r="40" spans="1:15" ht="12.75" customHeight="1">
      <c r="A40" s="60">
        <v>31</v>
      </c>
      <c r="B40" s="62" t="s">
        <v>70</v>
      </c>
      <c r="C40" s="31">
        <v>1507.55</v>
      </c>
      <c r="D40" s="40">
        <v>1501.8666666666666</v>
      </c>
      <c r="E40" s="40">
        <v>1492.8833333333332</v>
      </c>
      <c r="F40" s="40">
        <v>1478.2166666666667</v>
      </c>
      <c r="G40" s="40">
        <v>1469.2333333333333</v>
      </c>
      <c r="H40" s="40">
        <v>1516.5333333333331</v>
      </c>
      <c r="I40" s="40">
        <v>1525.5166666666662</v>
      </c>
      <c r="J40" s="40">
        <v>1540.1833333333329</v>
      </c>
      <c r="K40" s="31">
        <v>1510.85</v>
      </c>
      <c r="L40" s="31">
        <v>1487.2</v>
      </c>
      <c r="M40" s="31">
        <v>6.4749600000000003</v>
      </c>
      <c r="N40" s="1"/>
      <c r="O40" s="1"/>
    </row>
    <row r="41" spans="1:15" ht="12.75" customHeight="1">
      <c r="A41" s="60">
        <v>32</v>
      </c>
      <c r="B41" s="62" t="s">
        <v>273</v>
      </c>
      <c r="C41" s="31">
        <v>6961</v>
      </c>
      <c r="D41" s="40">
        <v>6924.2</v>
      </c>
      <c r="E41" s="40">
        <v>6858.4</v>
      </c>
      <c r="F41" s="40">
        <v>6755.8</v>
      </c>
      <c r="G41" s="40">
        <v>6690</v>
      </c>
      <c r="H41" s="40">
        <v>7026.7999999999993</v>
      </c>
      <c r="I41" s="40">
        <v>7092.6</v>
      </c>
      <c r="J41" s="40">
        <v>7195.1999999999989</v>
      </c>
      <c r="K41" s="31">
        <v>6990</v>
      </c>
      <c r="L41" s="31">
        <v>6821.6</v>
      </c>
      <c r="M41" s="31">
        <v>0.14788999999999999</v>
      </c>
      <c r="N41" s="1"/>
      <c r="O41" s="1"/>
    </row>
    <row r="42" spans="1:15" ht="12.75" customHeight="1">
      <c r="A42" s="60">
        <v>33</v>
      </c>
      <c r="B42" s="62" t="s">
        <v>72</v>
      </c>
      <c r="C42" s="31">
        <v>2389.15</v>
      </c>
      <c r="D42" s="40">
        <v>2383.3666666666668</v>
      </c>
      <c r="E42" s="40">
        <v>2355.6333333333337</v>
      </c>
      <c r="F42" s="40">
        <v>2322.1166666666668</v>
      </c>
      <c r="G42" s="40">
        <v>2294.3833333333337</v>
      </c>
      <c r="H42" s="40">
        <v>2416.8833333333337</v>
      </c>
      <c r="I42" s="40">
        <v>2444.6166666666672</v>
      </c>
      <c r="J42" s="40">
        <v>2478.1333333333337</v>
      </c>
      <c r="K42" s="31">
        <v>2411.1</v>
      </c>
      <c r="L42" s="31">
        <v>2349.85</v>
      </c>
      <c r="M42" s="31">
        <v>2.0388799999999998</v>
      </c>
      <c r="N42" s="1"/>
      <c r="O42" s="1"/>
    </row>
    <row r="43" spans="1:15" ht="12.75" customHeight="1">
      <c r="A43" s="60">
        <v>34</v>
      </c>
      <c r="B43" s="62" t="s">
        <v>74</v>
      </c>
      <c r="C43" s="31">
        <v>236.55</v>
      </c>
      <c r="D43" s="40">
        <v>236.51666666666665</v>
      </c>
      <c r="E43" s="40">
        <v>233.5333333333333</v>
      </c>
      <c r="F43" s="40">
        <v>230.51666666666665</v>
      </c>
      <c r="G43" s="40">
        <v>227.5333333333333</v>
      </c>
      <c r="H43" s="40">
        <v>239.5333333333333</v>
      </c>
      <c r="I43" s="40">
        <v>242.51666666666665</v>
      </c>
      <c r="J43" s="40">
        <v>245.5333333333333</v>
      </c>
      <c r="K43" s="31">
        <v>239.5</v>
      </c>
      <c r="L43" s="31">
        <v>233.5</v>
      </c>
      <c r="M43" s="31">
        <v>74.307119999999998</v>
      </c>
      <c r="N43" s="1"/>
      <c r="O43" s="1"/>
    </row>
    <row r="44" spans="1:15" ht="12.75" customHeight="1">
      <c r="A44" s="60">
        <v>35</v>
      </c>
      <c r="B44" s="62" t="s">
        <v>75</v>
      </c>
      <c r="C44" s="31">
        <v>190.75</v>
      </c>
      <c r="D44" s="40">
        <v>190.71666666666667</v>
      </c>
      <c r="E44" s="40">
        <v>188.93333333333334</v>
      </c>
      <c r="F44" s="40">
        <v>187.11666666666667</v>
      </c>
      <c r="G44" s="40">
        <v>185.33333333333334</v>
      </c>
      <c r="H44" s="40">
        <v>192.53333333333333</v>
      </c>
      <c r="I44" s="40">
        <v>194.31666666666669</v>
      </c>
      <c r="J44" s="40">
        <v>196.13333333333333</v>
      </c>
      <c r="K44" s="31">
        <v>192.5</v>
      </c>
      <c r="L44" s="31">
        <v>188.9</v>
      </c>
      <c r="M44" s="31">
        <v>136.86846</v>
      </c>
      <c r="N44" s="1"/>
      <c r="O44" s="1"/>
    </row>
    <row r="45" spans="1:15" ht="12.75" customHeight="1">
      <c r="A45" s="60">
        <v>36</v>
      </c>
      <c r="B45" s="62" t="s">
        <v>274</v>
      </c>
      <c r="C45" s="31">
        <v>70.95</v>
      </c>
      <c r="D45" s="40">
        <v>70.683333333333337</v>
      </c>
      <c r="E45" s="40">
        <v>69.76666666666668</v>
      </c>
      <c r="F45" s="40">
        <v>68.583333333333343</v>
      </c>
      <c r="G45" s="40">
        <v>67.666666666666686</v>
      </c>
      <c r="H45" s="40">
        <v>71.866666666666674</v>
      </c>
      <c r="I45" s="40">
        <v>72.783333333333331</v>
      </c>
      <c r="J45" s="40">
        <v>73.966666666666669</v>
      </c>
      <c r="K45" s="31">
        <v>71.599999999999994</v>
      </c>
      <c r="L45" s="31">
        <v>69.5</v>
      </c>
      <c r="M45" s="31">
        <v>71.020960000000002</v>
      </c>
      <c r="N45" s="1"/>
      <c r="O45" s="1"/>
    </row>
    <row r="46" spans="1:15" ht="12.75" customHeight="1">
      <c r="A46" s="60">
        <v>37</v>
      </c>
      <c r="B46" s="62" t="s">
        <v>76</v>
      </c>
      <c r="C46" s="31">
        <v>1643.3</v>
      </c>
      <c r="D46" s="40">
        <v>1635.2166666666665</v>
      </c>
      <c r="E46" s="40">
        <v>1625.4333333333329</v>
      </c>
      <c r="F46" s="40">
        <v>1607.5666666666664</v>
      </c>
      <c r="G46" s="40">
        <v>1597.7833333333328</v>
      </c>
      <c r="H46" s="40">
        <v>1653.083333333333</v>
      </c>
      <c r="I46" s="40">
        <v>1662.8666666666663</v>
      </c>
      <c r="J46" s="40">
        <v>1680.7333333333331</v>
      </c>
      <c r="K46" s="31">
        <v>1645</v>
      </c>
      <c r="L46" s="31">
        <v>1617.35</v>
      </c>
      <c r="M46" s="31">
        <v>3.60561</v>
      </c>
      <c r="N46" s="1"/>
      <c r="O46" s="1"/>
    </row>
    <row r="47" spans="1:15" ht="12.75" customHeight="1">
      <c r="A47" s="60">
        <v>38</v>
      </c>
      <c r="B47" s="62" t="s">
        <v>78</v>
      </c>
      <c r="C47" s="31">
        <v>677</v>
      </c>
      <c r="D47" s="40">
        <v>676.91666666666663</v>
      </c>
      <c r="E47" s="40">
        <v>671.38333333333321</v>
      </c>
      <c r="F47" s="40">
        <v>665.76666666666654</v>
      </c>
      <c r="G47" s="40">
        <v>660.23333333333312</v>
      </c>
      <c r="H47" s="40">
        <v>682.5333333333333</v>
      </c>
      <c r="I47" s="40">
        <v>688.06666666666683</v>
      </c>
      <c r="J47" s="40">
        <v>693.68333333333339</v>
      </c>
      <c r="K47" s="31">
        <v>682.45</v>
      </c>
      <c r="L47" s="31">
        <v>671.3</v>
      </c>
      <c r="M47" s="31">
        <v>6.1116400000000004</v>
      </c>
      <c r="N47" s="1"/>
      <c r="O47" s="1"/>
    </row>
    <row r="48" spans="1:15" ht="12.75" customHeight="1">
      <c r="A48" s="60">
        <v>39</v>
      </c>
      <c r="B48" s="62" t="s">
        <v>77</v>
      </c>
      <c r="C48" s="31">
        <v>121.4</v>
      </c>
      <c r="D48" s="40">
        <v>121.31666666666666</v>
      </c>
      <c r="E48" s="40">
        <v>120.08333333333333</v>
      </c>
      <c r="F48" s="40">
        <v>118.76666666666667</v>
      </c>
      <c r="G48" s="40">
        <v>117.53333333333333</v>
      </c>
      <c r="H48" s="40">
        <v>122.63333333333333</v>
      </c>
      <c r="I48" s="40">
        <v>123.86666666666667</v>
      </c>
      <c r="J48" s="40">
        <v>125.18333333333332</v>
      </c>
      <c r="K48" s="31">
        <v>122.55</v>
      </c>
      <c r="L48" s="31">
        <v>120</v>
      </c>
      <c r="M48" s="31">
        <v>173.69552999999999</v>
      </c>
      <c r="N48" s="1"/>
      <c r="O48" s="1"/>
    </row>
    <row r="49" spans="1:15" ht="12.75" customHeight="1">
      <c r="A49" s="60">
        <v>40</v>
      </c>
      <c r="B49" s="62" t="s">
        <v>79</v>
      </c>
      <c r="C49" s="31">
        <v>815.3</v>
      </c>
      <c r="D49" s="40">
        <v>811.33333333333337</v>
      </c>
      <c r="E49" s="40">
        <v>803.76666666666677</v>
      </c>
      <c r="F49" s="40">
        <v>792.23333333333335</v>
      </c>
      <c r="G49" s="40">
        <v>784.66666666666674</v>
      </c>
      <c r="H49" s="40">
        <v>822.86666666666679</v>
      </c>
      <c r="I49" s="40">
        <v>830.43333333333339</v>
      </c>
      <c r="J49" s="40">
        <v>841.96666666666681</v>
      </c>
      <c r="K49" s="31">
        <v>818.9</v>
      </c>
      <c r="L49" s="31">
        <v>799.8</v>
      </c>
      <c r="M49" s="31">
        <v>7.6730099999999997</v>
      </c>
      <c r="N49" s="1"/>
      <c r="O49" s="1"/>
    </row>
    <row r="50" spans="1:15" ht="12.75" customHeight="1">
      <c r="A50" s="60">
        <v>41</v>
      </c>
      <c r="B50" s="62" t="s">
        <v>82</v>
      </c>
      <c r="C50" s="31">
        <v>83.8</v>
      </c>
      <c r="D50" s="40">
        <v>84.066666666666663</v>
      </c>
      <c r="E50" s="40">
        <v>83.033333333333331</v>
      </c>
      <c r="F50" s="40">
        <v>82.266666666666666</v>
      </c>
      <c r="G50" s="40">
        <v>81.233333333333334</v>
      </c>
      <c r="H50" s="40">
        <v>84.833333333333329</v>
      </c>
      <c r="I50" s="40">
        <v>85.86666666666666</v>
      </c>
      <c r="J50" s="40">
        <v>86.633333333333326</v>
      </c>
      <c r="K50" s="31">
        <v>85.1</v>
      </c>
      <c r="L50" s="31">
        <v>83.3</v>
      </c>
      <c r="M50" s="31">
        <v>127.16576000000001</v>
      </c>
      <c r="N50" s="1"/>
      <c r="O50" s="1"/>
    </row>
    <row r="51" spans="1:15" ht="12.75" customHeight="1">
      <c r="A51" s="60">
        <v>42</v>
      </c>
      <c r="B51" s="62" t="s">
        <v>86</v>
      </c>
      <c r="C51" s="31">
        <v>358.3</v>
      </c>
      <c r="D51" s="40">
        <v>358.93333333333339</v>
      </c>
      <c r="E51" s="40">
        <v>355.01666666666677</v>
      </c>
      <c r="F51" s="40">
        <v>351.73333333333335</v>
      </c>
      <c r="G51" s="40">
        <v>347.81666666666672</v>
      </c>
      <c r="H51" s="40">
        <v>362.21666666666681</v>
      </c>
      <c r="I51" s="40">
        <v>366.13333333333344</v>
      </c>
      <c r="J51" s="40">
        <v>369.41666666666686</v>
      </c>
      <c r="K51" s="31">
        <v>362.85</v>
      </c>
      <c r="L51" s="31">
        <v>355.65</v>
      </c>
      <c r="M51" s="31">
        <v>26.406400000000001</v>
      </c>
      <c r="N51" s="1"/>
      <c r="O51" s="1"/>
    </row>
    <row r="52" spans="1:15" ht="12.75" customHeight="1">
      <c r="A52" s="60">
        <v>43</v>
      </c>
      <c r="B52" s="62" t="s">
        <v>81</v>
      </c>
      <c r="C52" s="31">
        <v>851.95</v>
      </c>
      <c r="D52" s="40">
        <v>851.88333333333333</v>
      </c>
      <c r="E52" s="40">
        <v>846.41666666666663</v>
      </c>
      <c r="F52" s="40">
        <v>840.88333333333333</v>
      </c>
      <c r="G52" s="40">
        <v>835.41666666666663</v>
      </c>
      <c r="H52" s="40">
        <v>857.41666666666663</v>
      </c>
      <c r="I52" s="40">
        <v>862.88333333333333</v>
      </c>
      <c r="J52" s="40">
        <v>868.41666666666663</v>
      </c>
      <c r="K52" s="31">
        <v>857.35</v>
      </c>
      <c r="L52" s="31">
        <v>846.35</v>
      </c>
      <c r="M52" s="31">
        <v>44.319920000000003</v>
      </c>
      <c r="N52" s="1"/>
      <c r="O52" s="1"/>
    </row>
    <row r="53" spans="1:15" ht="12.75" customHeight="1">
      <c r="A53" s="60">
        <v>44</v>
      </c>
      <c r="B53" s="62" t="s">
        <v>83</v>
      </c>
      <c r="C53" s="31">
        <v>239.95</v>
      </c>
      <c r="D53" s="40">
        <v>238.98333333333335</v>
      </c>
      <c r="E53" s="40">
        <v>237.06666666666669</v>
      </c>
      <c r="F53" s="40">
        <v>234.18333333333334</v>
      </c>
      <c r="G53" s="40">
        <v>232.26666666666668</v>
      </c>
      <c r="H53" s="40">
        <v>241.8666666666667</v>
      </c>
      <c r="I53" s="40">
        <v>243.78333333333333</v>
      </c>
      <c r="J53" s="40">
        <v>246.66666666666671</v>
      </c>
      <c r="K53" s="31">
        <v>240.9</v>
      </c>
      <c r="L53" s="31">
        <v>236.1</v>
      </c>
      <c r="M53" s="31">
        <v>26.464559999999999</v>
      </c>
      <c r="N53" s="1"/>
      <c r="O53" s="1"/>
    </row>
    <row r="54" spans="1:15" ht="12.75" customHeight="1">
      <c r="A54" s="60">
        <v>45</v>
      </c>
      <c r="B54" s="62" t="s">
        <v>84</v>
      </c>
      <c r="C54" s="31">
        <v>18588.400000000001</v>
      </c>
      <c r="D54" s="40">
        <v>18639.033333333336</v>
      </c>
      <c r="E54" s="40">
        <v>18479.366666666672</v>
      </c>
      <c r="F54" s="40">
        <v>18370.333333333336</v>
      </c>
      <c r="G54" s="40">
        <v>18210.666666666672</v>
      </c>
      <c r="H54" s="40">
        <v>18748.066666666673</v>
      </c>
      <c r="I54" s="40">
        <v>18907.733333333337</v>
      </c>
      <c r="J54" s="40">
        <v>19016.766666666674</v>
      </c>
      <c r="K54" s="31">
        <v>18798.7</v>
      </c>
      <c r="L54" s="31">
        <v>18530</v>
      </c>
      <c r="M54" s="31">
        <v>0.10299999999999999</v>
      </c>
      <c r="N54" s="1"/>
      <c r="O54" s="1"/>
    </row>
    <row r="55" spans="1:15" ht="12.75" customHeight="1">
      <c r="A55" s="60">
        <v>46</v>
      </c>
      <c r="B55" s="62" t="s">
        <v>87</v>
      </c>
      <c r="C55" s="31">
        <v>5009.2</v>
      </c>
      <c r="D55" s="40">
        <v>4994.5</v>
      </c>
      <c r="E55" s="40">
        <v>4967</v>
      </c>
      <c r="F55" s="40">
        <v>4924.8</v>
      </c>
      <c r="G55" s="40">
        <v>4897.3</v>
      </c>
      <c r="H55" s="40">
        <v>5036.7</v>
      </c>
      <c r="I55" s="40">
        <v>5064.2</v>
      </c>
      <c r="J55" s="40">
        <v>5106.3999999999996</v>
      </c>
      <c r="K55" s="31">
        <v>5022</v>
      </c>
      <c r="L55" s="31">
        <v>4952.3</v>
      </c>
      <c r="M55" s="31">
        <v>1.79192</v>
      </c>
      <c r="N55" s="1"/>
      <c r="O55" s="1"/>
    </row>
    <row r="56" spans="1:15" ht="12.75" customHeight="1">
      <c r="A56" s="60">
        <v>47</v>
      </c>
      <c r="B56" s="62" t="s">
        <v>90</v>
      </c>
      <c r="C56" s="31">
        <v>293.75</v>
      </c>
      <c r="D56" s="40">
        <v>294.3</v>
      </c>
      <c r="E56" s="40">
        <v>291.10000000000002</v>
      </c>
      <c r="F56" s="40">
        <v>288.45</v>
      </c>
      <c r="G56" s="40">
        <v>285.25</v>
      </c>
      <c r="H56" s="40">
        <v>296.95000000000005</v>
      </c>
      <c r="I56" s="40">
        <v>300.14999999999998</v>
      </c>
      <c r="J56" s="40">
        <v>302.80000000000007</v>
      </c>
      <c r="K56" s="31">
        <v>297.5</v>
      </c>
      <c r="L56" s="31">
        <v>291.64999999999998</v>
      </c>
      <c r="M56" s="31">
        <v>56.019300000000001</v>
      </c>
      <c r="N56" s="1"/>
      <c r="O56" s="1"/>
    </row>
    <row r="57" spans="1:15" ht="12.75" customHeight="1">
      <c r="A57" s="60">
        <v>48</v>
      </c>
      <c r="B57" s="62" t="s">
        <v>93</v>
      </c>
      <c r="C57" s="31">
        <v>1077.5999999999999</v>
      </c>
      <c r="D57" s="40">
        <v>1078.55</v>
      </c>
      <c r="E57" s="40">
        <v>1067.0999999999999</v>
      </c>
      <c r="F57" s="40">
        <v>1056.5999999999999</v>
      </c>
      <c r="G57" s="40">
        <v>1045.1499999999999</v>
      </c>
      <c r="H57" s="40">
        <v>1089.05</v>
      </c>
      <c r="I57" s="40">
        <v>1100.5000000000002</v>
      </c>
      <c r="J57" s="40">
        <v>1111</v>
      </c>
      <c r="K57" s="31">
        <v>1090</v>
      </c>
      <c r="L57" s="31">
        <v>1068.05</v>
      </c>
      <c r="M57" s="31">
        <v>11.886200000000001</v>
      </c>
      <c r="N57" s="1"/>
      <c r="O57" s="1"/>
    </row>
    <row r="58" spans="1:15" ht="12.75" customHeight="1">
      <c r="A58" s="60">
        <v>49</v>
      </c>
      <c r="B58" s="62" t="s">
        <v>94</v>
      </c>
      <c r="C58" s="31">
        <v>1021.9</v>
      </c>
      <c r="D58" s="40">
        <v>1012.0833333333334</v>
      </c>
      <c r="E58" s="40">
        <v>999.16666666666674</v>
      </c>
      <c r="F58" s="40">
        <v>976.43333333333339</v>
      </c>
      <c r="G58" s="40">
        <v>963.51666666666677</v>
      </c>
      <c r="H58" s="40">
        <v>1034.8166666666666</v>
      </c>
      <c r="I58" s="40">
        <v>1047.7333333333336</v>
      </c>
      <c r="J58" s="40">
        <v>1070.4666666666667</v>
      </c>
      <c r="K58" s="31">
        <v>1025</v>
      </c>
      <c r="L58" s="31">
        <v>989.35</v>
      </c>
      <c r="M58" s="31">
        <v>23.13439</v>
      </c>
      <c r="N58" s="1"/>
      <c r="O58" s="1"/>
    </row>
    <row r="59" spans="1:15" ht="12.75" customHeight="1">
      <c r="A59" s="60">
        <v>50</v>
      </c>
      <c r="B59" s="62" t="s">
        <v>275</v>
      </c>
      <c r="C59" s="31">
        <v>1375.85</v>
      </c>
      <c r="D59" s="40">
        <v>1370.95</v>
      </c>
      <c r="E59" s="40">
        <v>1349.9</v>
      </c>
      <c r="F59" s="40">
        <v>1323.95</v>
      </c>
      <c r="G59" s="40">
        <v>1302.9000000000001</v>
      </c>
      <c r="H59" s="40">
        <v>1396.9</v>
      </c>
      <c r="I59" s="40">
        <v>1417.9499999999998</v>
      </c>
      <c r="J59" s="40">
        <v>1443.9</v>
      </c>
      <c r="K59" s="31">
        <v>1392</v>
      </c>
      <c r="L59" s="31">
        <v>1345</v>
      </c>
      <c r="M59" s="31">
        <v>0.71845000000000003</v>
      </c>
      <c r="N59" s="1"/>
      <c r="O59" s="1"/>
    </row>
    <row r="60" spans="1:15" ht="12.75" customHeight="1">
      <c r="A60" s="60">
        <v>51</v>
      </c>
      <c r="B60" s="62" t="s">
        <v>95</v>
      </c>
      <c r="C60" s="31">
        <v>224.3</v>
      </c>
      <c r="D60" s="40">
        <v>224.66666666666666</v>
      </c>
      <c r="E60" s="40">
        <v>222.88333333333333</v>
      </c>
      <c r="F60" s="40">
        <v>221.46666666666667</v>
      </c>
      <c r="G60" s="40">
        <v>219.68333333333334</v>
      </c>
      <c r="H60" s="40">
        <v>226.08333333333331</v>
      </c>
      <c r="I60" s="40">
        <v>227.86666666666667</v>
      </c>
      <c r="J60" s="40">
        <v>229.2833333333333</v>
      </c>
      <c r="K60" s="31">
        <v>226.45</v>
      </c>
      <c r="L60" s="31">
        <v>223.25</v>
      </c>
      <c r="M60" s="31">
        <v>61.456249999999997</v>
      </c>
      <c r="N60" s="1"/>
      <c r="O60" s="1"/>
    </row>
    <row r="61" spans="1:15" ht="12.75" customHeight="1">
      <c r="A61" s="60">
        <v>52</v>
      </c>
      <c r="B61" s="62" t="s">
        <v>96</v>
      </c>
      <c r="C61" s="31">
        <v>4606.7</v>
      </c>
      <c r="D61" s="40">
        <v>4558.7833333333328</v>
      </c>
      <c r="E61" s="40">
        <v>4492.8666666666659</v>
      </c>
      <c r="F61" s="40">
        <v>4379.0333333333328</v>
      </c>
      <c r="G61" s="40">
        <v>4313.1166666666659</v>
      </c>
      <c r="H61" s="40">
        <v>4672.6166666666659</v>
      </c>
      <c r="I61" s="40">
        <v>4738.5333333333338</v>
      </c>
      <c r="J61" s="40">
        <v>4852.3666666666659</v>
      </c>
      <c r="K61" s="31">
        <v>4624.7</v>
      </c>
      <c r="L61" s="31">
        <v>4444.95</v>
      </c>
      <c r="M61" s="31">
        <v>2.52705</v>
      </c>
      <c r="N61" s="1"/>
      <c r="O61" s="1"/>
    </row>
    <row r="62" spans="1:15" ht="12.75" customHeight="1">
      <c r="A62" s="60">
        <v>53</v>
      </c>
      <c r="B62" s="62" t="s">
        <v>97</v>
      </c>
      <c r="C62" s="31">
        <v>1667.45</v>
      </c>
      <c r="D62" s="40">
        <v>1654.1499999999999</v>
      </c>
      <c r="E62" s="40">
        <v>1638.2999999999997</v>
      </c>
      <c r="F62" s="40">
        <v>1609.1499999999999</v>
      </c>
      <c r="G62" s="40">
        <v>1593.2999999999997</v>
      </c>
      <c r="H62" s="40">
        <v>1683.2999999999997</v>
      </c>
      <c r="I62" s="40">
        <v>1699.1499999999996</v>
      </c>
      <c r="J62" s="40">
        <v>1728.2999999999997</v>
      </c>
      <c r="K62" s="31">
        <v>1670</v>
      </c>
      <c r="L62" s="31">
        <v>1625</v>
      </c>
      <c r="M62" s="31">
        <v>3.7470699999999999</v>
      </c>
      <c r="N62" s="1"/>
      <c r="O62" s="1"/>
    </row>
    <row r="63" spans="1:15" ht="12.75" customHeight="1">
      <c r="A63" s="60">
        <v>54</v>
      </c>
      <c r="B63" s="62" t="s">
        <v>98</v>
      </c>
      <c r="C63" s="31">
        <v>649.79999999999995</v>
      </c>
      <c r="D63" s="40">
        <v>644.38333333333333</v>
      </c>
      <c r="E63" s="40">
        <v>637.86666666666667</v>
      </c>
      <c r="F63" s="40">
        <v>625.93333333333339</v>
      </c>
      <c r="G63" s="40">
        <v>619.41666666666674</v>
      </c>
      <c r="H63" s="40">
        <v>656.31666666666661</v>
      </c>
      <c r="I63" s="40">
        <v>662.83333333333326</v>
      </c>
      <c r="J63" s="40">
        <v>674.76666666666654</v>
      </c>
      <c r="K63" s="31">
        <v>650.9</v>
      </c>
      <c r="L63" s="31">
        <v>632.45000000000005</v>
      </c>
      <c r="M63" s="31">
        <v>6.8528500000000001</v>
      </c>
      <c r="N63" s="1"/>
      <c r="O63" s="1"/>
    </row>
    <row r="64" spans="1:15" ht="12.75" customHeight="1">
      <c r="A64" s="60">
        <v>55</v>
      </c>
      <c r="B64" s="62" t="s">
        <v>99</v>
      </c>
      <c r="C64" s="31">
        <v>936.4</v>
      </c>
      <c r="D64" s="40">
        <v>929.81666666666661</v>
      </c>
      <c r="E64" s="40">
        <v>920.13333333333321</v>
      </c>
      <c r="F64" s="40">
        <v>903.86666666666656</v>
      </c>
      <c r="G64" s="40">
        <v>894.18333333333317</v>
      </c>
      <c r="H64" s="40">
        <v>946.08333333333326</v>
      </c>
      <c r="I64" s="40">
        <v>955.76666666666665</v>
      </c>
      <c r="J64" s="40">
        <v>972.0333333333333</v>
      </c>
      <c r="K64" s="31">
        <v>939.5</v>
      </c>
      <c r="L64" s="31">
        <v>913.55</v>
      </c>
      <c r="M64" s="31">
        <v>5.8332300000000004</v>
      </c>
      <c r="N64" s="1"/>
      <c r="O64" s="1"/>
    </row>
    <row r="65" spans="1:15" ht="12.75" customHeight="1">
      <c r="A65" s="60">
        <v>56</v>
      </c>
      <c r="B65" s="62" t="s">
        <v>100</v>
      </c>
      <c r="C65" s="31">
        <v>288.2</v>
      </c>
      <c r="D65" s="40">
        <v>288.63333333333338</v>
      </c>
      <c r="E65" s="40">
        <v>285.26666666666677</v>
      </c>
      <c r="F65" s="40">
        <v>282.33333333333337</v>
      </c>
      <c r="G65" s="40">
        <v>278.96666666666675</v>
      </c>
      <c r="H65" s="40">
        <v>291.56666666666678</v>
      </c>
      <c r="I65" s="40">
        <v>294.93333333333345</v>
      </c>
      <c r="J65" s="40">
        <v>297.86666666666679</v>
      </c>
      <c r="K65" s="31">
        <v>292</v>
      </c>
      <c r="L65" s="31">
        <v>285.7</v>
      </c>
      <c r="M65" s="31">
        <v>16.260809999999999</v>
      </c>
      <c r="N65" s="1"/>
      <c r="O65" s="1"/>
    </row>
    <row r="66" spans="1:15" ht="12.75" customHeight="1">
      <c r="A66" s="60">
        <v>57</v>
      </c>
      <c r="B66" s="62" t="s">
        <v>102</v>
      </c>
      <c r="C66" s="31">
        <v>1870.85</v>
      </c>
      <c r="D66" s="40">
        <v>1862.9166666666667</v>
      </c>
      <c r="E66" s="40">
        <v>1847.9333333333334</v>
      </c>
      <c r="F66" s="40">
        <v>1825.0166666666667</v>
      </c>
      <c r="G66" s="40">
        <v>1810.0333333333333</v>
      </c>
      <c r="H66" s="40">
        <v>1885.8333333333335</v>
      </c>
      <c r="I66" s="40">
        <v>1900.8166666666666</v>
      </c>
      <c r="J66" s="40">
        <v>1923.7333333333336</v>
      </c>
      <c r="K66" s="31">
        <v>1877.9</v>
      </c>
      <c r="L66" s="31">
        <v>1840</v>
      </c>
      <c r="M66" s="31">
        <v>3.9294199999999999</v>
      </c>
      <c r="N66" s="1"/>
      <c r="O66" s="1"/>
    </row>
    <row r="67" spans="1:15" ht="12.75" customHeight="1">
      <c r="A67" s="60">
        <v>58</v>
      </c>
      <c r="B67" s="62" t="s">
        <v>110</v>
      </c>
      <c r="C67" s="31">
        <v>477.15</v>
      </c>
      <c r="D67" s="40">
        <v>474.95</v>
      </c>
      <c r="E67" s="40">
        <v>471.9</v>
      </c>
      <c r="F67" s="40">
        <v>466.65</v>
      </c>
      <c r="G67" s="40">
        <v>463.59999999999997</v>
      </c>
      <c r="H67" s="40">
        <v>480.2</v>
      </c>
      <c r="I67" s="40">
        <v>483.25000000000006</v>
      </c>
      <c r="J67" s="40">
        <v>488.5</v>
      </c>
      <c r="K67" s="31">
        <v>478</v>
      </c>
      <c r="L67" s="31">
        <v>469.7</v>
      </c>
      <c r="M67" s="31">
        <v>23.33475</v>
      </c>
      <c r="N67" s="1"/>
      <c r="O67" s="1"/>
    </row>
    <row r="68" spans="1:15" ht="12.75" customHeight="1">
      <c r="A68" s="60">
        <v>59</v>
      </c>
      <c r="B68" s="62" t="s">
        <v>103</v>
      </c>
      <c r="C68" s="31">
        <v>569.54999999999995</v>
      </c>
      <c r="D68" s="40">
        <v>566.56666666666661</v>
      </c>
      <c r="E68" s="40">
        <v>563.13333333333321</v>
      </c>
      <c r="F68" s="40">
        <v>556.71666666666658</v>
      </c>
      <c r="G68" s="40">
        <v>553.28333333333319</v>
      </c>
      <c r="H68" s="40">
        <v>572.98333333333323</v>
      </c>
      <c r="I68" s="40">
        <v>576.41666666666663</v>
      </c>
      <c r="J68" s="40">
        <v>582.83333333333326</v>
      </c>
      <c r="K68" s="31">
        <v>570</v>
      </c>
      <c r="L68" s="31">
        <v>560.15</v>
      </c>
      <c r="M68" s="31">
        <v>8.2592599999999994</v>
      </c>
      <c r="N68" s="1"/>
      <c r="O68" s="1"/>
    </row>
    <row r="69" spans="1:15" ht="12.75" customHeight="1">
      <c r="A69" s="60">
        <v>60</v>
      </c>
      <c r="B69" s="62" t="s">
        <v>104</v>
      </c>
      <c r="C69" s="31">
        <v>2197.15</v>
      </c>
      <c r="D69" s="40">
        <v>2183.0499999999997</v>
      </c>
      <c r="E69" s="40">
        <v>2167.0999999999995</v>
      </c>
      <c r="F69" s="40">
        <v>2137.0499999999997</v>
      </c>
      <c r="G69" s="40">
        <v>2121.0999999999995</v>
      </c>
      <c r="H69" s="40">
        <v>2213.0999999999995</v>
      </c>
      <c r="I69" s="40">
        <v>2229.0499999999993</v>
      </c>
      <c r="J69" s="40">
        <v>2259.0999999999995</v>
      </c>
      <c r="K69" s="31">
        <v>2199</v>
      </c>
      <c r="L69" s="31">
        <v>2153</v>
      </c>
      <c r="M69" s="31">
        <v>1.4049</v>
      </c>
      <c r="N69" s="1"/>
      <c r="O69" s="1"/>
    </row>
    <row r="70" spans="1:15" ht="12.75" customHeight="1">
      <c r="A70" s="60">
        <v>61</v>
      </c>
      <c r="B70" s="62" t="s">
        <v>105</v>
      </c>
      <c r="C70" s="31">
        <v>2232.65</v>
      </c>
      <c r="D70" s="40">
        <v>2216.7666666666664</v>
      </c>
      <c r="E70" s="40">
        <v>2191.5333333333328</v>
      </c>
      <c r="F70" s="40">
        <v>2150.4166666666665</v>
      </c>
      <c r="G70" s="40">
        <v>2125.1833333333329</v>
      </c>
      <c r="H70" s="40">
        <v>2257.8833333333328</v>
      </c>
      <c r="I70" s="40">
        <v>2283.1166666666663</v>
      </c>
      <c r="J70" s="40">
        <v>2324.2333333333327</v>
      </c>
      <c r="K70" s="31">
        <v>2242</v>
      </c>
      <c r="L70" s="31">
        <v>2175.65</v>
      </c>
      <c r="M70" s="31">
        <v>4.2632199999999996</v>
      </c>
      <c r="N70" s="1"/>
      <c r="O70" s="1"/>
    </row>
    <row r="71" spans="1:15" ht="12.75" customHeight="1">
      <c r="A71" s="60">
        <v>62</v>
      </c>
      <c r="B71" s="62" t="s">
        <v>276</v>
      </c>
      <c r="C71" s="31">
        <v>379.6</v>
      </c>
      <c r="D71" s="40">
        <v>375.86666666666662</v>
      </c>
      <c r="E71" s="40">
        <v>368.23333333333323</v>
      </c>
      <c r="F71" s="40">
        <v>356.86666666666662</v>
      </c>
      <c r="G71" s="40">
        <v>349.23333333333323</v>
      </c>
      <c r="H71" s="40">
        <v>387.23333333333323</v>
      </c>
      <c r="I71" s="40">
        <v>394.86666666666656</v>
      </c>
      <c r="J71" s="40">
        <v>406.23333333333323</v>
      </c>
      <c r="K71" s="31">
        <v>383.5</v>
      </c>
      <c r="L71" s="31">
        <v>364.5</v>
      </c>
      <c r="M71" s="31">
        <v>36.133569999999999</v>
      </c>
      <c r="N71" s="1"/>
      <c r="O71" s="1"/>
    </row>
    <row r="72" spans="1:15" ht="12.75" customHeight="1">
      <c r="A72" s="60">
        <v>63</v>
      </c>
      <c r="B72" s="62" t="s">
        <v>107</v>
      </c>
      <c r="C72" s="31">
        <v>3534.35</v>
      </c>
      <c r="D72" s="40">
        <v>3513.7666666666664</v>
      </c>
      <c r="E72" s="40">
        <v>3487.583333333333</v>
      </c>
      <c r="F72" s="40">
        <v>3440.8166666666666</v>
      </c>
      <c r="G72" s="40">
        <v>3414.6333333333332</v>
      </c>
      <c r="H72" s="40">
        <v>3560.5333333333328</v>
      </c>
      <c r="I72" s="40">
        <v>3586.7166666666662</v>
      </c>
      <c r="J72" s="40">
        <v>3633.4833333333327</v>
      </c>
      <c r="K72" s="31">
        <v>3539.95</v>
      </c>
      <c r="L72" s="31">
        <v>3467</v>
      </c>
      <c r="M72" s="31">
        <v>3.66126</v>
      </c>
      <c r="N72" s="1"/>
      <c r="O72" s="1"/>
    </row>
    <row r="73" spans="1:15" ht="12.75" customHeight="1">
      <c r="A73" s="60">
        <v>64</v>
      </c>
      <c r="B73" s="62" t="s">
        <v>108</v>
      </c>
      <c r="C73" s="31">
        <v>4432.05</v>
      </c>
      <c r="D73" s="40">
        <v>4419.7666666666664</v>
      </c>
      <c r="E73" s="40">
        <v>4328.5333333333328</v>
      </c>
      <c r="F73" s="40">
        <v>4225.0166666666664</v>
      </c>
      <c r="G73" s="40">
        <v>4133.7833333333328</v>
      </c>
      <c r="H73" s="40">
        <v>4523.2833333333328</v>
      </c>
      <c r="I73" s="40">
        <v>4614.5166666666664</v>
      </c>
      <c r="J73" s="40">
        <v>4718.0333333333328</v>
      </c>
      <c r="K73" s="31">
        <v>4511</v>
      </c>
      <c r="L73" s="31">
        <v>4316.25</v>
      </c>
      <c r="M73" s="31">
        <v>8.0477399999999992</v>
      </c>
      <c r="N73" s="1"/>
      <c r="O73" s="1"/>
    </row>
    <row r="74" spans="1:15" ht="12.75" customHeight="1">
      <c r="A74" s="60">
        <v>65</v>
      </c>
      <c r="B74" s="62" t="s">
        <v>166</v>
      </c>
      <c r="C74" s="31">
        <v>2166.6</v>
      </c>
      <c r="D74" s="40">
        <v>2142.3666666666663</v>
      </c>
      <c r="E74" s="40">
        <v>2099.7833333333328</v>
      </c>
      <c r="F74" s="40">
        <v>2032.9666666666667</v>
      </c>
      <c r="G74" s="40">
        <v>1990.3833333333332</v>
      </c>
      <c r="H74" s="40">
        <v>2209.1833333333325</v>
      </c>
      <c r="I74" s="40">
        <v>2251.7666666666655</v>
      </c>
      <c r="J74" s="40">
        <v>2318.5833333333321</v>
      </c>
      <c r="K74" s="31">
        <v>2184.9499999999998</v>
      </c>
      <c r="L74" s="31">
        <v>2075.5500000000002</v>
      </c>
      <c r="M74" s="31">
        <v>3.8250199999999999</v>
      </c>
      <c r="N74" s="1"/>
      <c r="O74" s="1"/>
    </row>
    <row r="75" spans="1:15" ht="12.75" customHeight="1">
      <c r="A75" s="60">
        <v>66</v>
      </c>
      <c r="B75" s="62" t="s">
        <v>111</v>
      </c>
      <c r="C75" s="31">
        <v>5041.6000000000004</v>
      </c>
      <c r="D75" s="40">
        <v>5022.5333333333338</v>
      </c>
      <c r="E75" s="40">
        <v>4971.0666666666675</v>
      </c>
      <c r="F75" s="40">
        <v>4900.5333333333338</v>
      </c>
      <c r="G75" s="40">
        <v>4849.0666666666675</v>
      </c>
      <c r="H75" s="40">
        <v>5093.0666666666675</v>
      </c>
      <c r="I75" s="40">
        <v>5144.5333333333328</v>
      </c>
      <c r="J75" s="40">
        <v>5215.0666666666675</v>
      </c>
      <c r="K75" s="31">
        <v>5074</v>
      </c>
      <c r="L75" s="31">
        <v>4952</v>
      </c>
      <c r="M75" s="31">
        <v>7.2142499999999998</v>
      </c>
      <c r="N75" s="1"/>
      <c r="O75" s="1"/>
    </row>
    <row r="76" spans="1:15" ht="12.75" customHeight="1">
      <c r="A76" s="60">
        <v>67</v>
      </c>
      <c r="B76" s="62" t="s">
        <v>112</v>
      </c>
      <c r="C76" s="31">
        <v>3551.65</v>
      </c>
      <c r="D76" s="40">
        <v>3548.3166666666671</v>
      </c>
      <c r="E76" s="40">
        <v>3524.3333333333339</v>
      </c>
      <c r="F76" s="40">
        <v>3497.0166666666669</v>
      </c>
      <c r="G76" s="40">
        <v>3473.0333333333338</v>
      </c>
      <c r="H76" s="40">
        <v>3575.6333333333341</v>
      </c>
      <c r="I76" s="40">
        <v>3599.6166666666668</v>
      </c>
      <c r="J76" s="40">
        <v>3626.9333333333343</v>
      </c>
      <c r="K76" s="31">
        <v>3572.3</v>
      </c>
      <c r="L76" s="31">
        <v>3521</v>
      </c>
      <c r="M76" s="31">
        <v>3.4620199999999999</v>
      </c>
      <c r="N76" s="1"/>
      <c r="O76" s="1"/>
    </row>
    <row r="77" spans="1:15" ht="12.75" customHeight="1">
      <c r="A77" s="60">
        <v>68</v>
      </c>
      <c r="B77" s="62" t="s">
        <v>277</v>
      </c>
      <c r="C77" s="31">
        <v>419.15</v>
      </c>
      <c r="D77" s="40">
        <v>416.5333333333333</v>
      </c>
      <c r="E77" s="40">
        <v>411.76666666666659</v>
      </c>
      <c r="F77" s="40">
        <v>404.38333333333327</v>
      </c>
      <c r="G77" s="40">
        <v>399.61666666666656</v>
      </c>
      <c r="H77" s="40">
        <v>423.91666666666663</v>
      </c>
      <c r="I77" s="40">
        <v>428.68333333333328</v>
      </c>
      <c r="J77" s="40">
        <v>436.06666666666666</v>
      </c>
      <c r="K77" s="31">
        <v>421.3</v>
      </c>
      <c r="L77" s="31">
        <v>409.15</v>
      </c>
      <c r="M77" s="31">
        <v>5.6516700000000002</v>
      </c>
      <c r="N77" s="1"/>
      <c r="O77" s="1"/>
    </row>
    <row r="78" spans="1:15" ht="12.75" customHeight="1">
      <c r="A78" s="60">
        <v>69</v>
      </c>
      <c r="B78" s="62" t="s">
        <v>113</v>
      </c>
      <c r="C78" s="31">
        <v>2200.5500000000002</v>
      </c>
      <c r="D78" s="40">
        <v>2187.8333333333335</v>
      </c>
      <c r="E78" s="40">
        <v>2163.7166666666672</v>
      </c>
      <c r="F78" s="40">
        <v>2126.8833333333337</v>
      </c>
      <c r="G78" s="40">
        <v>2102.7666666666673</v>
      </c>
      <c r="H78" s="40">
        <v>2224.666666666667</v>
      </c>
      <c r="I78" s="40">
        <v>2248.7833333333328</v>
      </c>
      <c r="J78" s="40">
        <v>2285.6166666666668</v>
      </c>
      <c r="K78" s="31">
        <v>2211.9499999999998</v>
      </c>
      <c r="L78" s="31">
        <v>2151</v>
      </c>
      <c r="M78" s="31">
        <v>3.8128799999999998</v>
      </c>
      <c r="N78" s="1"/>
      <c r="O78" s="1"/>
    </row>
    <row r="79" spans="1:15" ht="12.75" customHeight="1">
      <c r="A79" s="60">
        <v>70</v>
      </c>
      <c r="B79" s="62" t="s">
        <v>278</v>
      </c>
      <c r="C79" s="31">
        <v>148.9</v>
      </c>
      <c r="D79" s="40">
        <v>149.01666666666665</v>
      </c>
      <c r="E79" s="40">
        <v>147.5333333333333</v>
      </c>
      <c r="F79" s="40">
        <v>146.16666666666666</v>
      </c>
      <c r="G79" s="40">
        <v>144.68333333333331</v>
      </c>
      <c r="H79" s="40">
        <v>150.3833333333333</v>
      </c>
      <c r="I79" s="40">
        <v>151.86666666666665</v>
      </c>
      <c r="J79" s="40">
        <v>153.23333333333329</v>
      </c>
      <c r="K79" s="31">
        <v>150.5</v>
      </c>
      <c r="L79" s="31">
        <v>147.65</v>
      </c>
      <c r="M79" s="31">
        <v>54.012509999999999</v>
      </c>
      <c r="N79" s="1"/>
      <c r="O79" s="1"/>
    </row>
    <row r="80" spans="1:15" ht="12.75" customHeight="1">
      <c r="A80" s="60">
        <v>71</v>
      </c>
      <c r="B80" s="62" t="s">
        <v>115</v>
      </c>
      <c r="C80" s="31">
        <v>121.3</v>
      </c>
      <c r="D80" s="40">
        <v>121.53333333333335</v>
      </c>
      <c r="E80" s="40">
        <v>120.76666666666669</v>
      </c>
      <c r="F80" s="40">
        <v>120.23333333333335</v>
      </c>
      <c r="G80" s="40">
        <v>119.4666666666667</v>
      </c>
      <c r="H80" s="40">
        <v>122.06666666666669</v>
      </c>
      <c r="I80" s="40">
        <v>122.83333333333334</v>
      </c>
      <c r="J80" s="40">
        <v>123.36666666666669</v>
      </c>
      <c r="K80" s="31">
        <v>122.3</v>
      </c>
      <c r="L80" s="31">
        <v>121</v>
      </c>
      <c r="M80" s="31">
        <v>59.302509999999998</v>
      </c>
      <c r="N80" s="1"/>
      <c r="O80" s="1"/>
    </row>
    <row r="81" spans="1:15" ht="12.75" customHeight="1">
      <c r="A81" s="60">
        <v>72</v>
      </c>
      <c r="B81" s="62" t="s">
        <v>279</v>
      </c>
      <c r="C81" s="31">
        <v>302.8</v>
      </c>
      <c r="D81" s="40">
        <v>303.41666666666669</v>
      </c>
      <c r="E81" s="40">
        <v>297.83333333333337</v>
      </c>
      <c r="F81" s="40">
        <v>292.86666666666667</v>
      </c>
      <c r="G81" s="40">
        <v>287.28333333333336</v>
      </c>
      <c r="H81" s="40">
        <v>308.38333333333338</v>
      </c>
      <c r="I81" s="40">
        <v>313.96666666666675</v>
      </c>
      <c r="J81" s="40">
        <v>318.93333333333339</v>
      </c>
      <c r="K81" s="31">
        <v>309</v>
      </c>
      <c r="L81" s="31">
        <v>298.45</v>
      </c>
      <c r="M81" s="31">
        <v>16.284369999999999</v>
      </c>
      <c r="N81" s="1"/>
      <c r="O81" s="1"/>
    </row>
    <row r="82" spans="1:15" ht="12.75" customHeight="1">
      <c r="A82" s="60">
        <v>73</v>
      </c>
      <c r="B82" s="62" t="s">
        <v>116</v>
      </c>
      <c r="C82" s="31">
        <v>104.8</v>
      </c>
      <c r="D82" s="40">
        <v>104.56666666666666</v>
      </c>
      <c r="E82" s="40">
        <v>103.93333333333332</v>
      </c>
      <c r="F82" s="40">
        <v>103.06666666666666</v>
      </c>
      <c r="G82" s="40">
        <v>102.43333333333332</v>
      </c>
      <c r="H82" s="40">
        <v>105.43333333333332</v>
      </c>
      <c r="I82" s="40">
        <v>106.06666666666665</v>
      </c>
      <c r="J82" s="40">
        <v>106.93333333333332</v>
      </c>
      <c r="K82" s="31">
        <v>105.2</v>
      </c>
      <c r="L82" s="31">
        <v>103.7</v>
      </c>
      <c r="M82" s="31">
        <v>92.253600000000006</v>
      </c>
      <c r="N82" s="1"/>
      <c r="O82" s="1"/>
    </row>
    <row r="83" spans="1:15" ht="12.75" customHeight="1">
      <c r="A83" s="60">
        <v>74</v>
      </c>
      <c r="B83" s="62" t="s">
        <v>280</v>
      </c>
      <c r="C83" s="31">
        <v>1021</v>
      </c>
      <c r="D83" s="40">
        <v>1006.9833333333332</v>
      </c>
      <c r="E83" s="40">
        <v>986.06666666666638</v>
      </c>
      <c r="F83" s="40">
        <v>951.1333333333331</v>
      </c>
      <c r="G83" s="40">
        <v>930.21666666666624</v>
      </c>
      <c r="H83" s="40">
        <v>1041.9166666666665</v>
      </c>
      <c r="I83" s="40">
        <v>1062.8333333333333</v>
      </c>
      <c r="J83" s="40">
        <v>1097.7666666666667</v>
      </c>
      <c r="K83" s="31">
        <v>1027.9000000000001</v>
      </c>
      <c r="L83" s="31">
        <v>972.05</v>
      </c>
      <c r="M83" s="31">
        <v>11.177379999999999</v>
      </c>
      <c r="N83" s="1"/>
      <c r="O83" s="1"/>
    </row>
    <row r="84" spans="1:15" ht="12.75" customHeight="1">
      <c r="A84" s="60">
        <v>75</v>
      </c>
      <c r="B84" s="62" t="s">
        <v>121</v>
      </c>
      <c r="C84" s="31">
        <v>1032.3</v>
      </c>
      <c r="D84" s="40">
        <v>1034.95</v>
      </c>
      <c r="E84" s="40">
        <v>1026.9000000000001</v>
      </c>
      <c r="F84" s="40">
        <v>1021.5</v>
      </c>
      <c r="G84" s="40">
        <v>1013.45</v>
      </c>
      <c r="H84" s="40">
        <v>1040.3500000000001</v>
      </c>
      <c r="I84" s="40">
        <v>1048.3999999999999</v>
      </c>
      <c r="J84" s="40">
        <v>1053.8000000000002</v>
      </c>
      <c r="K84" s="31">
        <v>1043</v>
      </c>
      <c r="L84" s="31">
        <v>1029.55</v>
      </c>
      <c r="M84" s="31">
        <v>7.5836600000000001</v>
      </c>
      <c r="N84" s="1"/>
      <c r="O84" s="1"/>
    </row>
    <row r="85" spans="1:15" ht="12.75" customHeight="1">
      <c r="A85" s="60">
        <v>76</v>
      </c>
      <c r="B85" s="62" t="s">
        <v>122</v>
      </c>
      <c r="C85" s="31">
        <v>1535.65</v>
      </c>
      <c r="D85" s="40">
        <v>1521.45</v>
      </c>
      <c r="E85" s="40">
        <v>1504.2</v>
      </c>
      <c r="F85" s="40">
        <v>1472.75</v>
      </c>
      <c r="G85" s="40">
        <v>1455.5</v>
      </c>
      <c r="H85" s="40">
        <v>1552.9</v>
      </c>
      <c r="I85" s="40">
        <v>1570.15</v>
      </c>
      <c r="J85" s="40">
        <v>1601.6000000000001</v>
      </c>
      <c r="K85" s="31">
        <v>1538.7</v>
      </c>
      <c r="L85" s="31">
        <v>1490</v>
      </c>
      <c r="M85" s="31">
        <v>5.8300599999999996</v>
      </c>
      <c r="N85" s="1"/>
      <c r="O85" s="1"/>
    </row>
    <row r="86" spans="1:15" ht="12.75" customHeight="1">
      <c r="A86" s="60">
        <v>77</v>
      </c>
      <c r="B86" s="62" t="s">
        <v>124</v>
      </c>
      <c r="C86" s="31">
        <v>1726.8</v>
      </c>
      <c r="D86" s="40">
        <v>1717.95</v>
      </c>
      <c r="E86" s="40">
        <v>1704.8500000000001</v>
      </c>
      <c r="F86" s="40">
        <v>1682.9</v>
      </c>
      <c r="G86" s="40">
        <v>1669.8000000000002</v>
      </c>
      <c r="H86" s="40">
        <v>1739.9</v>
      </c>
      <c r="I86" s="40">
        <v>1753</v>
      </c>
      <c r="J86" s="40">
        <v>1774.95</v>
      </c>
      <c r="K86" s="31">
        <v>1731.05</v>
      </c>
      <c r="L86" s="31">
        <v>1696</v>
      </c>
      <c r="M86" s="31">
        <v>3.8557399999999999</v>
      </c>
      <c r="N86" s="1"/>
      <c r="O86" s="1"/>
    </row>
    <row r="87" spans="1:15" ht="12.75" customHeight="1">
      <c r="A87" s="60">
        <v>78</v>
      </c>
      <c r="B87" s="62" t="s">
        <v>125</v>
      </c>
      <c r="C87" s="31">
        <v>466.2</v>
      </c>
      <c r="D87" s="40">
        <v>464.23333333333335</v>
      </c>
      <c r="E87" s="40">
        <v>461.2166666666667</v>
      </c>
      <c r="F87" s="40">
        <v>456.23333333333335</v>
      </c>
      <c r="G87" s="40">
        <v>453.2166666666667</v>
      </c>
      <c r="H87" s="40">
        <v>469.2166666666667</v>
      </c>
      <c r="I87" s="40">
        <v>472.23333333333335</v>
      </c>
      <c r="J87" s="40">
        <v>477.2166666666667</v>
      </c>
      <c r="K87" s="31">
        <v>467.25</v>
      </c>
      <c r="L87" s="31">
        <v>459.25</v>
      </c>
      <c r="M87" s="31">
        <v>5.6494799999999996</v>
      </c>
      <c r="N87" s="1"/>
      <c r="O87" s="1"/>
    </row>
    <row r="88" spans="1:15" ht="12.75" customHeight="1">
      <c r="A88" s="60">
        <v>79</v>
      </c>
      <c r="B88" s="62" t="s">
        <v>281</v>
      </c>
      <c r="C88" s="31">
        <v>297.8</v>
      </c>
      <c r="D88" s="40">
        <v>298.13333333333333</v>
      </c>
      <c r="E88" s="40">
        <v>296.01666666666665</v>
      </c>
      <c r="F88" s="40">
        <v>294.23333333333335</v>
      </c>
      <c r="G88" s="40">
        <v>292.11666666666667</v>
      </c>
      <c r="H88" s="40">
        <v>299.91666666666663</v>
      </c>
      <c r="I88" s="40">
        <v>302.0333333333333</v>
      </c>
      <c r="J88" s="40">
        <v>303.81666666666661</v>
      </c>
      <c r="K88" s="31">
        <v>300.25</v>
      </c>
      <c r="L88" s="31">
        <v>296.35000000000002</v>
      </c>
      <c r="M88" s="31">
        <v>5.1787200000000002</v>
      </c>
      <c r="N88" s="1"/>
      <c r="O88" s="1"/>
    </row>
    <row r="89" spans="1:15" ht="12.75" customHeight="1">
      <c r="A89" s="60">
        <v>80</v>
      </c>
      <c r="B89" s="62" t="s">
        <v>128</v>
      </c>
      <c r="C89" s="31">
        <v>1167.5</v>
      </c>
      <c r="D89" s="40">
        <v>1168.8333333333333</v>
      </c>
      <c r="E89" s="40">
        <v>1161.7166666666665</v>
      </c>
      <c r="F89" s="40">
        <v>1155.9333333333332</v>
      </c>
      <c r="G89" s="40">
        <v>1148.8166666666664</v>
      </c>
      <c r="H89" s="40">
        <v>1174.6166666666666</v>
      </c>
      <c r="I89" s="40">
        <v>1181.7333333333333</v>
      </c>
      <c r="J89" s="40">
        <v>1187.5166666666667</v>
      </c>
      <c r="K89" s="31">
        <v>1175.95</v>
      </c>
      <c r="L89" s="31">
        <v>1163.05</v>
      </c>
      <c r="M89" s="31">
        <v>11.90307</v>
      </c>
      <c r="N89" s="1"/>
      <c r="O89" s="1"/>
    </row>
    <row r="90" spans="1:15" ht="12.75" customHeight="1">
      <c r="A90" s="60">
        <v>81</v>
      </c>
      <c r="B90" s="62" t="s">
        <v>130</v>
      </c>
      <c r="C90" s="31">
        <v>2006.5</v>
      </c>
      <c r="D90" s="40">
        <v>2007.1833333333332</v>
      </c>
      <c r="E90" s="40">
        <v>1994.4166666666663</v>
      </c>
      <c r="F90" s="40">
        <v>1982.333333333333</v>
      </c>
      <c r="G90" s="40">
        <v>1969.5666666666662</v>
      </c>
      <c r="H90" s="40">
        <v>2019.2666666666664</v>
      </c>
      <c r="I90" s="40">
        <v>2032.0333333333333</v>
      </c>
      <c r="J90" s="40">
        <v>2044.1166666666666</v>
      </c>
      <c r="K90" s="31">
        <v>2019.95</v>
      </c>
      <c r="L90" s="31">
        <v>1995.1</v>
      </c>
      <c r="M90" s="31">
        <v>5.4157700000000002</v>
      </c>
      <c r="N90" s="1"/>
      <c r="O90" s="1"/>
    </row>
    <row r="91" spans="1:15" ht="12.75" customHeight="1">
      <c r="A91" s="60">
        <v>82</v>
      </c>
      <c r="B91" s="62" t="s">
        <v>131</v>
      </c>
      <c r="C91" s="31">
        <v>1635.55</v>
      </c>
      <c r="D91" s="40">
        <v>1638.3333333333333</v>
      </c>
      <c r="E91" s="40">
        <v>1625.9166666666665</v>
      </c>
      <c r="F91" s="40">
        <v>1616.2833333333333</v>
      </c>
      <c r="G91" s="40">
        <v>1603.8666666666666</v>
      </c>
      <c r="H91" s="40">
        <v>1647.9666666666665</v>
      </c>
      <c r="I91" s="40">
        <v>1660.383333333333</v>
      </c>
      <c r="J91" s="40">
        <v>1670.0166666666664</v>
      </c>
      <c r="K91" s="31">
        <v>1650.75</v>
      </c>
      <c r="L91" s="31">
        <v>1628.7</v>
      </c>
      <c r="M91" s="31">
        <v>80.651570000000007</v>
      </c>
      <c r="N91" s="1"/>
      <c r="O91" s="1"/>
    </row>
    <row r="92" spans="1:15" ht="12.75" customHeight="1">
      <c r="A92" s="60">
        <v>83</v>
      </c>
      <c r="B92" s="62" t="s">
        <v>132</v>
      </c>
      <c r="C92" s="31">
        <v>630.25</v>
      </c>
      <c r="D92" s="40">
        <v>626.44999999999993</v>
      </c>
      <c r="E92" s="40">
        <v>620.54999999999984</v>
      </c>
      <c r="F92" s="40">
        <v>610.84999999999991</v>
      </c>
      <c r="G92" s="40">
        <v>604.94999999999982</v>
      </c>
      <c r="H92" s="40">
        <v>636.14999999999986</v>
      </c>
      <c r="I92" s="40">
        <v>642.04999999999995</v>
      </c>
      <c r="J92" s="40">
        <v>651.74999999999989</v>
      </c>
      <c r="K92" s="31">
        <v>632.35</v>
      </c>
      <c r="L92" s="31">
        <v>616.75</v>
      </c>
      <c r="M92" s="31">
        <v>37.49962</v>
      </c>
      <c r="N92" s="1"/>
      <c r="O92" s="1"/>
    </row>
    <row r="93" spans="1:15" ht="12.75" customHeight="1">
      <c r="A93" s="60">
        <v>84</v>
      </c>
      <c r="B93" s="62" t="s">
        <v>127</v>
      </c>
      <c r="C93" s="31">
        <v>1290.4000000000001</v>
      </c>
      <c r="D93" s="40">
        <v>1287.2166666666667</v>
      </c>
      <c r="E93" s="40">
        <v>1279.1833333333334</v>
      </c>
      <c r="F93" s="40">
        <v>1267.9666666666667</v>
      </c>
      <c r="G93" s="40">
        <v>1259.9333333333334</v>
      </c>
      <c r="H93" s="40">
        <v>1298.4333333333334</v>
      </c>
      <c r="I93" s="40">
        <v>1306.4666666666667</v>
      </c>
      <c r="J93" s="40">
        <v>1317.6833333333334</v>
      </c>
      <c r="K93" s="31">
        <v>1295.25</v>
      </c>
      <c r="L93" s="31">
        <v>1276</v>
      </c>
      <c r="M93" s="31">
        <v>10.139950000000001</v>
      </c>
      <c r="N93" s="1"/>
      <c r="O93" s="1"/>
    </row>
    <row r="94" spans="1:15" ht="12.75" customHeight="1">
      <c r="A94" s="60">
        <v>85</v>
      </c>
      <c r="B94" s="62" t="s">
        <v>133</v>
      </c>
      <c r="C94" s="31">
        <v>2851.25</v>
      </c>
      <c r="D94" s="40">
        <v>2828.4166666666665</v>
      </c>
      <c r="E94" s="40">
        <v>2797.833333333333</v>
      </c>
      <c r="F94" s="40">
        <v>2744.4166666666665</v>
      </c>
      <c r="G94" s="40">
        <v>2713.833333333333</v>
      </c>
      <c r="H94" s="40">
        <v>2881.833333333333</v>
      </c>
      <c r="I94" s="40">
        <v>2912.4166666666661</v>
      </c>
      <c r="J94" s="40">
        <v>2965.833333333333</v>
      </c>
      <c r="K94" s="31">
        <v>2859</v>
      </c>
      <c r="L94" s="31">
        <v>2775</v>
      </c>
      <c r="M94" s="31">
        <v>5.8369099999999996</v>
      </c>
      <c r="N94" s="1"/>
      <c r="O94" s="1"/>
    </row>
    <row r="95" spans="1:15" ht="12.75" customHeight="1">
      <c r="A95" s="60">
        <v>86</v>
      </c>
      <c r="B95" s="62" t="s">
        <v>135</v>
      </c>
      <c r="C95" s="31">
        <v>414.7</v>
      </c>
      <c r="D95" s="40">
        <v>412.9666666666667</v>
      </c>
      <c r="E95" s="40">
        <v>409.93333333333339</v>
      </c>
      <c r="F95" s="40">
        <v>405.16666666666669</v>
      </c>
      <c r="G95" s="40">
        <v>402.13333333333338</v>
      </c>
      <c r="H95" s="40">
        <v>417.73333333333341</v>
      </c>
      <c r="I95" s="40">
        <v>420.76666666666671</v>
      </c>
      <c r="J95" s="40">
        <v>425.53333333333342</v>
      </c>
      <c r="K95" s="31">
        <v>416</v>
      </c>
      <c r="L95" s="31">
        <v>408.2</v>
      </c>
      <c r="M95" s="31">
        <v>44.6098</v>
      </c>
      <c r="N95" s="1"/>
      <c r="O95" s="1"/>
    </row>
    <row r="96" spans="1:15" ht="12.75" customHeight="1">
      <c r="A96" s="60">
        <v>87</v>
      </c>
      <c r="B96" s="62" t="s">
        <v>126</v>
      </c>
      <c r="C96" s="31">
        <v>3701.05</v>
      </c>
      <c r="D96" s="40">
        <v>3667.0499999999997</v>
      </c>
      <c r="E96" s="40">
        <v>3614.0999999999995</v>
      </c>
      <c r="F96" s="40">
        <v>3527.1499999999996</v>
      </c>
      <c r="G96" s="40">
        <v>3474.1999999999994</v>
      </c>
      <c r="H96" s="40">
        <v>3753.9999999999995</v>
      </c>
      <c r="I96" s="40">
        <v>3806.9499999999994</v>
      </c>
      <c r="J96" s="40">
        <v>3893.8999999999996</v>
      </c>
      <c r="K96" s="31">
        <v>3720</v>
      </c>
      <c r="L96" s="31">
        <v>3580.1</v>
      </c>
      <c r="M96" s="31">
        <v>27.536740000000002</v>
      </c>
      <c r="N96" s="1"/>
      <c r="O96" s="1"/>
    </row>
    <row r="97" spans="1:15" ht="12.75" customHeight="1">
      <c r="A97" s="60">
        <v>88</v>
      </c>
      <c r="B97" s="62" t="s">
        <v>137</v>
      </c>
      <c r="C97" s="31">
        <v>271.14999999999998</v>
      </c>
      <c r="D97" s="40">
        <v>270.09999999999997</v>
      </c>
      <c r="E97" s="40">
        <v>267.49999999999994</v>
      </c>
      <c r="F97" s="40">
        <v>263.84999999999997</v>
      </c>
      <c r="G97" s="40">
        <v>261.24999999999994</v>
      </c>
      <c r="H97" s="40">
        <v>273.74999999999994</v>
      </c>
      <c r="I97" s="40">
        <v>276.34999999999997</v>
      </c>
      <c r="J97" s="40">
        <v>279.99999999999994</v>
      </c>
      <c r="K97" s="31">
        <v>272.7</v>
      </c>
      <c r="L97" s="31">
        <v>266.45</v>
      </c>
      <c r="M97" s="31">
        <v>19.161909999999999</v>
      </c>
      <c r="N97" s="1"/>
      <c r="O97" s="1"/>
    </row>
    <row r="98" spans="1:15" ht="12.75" customHeight="1">
      <c r="A98" s="60">
        <v>89</v>
      </c>
      <c r="B98" s="62" t="s">
        <v>138</v>
      </c>
      <c r="C98" s="31">
        <v>2652.1</v>
      </c>
      <c r="D98" s="40">
        <v>2656.1499999999996</v>
      </c>
      <c r="E98" s="40">
        <v>2638.0999999999995</v>
      </c>
      <c r="F98" s="40">
        <v>2624.1</v>
      </c>
      <c r="G98" s="40">
        <v>2606.0499999999997</v>
      </c>
      <c r="H98" s="40">
        <v>2670.1499999999992</v>
      </c>
      <c r="I98" s="40">
        <v>2688.1999999999994</v>
      </c>
      <c r="J98" s="40">
        <v>2702.1999999999989</v>
      </c>
      <c r="K98" s="31">
        <v>2674.2</v>
      </c>
      <c r="L98" s="31">
        <v>2642.15</v>
      </c>
      <c r="M98" s="31">
        <v>7.5869999999999997</v>
      </c>
      <c r="N98" s="1"/>
      <c r="O98" s="1"/>
    </row>
    <row r="99" spans="1:15" ht="12.75" customHeight="1">
      <c r="A99" s="60">
        <v>90</v>
      </c>
      <c r="B99" s="62" t="s">
        <v>282</v>
      </c>
      <c r="C99" s="31">
        <v>307</v>
      </c>
      <c r="D99" s="40">
        <v>306.65000000000003</v>
      </c>
      <c r="E99" s="40">
        <v>304.35000000000008</v>
      </c>
      <c r="F99" s="40">
        <v>301.70000000000005</v>
      </c>
      <c r="G99" s="40">
        <v>299.40000000000009</v>
      </c>
      <c r="H99" s="40">
        <v>309.30000000000007</v>
      </c>
      <c r="I99" s="40">
        <v>311.60000000000002</v>
      </c>
      <c r="J99" s="40">
        <v>314.25000000000006</v>
      </c>
      <c r="K99" s="31">
        <v>308.95</v>
      </c>
      <c r="L99" s="31">
        <v>304</v>
      </c>
      <c r="M99" s="31">
        <v>5.7764899999999999</v>
      </c>
      <c r="N99" s="1"/>
      <c r="O99" s="1"/>
    </row>
    <row r="100" spans="1:15" ht="12.75" customHeight="1">
      <c r="A100" s="60">
        <v>91</v>
      </c>
      <c r="B100" s="62" t="s">
        <v>283</v>
      </c>
      <c r="C100" s="31">
        <v>41544.85</v>
      </c>
      <c r="D100" s="40">
        <v>41501.633333333339</v>
      </c>
      <c r="E100" s="40">
        <v>41168.266666666677</v>
      </c>
      <c r="F100" s="40">
        <v>40791.683333333342</v>
      </c>
      <c r="G100" s="40">
        <v>40458.31666666668</v>
      </c>
      <c r="H100" s="40">
        <v>41878.216666666674</v>
      </c>
      <c r="I100" s="40">
        <v>42211.583333333328</v>
      </c>
      <c r="J100" s="40">
        <v>42588.166666666672</v>
      </c>
      <c r="K100" s="31">
        <v>41835</v>
      </c>
      <c r="L100" s="31">
        <v>41125.050000000003</v>
      </c>
      <c r="M100" s="31">
        <v>1.4069999999999999E-2</v>
      </c>
      <c r="N100" s="1"/>
      <c r="O100" s="1"/>
    </row>
    <row r="101" spans="1:15" ht="12.75" customHeight="1">
      <c r="A101" s="60">
        <v>92</v>
      </c>
      <c r="B101" s="62" t="s">
        <v>129</v>
      </c>
      <c r="C101" s="31">
        <v>2720.3</v>
      </c>
      <c r="D101" s="40">
        <v>2717.4</v>
      </c>
      <c r="E101" s="40">
        <v>2706.1000000000004</v>
      </c>
      <c r="F101" s="40">
        <v>2691.9</v>
      </c>
      <c r="G101" s="40">
        <v>2680.6000000000004</v>
      </c>
      <c r="H101" s="40">
        <v>2731.6000000000004</v>
      </c>
      <c r="I101" s="40">
        <v>2742.9000000000005</v>
      </c>
      <c r="J101" s="40">
        <v>2757.1000000000004</v>
      </c>
      <c r="K101" s="31">
        <v>2728.7</v>
      </c>
      <c r="L101" s="31">
        <v>2703.2</v>
      </c>
      <c r="M101" s="31">
        <v>41.689660000000003</v>
      </c>
      <c r="N101" s="1"/>
      <c r="O101" s="1"/>
    </row>
    <row r="102" spans="1:15" ht="12.75" customHeight="1">
      <c r="A102" s="60">
        <v>93</v>
      </c>
      <c r="B102" s="62" t="s">
        <v>140</v>
      </c>
      <c r="C102" s="31">
        <v>927.45</v>
      </c>
      <c r="D102" s="40">
        <v>927.48333333333323</v>
      </c>
      <c r="E102" s="40">
        <v>923.16666666666652</v>
      </c>
      <c r="F102" s="40">
        <v>918.88333333333333</v>
      </c>
      <c r="G102" s="40">
        <v>914.56666666666661</v>
      </c>
      <c r="H102" s="40">
        <v>931.76666666666642</v>
      </c>
      <c r="I102" s="40">
        <v>936.08333333333326</v>
      </c>
      <c r="J102" s="40">
        <v>940.36666666666633</v>
      </c>
      <c r="K102" s="31">
        <v>931.8</v>
      </c>
      <c r="L102" s="31">
        <v>923.2</v>
      </c>
      <c r="M102" s="31">
        <v>117.49039999999999</v>
      </c>
      <c r="N102" s="1"/>
      <c r="O102" s="1"/>
    </row>
    <row r="103" spans="1:15" ht="12.75" customHeight="1">
      <c r="A103" s="60">
        <v>94</v>
      </c>
      <c r="B103" s="62" t="s">
        <v>141</v>
      </c>
      <c r="C103" s="31">
        <v>1281.5</v>
      </c>
      <c r="D103" s="40">
        <v>1275.6833333333334</v>
      </c>
      <c r="E103" s="40">
        <v>1265.3666666666668</v>
      </c>
      <c r="F103" s="40">
        <v>1249.2333333333333</v>
      </c>
      <c r="G103" s="40">
        <v>1238.9166666666667</v>
      </c>
      <c r="H103" s="40">
        <v>1291.8166666666668</v>
      </c>
      <c r="I103" s="40">
        <v>1302.1333333333334</v>
      </c>
      <c r="J103" s="40">
        <v>1318.2666666666669</v>
      </c>
      <c r="K103" s="31">
        <v>1286</v>
      </c>
      <c r="L103" s="31">
        <v>1259.55</v>
      </c>
      <c r="M103" s="31">
        <v>4.1852499999999999</v>
      </c>
      <c r="N103" s="1"/>
      <c r="O103" s="1"/>
    </row>
    <row r="104" spans="1:15" ht="12.75" customHeight="1">
      <c r="A104" s="60">
        <v>95</v>
      </c>
      <c r="B104" s="62" t="s">
        <v>142</v>
      </c>
      <c r="C104" s="31">
        <v>564.04999999999995</v>
      </c>
      <c r="D104" s="40">
        <v>565.33333333333337</v>
      </c>
      <c r="E104" s="40">
        <v>553.2166666666667</v>
      </c>
      <c r="F104" s="40">
        <v>542.38333333333333</v>
      </c>
      <c r="G104" s="40">
        <v>530.26666666666665</v>
      </c>
      <c r="H104" s="40">
        <v>576.16666666666674</v>
      </c>
      <c r="I104" s="40">
        <v>588.2833333333333</v>
      </c>
      <c r="J104" s="40">
        <v>599.11666666666679</v>
      </c>
      <c r="K104" s="31">
        <v>577.45000000000005</v>
      </c>
      <c r="L104" s="31">
        <v>554.5</v>
      </c>
      <c r="M104" s="31">
        <v>25.05762</v>
      </c>
      <c r="N104" s="1"/>
      <c r="O104" s="1"/>
    </row>
    <row r="105" spans="1:15" ht="12.75" customHeight="1">
      <c r="A105" s="60">
        <v>96</v>
      </c>
      <c r="B105" s="62" t="s">
        <v>284</v>
      </c>
      <c r="C105" s="31">
        <v>621.9</v>
      </c>
      <c r="D105" s="40">
        <v>623.7166666666667</v>
      </c>
      <c r="E105" s="40">
        <v>600.43333333333339</v>
      </c>
      <c r="F105" s="40">
        <v>578.9666666666667</v>
      </c>
      <c r="G105" s="40">
        <v>555.68333333333339</v>
      </c>
      <c r="H105" s="40">
        <v>645.18333333333339</v>
      </c>
      <c r="I105" s="40">
        <v>668.4666666666667</v>
      </c>
      <c r="J105" s="40">
        <v>689.93333333333339</v>
      </c>
      <c r="K105" s="31">
        <v>647</v>
      </c>
      <c r="L105" s="31">
        <v>602.25</v>
      </c>
      <c r="M105" s="31">
        <v>165.83364</v>
      </c>
      <c r="N105" s="1"/>
      <c r="O105" s="1"/>
    </row>
    <row r="106" spans="1:15" ht="12.75" customHeight="1">
      <c r="A106" s="60">
        <v>97</v>
      </c>
      <c r="B106" s="62" t="s">
        <v>145</v>
      </c>
      <c r="C106" s="31">
        <v>77.75</v>
      </c>
      <c r="D106" s="40">
        <v>77.483333333333334</v>
      </c>
      <c r="E106" s="40">
        <v>76.716666666666669</v>
      </c>
      <c r="F106" s="40">
        <v>75.683333333333337</v>
      </c>
      <c r="G106" s="40">
        <v>74.916666666666671</v>
      </c>
      <c r="H106" s="40">
        <v>78.516666666666666</v>
      </c>
      <c r="I106" s="40">
        <v>79.283333333333346</v>
      </c>
      <c r="J106" s="40">
        <v>80.316666666666663</v>
      </c>
      <c r="K106" s="31">
        <v>78.25</v>
      </c>
      <c r="L106" s="31">
        <v>76.45</v>
      </c>
      <c r="M106" s="31">
        <v>307.37311</v>
      </c>
      <c r="N106" s="1"/>
      <c r="O106" s="1"/>
    </row>
    <row r="107" spans="1:15" ht="12.75" customHeight="1">
      <c r="A107" s="60">
        <v>98</v>
      </c>
      <c r="B107" s="62" t="s">
        <v>159</v>
      </c>
      <c r="C107" s="31">
        <v>445.7</v>
      </c>
      <c r="D107" s="40">
        <v>447.0333333333333</v>
      </c>
      <c r="E107" s="40">
        <v>442.66666666666663</v>
      </c>
      <c r="F107" s="40">
        <v>439.63333333333333</v>
      </c>
      <c r="G107" s="40">
        <v>435.26666666666665</v>
      </c>
      <c r="H107" s="40">
        <v>450.06666666666661</v>
      </c>
      <c r="I107" s="40">
        <v>454.43333333333328</v>
      </c>
      <c r="J107" s="40">
        <v>457.46666666666658</v>
      </c>
      <c r="K107" s="31">
        <v>451.4</v>
      </c>
      <c r="L107" s="31">
        <v>444</v>
      </c>
      <c r="M107" s="31">
        <v>54.773389999999999</v>
      </c>
      <c r="N107" s="1"/>
      <c r="O107" s="1"/>
    </row>
    <row r="108" spans="1:15" ht="12.75" customHeight="1">
      <c r="A108" s="60">
        <v>99</v>
      </c>
      <c r="B108" s="62" t="s">
        <v>150</v>
      </c>
      <c r="C108" s="31">
        <v>2873.2</v>
      </c>
      <c r="D108" s="40">
        <v>2883.8333333333335</v>
      </c>
      <c r="E108" s="40">
        <v>2854.3666666666668</v>
      </c>
      <c r="F108" s="40">
        <v>2835.5333333333333</v>
      </c>
      <c r="G108" s="40">
        <v>2806.0666666666666</v>
      </c>
      <c r="H108" s="40">
        <v>2902.666666666667</v>
      </c>
      <c r="I108" s="40">
        <v>2932.1333333333332</v>
      </c>
      <c r="J108" s="40">
        <v>2950.9666666666672</v>
      </c>
      <c r="K108" s="31">
        <v>2913.3</v>
      </c>
      <c r="L108" s="31">
        <v>2865</v>
      </c>
      <c r="M108" s="31">
        <v>1.3168</v>
      </c>
      <c r="N108" s="1"/>
      <c r="O108" s="1"/>
    </row>
    <row r="109" spans="1:15" ht="12.75" customHeight="1">
      <c r="A109" s="60">
        <v>100</v>
      </c>
      <c r="B109" s="62" t="s">
        <v>285</v>
      </c>
      <c r="C109" s="31">
        <v>282.14999999999998</v>
      </c>
      <c r="D109" s="40">
        <v>280.5</v>
      </c>
      <c r="E109" s="40">
        <v>278.35000000000002</v>
      </c>
      <c r="F109" s="40">
        <v>274.55</v>
      </c>
      <c r="G109" s="40">
        <v>272.40000000000003</v>
      </c>
      <c r="H109" s="40">
        <v>284.3</v>
      </c>
      <c r="I109" s="40">
        <v>286.45</v>
      </c>
      <c r="J109" s="40">
        <v>290.25</v>
      </c>
      <c r="K109" s="31">
        <v>282.64999999999998</v>
      </c>
      <c r="L109" s="31">
        <v>276.7</v>
      </c>
      <c r="M109" s="31">
        <v>5.98752</v>
      </c>
      <c r="N109" s="1"/>
      <c r="O109" s="1"/>
    </row>
    <row r="110" spans="1:15" ht="12.75" customHeight="1">
      <c r="A110" s="60">
        <v>101</v>
      </c>
      <c r="B110" s="62" t="s">
        <v>146</v>
      </c>
      <c r="C110" s="31">
        <v>129.44999999999999</v>
      </c>
      <c r="D110" s="40">
        <v>128.45000000000002</v>
      </c>
      <c r="E110" s="40">
        <v>127.25000000000003</v>
      </c>
      <c r="F110" s="40">
        <v>125.05000000000001</v>
      </c>
      <c r="G110" s="40">
        <v>123.85000000000002</v>
      </c>
      <c r="H110" s="40">
        <v>130.65000000000003</v>
      </c>
      <c r="I110" s="40">
        <v>131.85000000000002</v>
      </c>
      <c r="J110" s="40">
        <v>134.05000000000004</v>
      </c>
      <c r="K110" s="31">
        <v>129.65</v>
      </c>
      <c r="L110" s="31">
        <v>126.25</v>
      </c>
      <c r="M110" s="31">
        <v>60.212519999999998</v>
      </c>
      <c r="N110" s="1"/>
      <c r="O110" s="1"/>
    </row>
    <row r="111" spans="1:15" ht="12.75" customHeight="1">
      <c r="A111" s="60">
        <v>102</v>
      </c>
      <c r="B111" s="62" t="s">
        <v>148</v>
      </c>
      <c r="C111" s="31">
        <v>383.6</v>
      </c>
      <c r="D111" s="40">
        <v>382.91666666666669</v>
      </c>
      <c r="E111" s="40">
        <v>379.83333333333337</v>
      </c>
      <c r="F111" s="40">
        <v>376.06666666666666</v>
      </c>
      <c r="G111" s="40">
        <v>372.98333333333335</v>
      </c>
      <c r="H111" s="40">
        <v>386.68333333333339</v>
      </c>
      <c r="I111" s="40">
        <v>389.76666666666677</v>
      </c>
      <c r="J111" s="40">
        <v>393.53333333333342</v>
      </c>
      <c r="K111" s="31">
        <v>386</v>
      </c>
      <c r="L111" s="31">
        <v>379.15</v>
      </c>
      <c r="M111" s="31">
        <v>22.61966</v>
      </c>
      <c r="N111" s="1"/>
      <c r="O111" s="1"/>
    </row>
    <row r="112" spans="1:15" ht="12.75" customHeight="1">
      <c r="A112" s="60">
        <v>103</v>
      </c>
      <c r="B112" s="62" t="s">
        <v>156</v>
      </c>
      <c r="C112" s="31">
        <v>89.55</v>
      </c>
      <c r="D112" s="40">
        <v>89.399999999999991</v>
      </c>
      <c r="E112" s="40">
        <v>88.84999999999998</v>
      </c>
      <c r="F112" s="40">
        <v>88.149999999999991</v>
      </c>
      <c r="G112" s="40">
        <v>87.59999999999998</v>
      </c>
      <c r="H112" s="40">
        <v>90.09999999999998</v>
      </c>
      <c r="I112" s="40">
        <v>90.649999999999991</v>
      </c>
      <c r="J112" s="40">
        <v>91.34999999999998</v>
      </c>
      <c r="K112" s="31">
        <v>89.95</v>
      </c>
      <c r="L112" s="31">
        <v>88.7</v>
      </c>
      <c r="M112" s="31">
        <v>109.63542</v>
      </c>
      <c r="N112" s="1"/>
      <c r="O112" s="1"/>
    </row>
    <row r="113" spans="1:15" ht="12.75" customHeight="1">
      <c r="A113" s="60">
        <v>104</v>
      </c>
      <c r="B113" s="62" t="s">
        <v>158</v>
      </c>
      <c r="C113" s="31">
        <v>632.45000000000005</v>
      </c>
      <c r="D113" s="40">
        <v>629.26666666666677</v>
      </c>
      <c r="E113" s="40">
        <v>624.83333333333348</v>
      </c>
      <c r="F113" s="40">
        <v>617.2166666666667</v>
      </c>
      <c r="G113" s="40">
        <v>612.78333333333342</v>
      </c>
      <c r="H113" s="40">
        <v>636.88333333333355</v>
      </c>
      <c r="I113" s="40">
        <v>641.31666666666672</v>
      </c>
      <c r="J113" s="40">
        <v>648.93333333333362</v>
      </c>
      <c r="K113" s="31">
        <v>633.70000000000005</v>
      </c>
      <c r="L113" s="31">
        <v>621.65</v>
      </c>
      <c r="M113" s="31">
        <v>9.1410900000000002</v>
      </c>
      <c r="N113" s="1"/>
      <c r="O113" s="1"/>
    </row>
    <row r="114" spans="1:15" ht="12.75" customHeight="1">
      <c r="A114" s="60">
        <v>105</v>
      </c>
      <c r="B114" s="62" t="s">
        <v>147</v>
      </c>
      <c r="C114" s="31">
        <v>483.2</v>
      </c>
      <c r="D114" s="40">
        <v>480.34999999999997</v>
      </c>
      <c r="E114" s="40">
        <v>476.24999999999994</v>
      </c>
      <c r="F114" s="40">
        <v>469.29999999999995</v>
      </c>
      <c r="G114" s="40">
        <v>465.19999999999993</v>
      </c>
      <c r="H114" s="40">
        <v>487.29999999999995</v>
      </c>
      <c r="I114" s="40">
        <v>491.4</v>
      </c>
      <c r="J114" s="40">
        <v>498.34999999999997</v>
      </c>
      <c r="K114" s="31">
        <v>484.45</v>
      </c>
      <c r="L114" s="31">
        <v>473.4</v>
      </c>
      <c r="M114" s="31">
        <v>9.3608799999999999</v>
      </c>
      <c r="N114" s="1"/>
      <c r="O114" s="1"/>
    </row>
    <row r="115" spans="1:15" ht="12.75" customHeight="1">
      <c r="A115" s="60">
        <v>106</v>
      </c>
      <c r="B115" s="62" t="s">
        <v>153</v>
      </c>
      <c r="C115" s="31">
        <v>165.35</v>
      </c>
      <c r="D115" s="40">
        <v>163.65</v>
      </c>
      <c r="E115" s="40">
        <v>161.4</v>
      </c>
      <c r="F115" s="40">
        <v>157.44999999999999</v>
      </c>
      <c r="G115" s="40">
        <v>155.19999999999999</v>
      </c>
      <c r="H115" s="40">
        <v>167.60000000000002</v>
      </c>
      <c r="I115" s="40">
        <v>169.85000000000002</v>
      </c>
      <c r="J115" s="40">
        <v>173.80000000000004</v>
      </c>
      <c r="K115" s="31">
        <v>165.9</v>
      </c>
      <c r="L115" s="31">
        <v>159.69999999999999</v>
      </c>
      <c r="M115" s="31">
        <v>74.923749999999998</v>
      </c>
      <c r="N115" s="1"/>
      <c r="O115" s="1"/>
    </row>
    <row r="116" spans="1:15" ht="12.75" customHeight="1">
      <c r="A116" s="60">
        <v>107</v>
      </c>
      <c r="B116" s="62" t="s">
        <v>152</v>
      </c>
      <c r="C116" s="31">
        <v>1315.05</v>
      </c>
      <c r="D116" s="40">
        <v>1315.85</v>
      </c>
      <c r="E116" s="40">
        <v>1305.0999999999999</v>
      </c>
      <c r="F116" s="40">
        <v>1295.1500000000001</v>
      </c>
      <c r="G116" s="40">
        <v>1284.4000000000001</v>
      </c>
      <c r="H116" s="40">
        <v>1325.7999999999997</v>
      </c>
      <c r="I116" s="40">
        <v>1336.5499999999997</v>
      </c>
      <c r="J116" s="40">
        <v>1346.4999999999995</v>
      </c>
      <c r="K116" s="31">
        <v>1326.6</v>
      </c>
      <c r="L116" s="31">
        <v>1305.9000000000001</v>
      </c>
      <c r="M116" s="31">
        <v>22.365960000000001</v>
      </c>
      <c r="N116" s="1"/>
      <c r="O116" s="1"/>
    </row>
    <row r="117" spans="1:15" ht="12.75" customHeight="1">
      <c r="A117" s="60">
        <v>108</v>
      </c>
      <c r="B117" s="62" t="s">
        <v>188</v>
      </c>
      <c r="C117" s="31">
        <v>4407.6000000000004</v>
      </c>
      <c r="D117" s="40">
        <v>4366.5666666666666</v>
      </c>
      <c r="E117" s="40">
        <v>4311.1833333333334</v>
      </c>
      <c r="F117" s="40">
        <v>4214.7666666666664</v>
      </c>
      <c r="G117" s="40">
        <v>4159.3833333333332</v>
      </c>
      <c r="H117" s="40">
        <v>4462.9833333333336</v>
      </c>
      <c r="I117" s="40">
        <v>4518.3666666666668</v>
      </c>
      <c r="J117" s="40">
        <v>4614.7833333333338</v>
      </c>
      <c r="K117" s="31">
        <v>4421.95</v>
      </c>
      <c r="L117" s="31">
        <v>4270.1499999999996</v>
      </c>
      <c r="M117" s="31">
        <v>2.6167500000000001</v>
      </c>
      <c r="N117" s="1"/>
      <c r="O117" s="1"/>
    </row>
    <row r="118" spans="1:15" ht="12.75" customHeight="1">
      <c r="A118" s="60">
        <v>109</v>
      </c>
      <c r="B118" s="62" t="s">
        <v>154</v>
      </c>
      <c r="C118" s="31">
        <v>1270.3499999999999</v>
      </c>
      <c r="D118" s="40">
        <v>1268.8666666666666</v>
      </c>
      <c r="E118" s="40">
        <v>1263.7333333333331</v>
      </c>
      <c r="F118" s="40">
        <v>1257.1166666666666</v>
      </c>
      <c r="G118" s="40">
        <v>1251.9833333333331</v>
      </c>
      <c r="H118" s="40">
        <v>1275.4833333333331</v>
      </c>
      <c r="I118" s="40">
        <v>1280.6166666666668</v>
      </c>
      <c r="J118" s="40">
        <v>1287.2333333333331</v>
      </c>
      <c r="K118" s="31">
        <v>1274</v>
      </c>
      <c r="L118" s="31">
        <v>1262.25</v>
      </c>
      <c r="M118" s="31">
        <v>34.032440000000001</v>
      </c>
      <c r="N118" s="1"/>
      <c r="O118" s="1"/>
    </row>
    <row r="119" spans="1:15" ht="12.75" customHeight="1">
      <c r="A119" s="60">
        <v>110</v>
      </c>
      <c r="B119" s="62" t="s">
        <v>151</v>
      </c>
      <c r="C119" s="31">
        <v>2464.85</v>
      </c>
      <c r="D119" s="40">
        <v>2463.2333333333336</v>
      </c>
      <c r="E119" s="40">
        <v>2446.4666666666672</v>
      </c>
      <c r="F119" s="40">
        <v>2428.0833333333335</v>
      </c>
      <c r="G119" s="40">
        <v>2411.3166666666671</v>
      </c>
      <c r="H119" s="40">
        <v>2481.6166666666672</v>
      </c>
      <c r="I119" s="40">
        <v>2498.3833333333337</v>
      </c>
      <c r="J119" s="40">
        <v>2516.7666666666673</v>
      </c>
      <c r="K119" s="31">
        <v>2480</v>
      </c>
      <c r="L119" s="31">
        <v>2444.85</v>
      </c>
      <c r="M119" s="31">
        <v>5.3676899999999996</v>
      </c>
      <c r="N119" s="1"/>
      <c r="O119" s="1"/>
    </row>
    <row r="120" spans="1:15" ht="12.75" customHeight="1">
      <c r="A120" s="60">
        <v>111</v>
      </c>
      <c r="B120" s="62" t="s">
        <v>157</v>
      </c>
      <c r="C120" s="31">
        <v>740.5</v>
      </c>
      <c r="D120" s="40">
        <v>725.51666666666677</v>
      </c>
      <c r="E120" s="40">
        <v>706.18333333333351</v>
      </c>
      <c r="F120" s="40">
        <v>671.86666666666679</v>
      </c>
      <c r="G120" s="40">
        <v>652.53333333333353</v>
      </c>
      <c r="H120" s="40">
        <v>759.83333333333348</v>
      </c>
      <c r="I120" s="40">
        <v>779.16666666666674</v>
      </c>
      <c r="J120" s="40">
        <v>813.48333333333346</v>
      </c>
      <c r="K120" s="31">
        <v>744.85</v>
      </c>
      <c r="L120" s="31">
        <v>691.2</v>
      </c>
      <c r="M120" s="31">
        <v>28.940909999999999</v>
      </c>
      <c r="N120" s="1"/>
      <c r="O120" s="1"/>
    </row>
    <row r="121" spans="1:15" ht="12.75" customHeight="1">
      <c r="A121" s="60">
        <v>112</v>
      </c>
      <c r="B121" s="62" t="s">
        <v>286</v>
      </c>
      <c r="C121" s="31">
        <v>272.05</v>
      </c>
      <c r="D121" s="40">
        <v>267.3</v>
      </c>
      <c r="E121" s="40">
        <v>261.10000000000002</v>
      </c>
      <c r="F121" s="40">
        <v>250.15000000000003</v>
      </c>
      <c r="G121" s="40">
        <v>243.95000000000005</v>
      </c>
      <c r="H121" s="40">
        <v>278.25</v>
      </c>
      <c r="I121" s="40">
        <v>284.44999999999993</v>
      </c>
      <c r="J121" s="40">
        <v>295.39999999999998</v>
      </c>
      <c r="K121" s="31">
        <v>273.5</v>
      </c>
      <c r="L121" s="31">
        <v>256.35000000000002</v>
      </c>
      <c r="M121" s="31">
        <v>34.13288</v>
      </c>
      <c r="N121" s="1"/>
      <c r="O121" s="1"/>
    </row>
    <row r="122" spans="1:15" ht="12.75" customHeight="1">
      <c r="A122" s="60">
        <v>113</v>
      </c>
      <c r="B122" s="62" t="s">
        <v>162</v>
      </c>
      <c r="C122" s="31">
        <v>748.8</v>
      </c>
      <c r="D122" s="40">
        <v>745.76666666666677</v>
      </c>
      <c r="E122" s="40">
        <v>740.18333333333351</v>
      </c>
      <c r="F122" s="40">
        <v>731.56666666666672</v>
      </c>
      <c r="G122" s="40">
        <v>725.98333333333346</v>
      </c>
      <c r="H122" s="40">
        <v>754.38333333333355</v>
      </c>
      <c r="I122" s="40">
        <v>759.96666666666681</v>
      </c>
      <c r="J122" s="40">
        <v>768.5833333333336</v>
      </c>
      <c r="K122" s="31">
        <v>751.35</v>
      </c>
      <c r="L122" s="31">
        <v>737.15</v>
      </c>
      <c r="M122" s="31">
        <v>16.025369999999999</v>
      </c>
      <c r="N122" s="1"/>
      <c r="O122" s="1"/>
    </row>
    <row r="123" spans="1:15" ht="12.75" customHeight="1">
      <c r="A123" s="60">
        <v>114</v>
      </c>
      <c r="B123" s="62" t="s">
        <v>160</v>
      </c>
      <c r="C123" s="31">
        <v>567.70000000000005</v>
      </c>
      <c r="D123" s="40">
        <v>567.56666666666661</v>
      </c>
      <c r="E123" s="40">
        <v>563.23333333333323</v>
      </c>
      <c r="F123" s="40">
        <v>558.76666666666665</v>
      </c>
      <c r="G123" s="40">
        <v>554.43333333333328</v>
      </c>
      <c r="H123" s="40">
        <v>572.03333333333319</v>
      </c>
      <c r="I123" s="40">
        <v>576.36666666666667</v>
      </c>
      <c r="J123" s="40">
        <v>580.83333333333314</v>
      </c>
      <c r="K123" s="31">
        <v>571.9</v>
      </c>
      <c r="L123" s="31">
        <v>563.1</v>
      </c>
      <c r="M123" s="31">
        <v>15.704969999999999</v>
      </c>
      <c r="N123" s="1"/>
      <c r="O123" s="1"/>
    </row>
    <row r="124" spans="1:15" ht="12.75" customHeight="1">
      <c r="A124" s="60">
        <v>115</v>
      </c>
      <c r="B124" s="62" t="s">
        <v>163</v>
      </c>
      <c r="C124" s="31">
        <v>486.7</v>
      </c>
      <c r="D124" s="40">
        <v>485.06666666666666</v>
      </c>
      <c r="E124" s="40">
        <v>479.13333333333333</v>
      </c>
      <c r="F124" s="40">
        <v>471.56666666666666</v>
      </c>
      <c r="G124" s="40">
        <v>465.63333333333333</v>
      </c>
      <c r="H124" s="40">
        <v>492.63333333333333</v>
      </c>
      <c r="I124" s="40">
        <v>498.56666666666661</v>
      </c>
      <c r="J124" s="40">
        <v>506.13333333333333</v>
      </c>
      <c r="K124" s="31">
        <v>491</v>
      </c>
      <c r="L124" s="31">
        <v>477.5</v>
      </c>
      <c r="M124" s="31">
        <v>17.5166</v>
      </c>
      <c r="N124" s="1"/>
      <c r="O124" s="1"/>
    </row>
    <row r="125" spans="1:15" ht="12.75" customHeight="1">
      <c r="A125" s="60">
        <v>116</v>
      </c>
      <c r="B125" s="62" t="s">
        <v>164</v>
      </c>
      <c r="C125" s="31">
        <v>1822.95</v>
      </c>
      <c r="D125" s="40">
        <v>1824.9333333333334</v>
      </c>
      <c r="E125" s="40">
        <v>1817.9166666666667</v>
      </c>
      <c r="F125" s="40">
        <v>1812.8833333333334</v>
      </c>
      <c r="G125" s="40">
        <v>1805.8666666666668</v>
      </c>
      <c r="H125" s="40">
        <v>1829.9666666666667</v>
      </c>
      <c r="I125" s="40">
        <v>1836.9833333333331</v>
      </c>
      <c r="J125" s="40">
        <v>1842.0166666666667</v>
      </c>
      <c r="K125" s="31">
        <v>1831.95</v>
      </c>
      <c r="L125" s="31">
        <v>1819.9</v>
      </c>
      <c r="M125" s="31">
        <v>22.136790000000001</v>
      </c>
      <c r="N125" s="1"/>
      <c r="O125" s="1"/>
    </row>
    <row r="126" spans="1:15" ht="12.75" customHeight="1">
      <c r="A126" s="60">
        <v>117</v>
      </c>
      <c r="B126" s="62" t="s">
        <v>165</v>
      </c>
      <c r="C126" s="31">
        <v>118.65</v>
      </c>
      <c r="D126" s="40">
        <v>117.61666666666667</v>
      </c>
      <c r="E126" s="40">
        <v>115.98333333333335</v>
      </c>
      <c r="F126" s="40">
        <v>113.31666666666668</v>
      </c>
      <c r="G126" s="40">
        <v>111.68333333333335</v>
      </c>
      <c r="H126" s="40">
        <v>120.28333333333335</v>
      </c>
      <c r="I126" s="40">
        <v>121.91666666666667</v>
      </c>
      <c r="J126" s="40">
        <v>124.58333333333334</v>
      </c>
      <c r="K126" s="31">
        <v>119.25</v>
      </c>
      <c r="L126" s="31">
        <v>114.95</v>
      </c>
      <c r="M126" s="31">
        <v>151.73430999999999</v>
      </c>
      <c r="N126" s="1"/>
      <c r="O126" s="1"/>
    </row>
    <row r="127" spans="1:15" ht="12.75" customHeight="1">
      <c r="A127" s="60">
        <v>118</v>
      </c>
      <c r="B127" s="62" t="s">
        <v>171</v>
      </c>
      <c r="C127" s="31">
        <v>3812.55</v>
      </c>
      <c r="D127" s="40">
        <v>3804.5833333333335</v>
      </c>
      <c r="E127" s="40">
        <v>3763.2166666666672</v>
      </c>
      <c r="F127" s="40">
        <v>3713.8833333333337</v>
      </c>
      <c r="G127" s="40">
        <v>3672.5166666666673</v>
      </c>
      <c r="H127" s="40">
        <v>3853.916666666667</v>
      </c>
      <c r="I127" s="40">
        <v>3895.2833333333328</v>
      </c>
      <c r="J127" s="40">
        <v>3944.6166666666668</v>
      </c>
      <c r="K127" s="31">
        <v>3845.95</v>
      </c>
      <c r="L127" s="31">
        <v>3755.25</v>
      </c>
      <c r="M127" s="31">
        <v>3.2878699999999998</v>
      </c>
      <c r="N127" s="1"/>
      <c r="O127" s="1"/>
    </row>
    <row r="128" spans="1:15" ht="12.75" customHeight="1">
      <c r="A128" s="60">
        <v>119</v>
      </c>
      <c r="B128" s="62" t="s">
        <v>168</v>
      </c>
      <c r="C128" s="31">
        <v>391.75</v>
      </c>
      <c r="D128" s="40">
        <v>390.95</v>
      </c>
      <c r="E128" s="40">
        <v>386.79999999999995</v>
      </c>
      <c r="F128" s="40">
        <v>381.84999999999997</v>
      </c>
      <c r="G128" s="40">
        <v>377.69999999999993</v>
      </c>
      <c r="H128" s="40">
        <v>395.9</v>
      </c>
      <c r="I128" s="40">
        <v>400.04999999999995</v>
      </c>
      <c r="J128" s="40">
        <v>405</v>
      </c>
      <c r="K128" s="31">
        <v>395.1</v>
      </c>
      <c r="L128" s="31">
        <v>386</v>
      </c>
      <c r="M128" s="31">
        <v>22.28143</v>
      </c>
      <c r="N128" s="1"/>
      <c r="O128" s="1"/>
    </row>
    <row r="129" spans="1:15" ht="12.75" customHeight="1">
      <c r="A129" s="60">
        <v>120</v>
      </c>
      <c r="B129" s="62" t="s">
        <v>170</v>
      </c>
      <c r="C129" s="31">
        <v>5007.3</v>
      </c>
      <c r="D129" s="40">
        <v>4984.0666666666666</v>
      </c>
      <c r="E129" s="40">
        <v>4949.2833333333328</v>
      </c>
      <c r="F129" s="40">
        <v>4891.2666666666664</v>
      </c>
      <c r="G129" s="40">
        <v>4856.4833333333327</v>
      </c>
      <c r="H129" s="40">
        <v>5042.083333333333</v>
      </c>
      <c r="I129" s="40">
        <v>5076.8666666666677</v>
      </c>
      <c r="J129" s="40">
        <v>5134.8833333333332</v>
      </c>
      <c r="K129" s="31">
        <v>5018.8500000000004</v>
      </c>
      <c r="L129" s="31">
        <v>4926.05</v>
      </c>
      <c r="M129" s="31">
        <v>2.3490799999999998</v>
      </c>
      <c r="N129" s="1"/>
      <c r="O129" s="1"/>
    </row>
    <row r="130" spans="1:15" ht="12.75" customHeight="1">
      <c r="A130" s="60">
        <v>121</v>
      </c>
      <c r="B130" s="62" t="s">
        <v>169</v>
      </c>
      <c r="C130" s="31">
        <v>2377.5500000000002</v>
      </c>
      <c r="D130" s="40">
        <v>2383.1166666666663</v>
      </c>
      <c r="E130" s="40">
        <v>2362.3833333333328</v>
      </c>
      <c r="F130" s="40">
        <v>2347.2166666666662</v>
      </c>
      <c r="G130" s="40">
        <v>2326.4833333333327</v>
      </c>
      <c r="H130" s="40">
        <v>2398.2833333333328</v>
      </c>
      <c r="I130" s="40">
        <v>2419.0166666666664</v>
      </c>
      <c r="J130" s="40">
        <v>2434.1833333333329</v>
      </c>
      <c r="K130" s="31">
        <v>2403.85</v>
      </c>
      <c r="L130" s="31">
        <v>2367.9499999999998</v>
      </c>
      <c r="M130" s="31">
        <v>7.9357199999999999</v>
      </c>
      <c r="N130" s="1"/>
      <c r="O130" s="1"/>
    </row>
    <row r="131" spans="1:15" ht="12.75" customHeight="1">
      <c r="A131" s="60">
        <v>122</v>
      </c>
      <c r="B131" s="62" t="s">
        <v>167</v>
      </c>
      <c r="C131" s="31">
        <v>361.95</v>
      </c>
      <c r="D131" s="40">
        <v>359.01666666666671</v>
      </c>
      <c r="E131" s="40">
        <v>352.53333333333342</v>
      </c>
      <c r="F131" s="40">
        <v>343.11666666666673</v>
      </c>
      <c r="G131" s="40">
        <v>336.63333333333344</v>
      </c>
      <c r="H131" s="40">
        <v>368.43333333333339</v>
      </c>
      <c r="I131" s="40">
        <v>374.91666666666663</v>
      </c>
      <c r="J131" s="40">
        <v>384.33333333333337</v>
      </c>
      <c r="K131" s="31">
        <v>365.5</v>
      </c>
      <c r="L131" s="31">
        <v>349.6</v>
      </c>
      <c r="M131" s="31">
        <v>26.847149999999999</v>
      </c>
      <c r="N131" s="1"/>
      <c r="O131" s="1"/>
    </row>
    <row r="132" spans="1:15" ht="12.75" customHeight="1">
      <c r="A132" s="60">
        <v>123</v>
      </c>
      <c r="B132" s="62" t="s">
        <v>287</v>
      </c>
      <c r="C132" s="31">
        <v>615.9</v>
      </c>
      <c r="D132" s="40">
        <v>618.46666666666658</v>
      </c>
      <c r="E132" s="40">
        <v>611.13333333333321</v>
      </c>
      <c r="F132" s="40">
        <v>606.36666666666667</v>
      </c>
      <c r="G132" s="40">
        <v>599.0333333333333</v>
      </c>
      <c r="H132" s="40">
        <v>623.23333333333312</v>
      </c>
      <c r="I132" s="40">
        <v>630.56666666666638</v>
      </c>
      <c r="J132" s="40">
        <v>635.33333333333303</v>
      </c>
      <c r="K132" s="31">
        <v>625.79999999999995</v>
      </c>
      <c r="L132" s="31">
        <v>613.70000000000005</v>
      </c>
      <c r="M132" s="31">
        <v>9.4672699999999992</v>
      </c>
      <c r="N132" s="1"/>
      <c r="O132" s="1"/>
    </row>
    <row r="133" spans="1:15" ht="12.75" customHeight="1">
      <c r="A133" s="60">
        <v>124</v>
      </c>
      <c r="B133" s="62" t="s">
        <v>288</v>
      </c>
      <c r="C133" s="31">
        <v>4384.7</v>
      </c>
      <c r="D133" s="40">
        <v>4400.5</v>
      </c>
      <c r="E133" s="40">
        <v>4352.2</v>
      </c>
      <c r="F133" s="40">
        <v>4319.7</v>
      </c>
      <c r="G133" s="40">
        <v>4271.3999999999996</v>
      </c>
      <c r="H133" s="40">
        <v>4433</v>
      </c>
      <c r="I133" s="40">
        <v>4481.2999999999993</v>
      </c>
      <c r="J133" s="40">
        <v>4513.8</v>
      </c>
      <c r="K133" s="31">
        <v>4448.8</v>
      </c>
      <c r="L133" s="31">
        <v>4368</v>
      </c>
      <c r="M133" s="31">
        <v>0.19086</v>
      </c>
      <c r="N133" s="1"/>
      <c r="O133" s="1"/>
    </row>
    <row r="134" spans="1:15" ht="12.75" customHeight="1">
      <c r="A134" s="60">
        <v>125</v>
      </c>
      <c r="B134" s="62" t="s">
        <v>172</v>
      </c>
      <c r="C134" s="31">
        <v>874</v>
      </c>
      <c r="D134" s="40">
        <v>867.11666666666667</v>
      </c>
      <c r="E134" s="40">
        <v>859.23333333333335</v>
      </c>
      <c r="F134" s="40">
        <v>844.4666666666667</v>
      </c>
      <c r="G134" s="40">
        <v>836.58333333333337</v>
      </c>
      <c r="H134" s="40">
        <v>881.88333333333333</v>
      </c>
      <c r="I134" s="40">
        <v>889.76666666666677</v>
      </c>
      <c r="J134" s="40">
        <v>904.5333333333333</v>
      </c>
      <c r="K134" s="31">
        <v>875</v>
      </c>
      <c r="L134" s="31">
        <v>852.35</v>
      </c>
      <c r="M134" s="31">
        <v>9.7199200000000001</v>
      </c>
      <c r="N134" s="1"/>
      <c r="O134" s="1"/>
    </row>
    <row r="135" spans="1:15" ht="12.75" customHeight="1">
      <c r="A135" s="60">
        <v>126</v>
      </c>
      <c r="B135" s="62" t="s">
        <v>185</v>
      </c>
      <c r="C135" s="31">
        <v>99954.65</v>
      </c>
      <c r="D135" s="40">
        <v>99702.116666666654</v>
      </c>
      <c r="E135" s="40">
        <v>99324.333333333314</v>
      </c>
      <c r="F135" s="40">
        <v>98694.016666666663</v>
      </c>
      <c r="G135" s="40">
        <v>98316.233333333323</v>
      </c>
      <c r="H135" s="40">
        <v>100332.43333333331</v>
      </c>
      <c r="I135" s="40">
        <v>100710.21666666666</v>
      </c>
      <c r="J135" s="40">
        <v>101340.5333333333</v>
      </c>
      <c r="K135" s="31">
        <v>100079.9</v>
      </c>
      <c r="L135" s="31">
        <v>99071.8</v>
      </c>
      <c r="M135" s="31">
        <v>3.6990000000000002E-2</v>
      </c>
      <c r="N135" s="1"/>
      <c r="O135" s="1"/>
    </row>
    <row r="136" spans="1:15" ht="12.75" customHeight="1">
      <c r="A136" s="60">
        <v>127</v>
      </c>
      <c r="B136" s="62" t="s">
        <v>174</v>
      </c>
      <c r="C136" s="31">
        <v>308.75</v>
      </c>
      <c r="D136" s="40">
        <v>306.86666666666667</v>
      </c>
      <c r="E136" s="40">
        <v>304.03333333333336</v>
      </c>
      <c r="F136" s="40">
        <v>299.31666666666666</v>
      </c>
      <c r="G136" s="40">
        <v>296.48333333333335</v>
      </c>
      <c r="H136" s="40">
        <v>311.58333333333337</v>
      </c>
      <c r="I136" s="40">
        <v>314.41666666666663</v>
      </c>
      <c r="J136" s="40">
        <v>319.13333333333338</v>
      </c>
      <c r="K136" s="31">
        <v>309.7</v>
      </c>
      <c r="L136" s="31">
        <v>302.14999999999998</v>
      </c>
      <c r="M136" s="31">
        <v>25.58108</v>
      </c>
      <c r="N136" s="1"/>
      <c r="O136" s="1"/>
    </row>
    <row r="137" spans="1:15" ht="12.75" customHeight="1">
      <c r="A137" s="60">
        <v>128</v>
      </c>
      <c r="B137" s="62" t="s">
        <v>173</v>
      </c>
      <c r="C137" s="31">
        <v>1397.65</v>
      </c>
      <c r="D137" s="40">
        <v>1390.8333333333333</v>
      </c>
      <c r="E137" s="40">
        <v>1376.7666666666664</v>
      </c>
      <c r="F137" s="40">
        <v>1355.8833333333332</v>
      </c>
      <c r="G137" s="40">
        <v>1341.8166666666664</v>
      </c>
      <c r="H137" s="40">
        <v>1411.7166666666665</v>
      </c>
      <c r="I137" s="40">
        <v>1425.7833333333335</v>
      </c>
      <c r="J137" s="40">
        <v>1446.6666666666665</v>
      </c>
      <c r="K137" s="31">
        <v>1404.9</v>
      </c>
      <c r="L137" s="31">
        <v>1369.95</v>
      </c>
      <c r="M137" s="31">
        <v>22.810459999999999</v>
      </c>
      <c r="N137" s="1"/>
      <c r="O137" s="1"/>
    </row>
    <row r="138" spans="1:15" ht="12.75" customHeight="1">
      <c r="A138" s="60">
        <v>129</v>
      </c>
      <c r="B138" s="62" t="s">
        <v>176</v>
      </c>
      <c r="C138" s="31">
        <v>528.70000000000005</v>
      </c>
      <c r="D138" s="40">
        <v>528.56666666666672</v>
      </c>
      <c r="E138" s="40">
        <v>524.68333333333339</v>
      </c>
      <c r="F138" s="40">
        <v>520.66666666666663</v>
      </c>
      <c r="G138" s="40">
        <v>516.7833333333333</v>
      </c>
      <c r="H138" s="40">
        <v>532.58333333333348</v>
      </c>
      <c r="I138" s="40">
        <v>536.46666666666692</v>
      </c>
      <c r="J138" s="40">
        <v>540.48333333333358</v>
      </c>
      <c r="K138" s="31">
        <v>532.45000000000005</v>
      </c>
      <c r="L138" s="31">
        <v>524.54999999999995</v>
      </c>
      <c r="M138" s="31">
        <v>7.5225299999999997</v>
      </c>
      <c r="N138" s="1"/>
      <c r="O138" s="1"/>
    </row>
    <row r="139" spans="1:15" ht="12.75" customHeight="1">
      <c r="A139" s="60">
        <v>130</v>
      </c>
      <c r="B139" s="62" t="s">
        <v>177</v>
      </c>
      <c r="C139" s="31">
        <v>9470.2000000000007</v>
      </c>
      <c r="D139" s="40">
        <v>9430.0666666666675</v>
      </c>
      <c r="E139" s="40">
        <v>9340.133333333335</v>
      </c>
      <c r="F139" s="40">
        <v>9210.0666666666675</v>
      </c>
      <c r="G139" s="40">
        <v>9120.133333333335</v>
      </c>
      <c r="H139" s="40">
        <v>9560.133333333335</v>
      </c>
      <c r="I139" s="40">
        <v>9650.0666666666657</v>
      </c>
      <c r="J139" s="40">
        <v>9780.133333333335</v>
      </c>
      <c r="K139" s="31">
        <v>9520</v>
      </c>
      <c r="L139" s="31">
        <v>9300</v>
      </c>
      <c r="M139" s="31">
        <v>4.0516800000000002</v>
      </c>
      <c r="N139" s="1"/>
      <c r="O139" s="1"/>
    </row>
    <row r="140" spans="1:15" ht="12.75" customHeight="1">
      <c r="A140" s="60">
        <v>131</v>
      </c>
      <c r="B140" s="62" t="s">
        <v>181</v>
      </c>
      <c r="C140" s="31">
        <v>745.8</v>
      </c>
      <c r="D140" s="40">
        <v>745</v>
      </c>
      <c r="E140" s="40">
        <v>732.8</v>
      </c>
      <c r="F140" s="40">
        <v>719.8</v>
      </c>
      <c r="G140" s="40">
        <v>707.59999999999991</v>
      </c>
      <c r="H140" s="40">
        <v>758</v>
      </c>
      <c r="I140" s="40">
        <v>770.2</v>
      </c>
      <c r="J140" s="40">
        <v>783.2</v>
      </c>
      <c r="K140" s="31">
        <v>757.2</v>
      </c>
      <c r="L140" s="31">
        <v>732</v>
      </c>
      <c r="M140" s="31">
        <v>7.1862899999999996</v>
      </c>
      <c r="N140" s="1"/>
      <c r="O140" s="1"/>
    </row>
    <row r="141" spans="1:15" ht="12.75" customHeight="1">
      <c r="A141" s="60">
        <v>132</v>
      </c>
      <c r="B141" s="62" t="s">
        <v>289</v>
      </c>
      <c r="C141" s="31">
        <v>602.65</v>
      </c>
      <c r="D141" s="40">
        <v>596.76666666666677</v>
      </c>
      <c r="E141" s="40">
        <v>584.53333333333353</v>
      </c>
      <c r="F141" s="40">
        <v>566.41666666666674</v>
      </c>
      <c r="G141" s="40">
        <v>554.18333333333351</v>
      </c>
      <c r="H141" s="40">
        <v>614.88333333333355</v>
      </c>
      <c r="I141" s="40">
        <v>627.1166666666669</v>
      </c>
      <c r="J141" s="40">
        <v>645.23333333333358</v>
      </c>
      <c r="K141" s="31">
        <v>609</v>
      </c>
      <c r="L141" s="31">
        <v>578.65</v>
      </c>
      <c r="M141" s="31">
        <v>20.73893</v>
      </c>
      <c r="N141" s="1"/>
      <c r="O141" s="1"/>
    </row>
    <row r="142" spans="1:15" ht="12.75" customHeight="1">
      <c r="A142" s="60">
        <v>133</v>
      </c>
      <c r="B142" s="62" t="s">
        <v>290</v>
      </c>
      <c r="C142" s="31">
        <v>56.75</v>
      </c>
      <c r="D142" s="40">
        <v>56.533333333333331</v>
      </c>
      <c r="E142" s="40">
        <v>56.11666666666666</v>
      </c>
      <c r="F142" s="40">
        <v>55.483333333333327</v>
      </c>
      <c r="G142" s="40">
        <v>55.066666666666656</v>
      </c>
      <c r="H142" s="40">
        <v>57.166666666666664</v>
      </c>
      <c r="I142" s="40">
        <v>57.583333333333336</v>
      </c>
      <c r="J142" s="40">
        <v>58.216666666666669</v>
      </c>
      <c r="K142" s="31">
        <v>56.95</v>
      </c>
      <c r="L142" s="31">
        <v>55.9</v>
      </c>
      <c r="M142" s="31">
        <v>25.792529999999999</v>
      </c>
      <c r="N142" s="1"/>
      <c r="O142" s="1"/>
    </row>
    <row r="143" spans="1:15" ht="12.75" customHeight="1">
      <c r="A143" s="60">
        <v>134</v>
      </c>
      <c r="B143" s="62" t="s">
        <v>184</v>
      </c>
      <c r="C143" s="31">
        <v>1814</v>
      </c>
      <c r="D143" s="40">
        <v>1820.2166666666665</v>
      </c>
      <c r="E143" s="40">
        <v>1801.383333333333</v>
      </c>
      <c r="F143" s="40">
        <v>1788.7666666666664</v>
      </c>
      <c r="G143" s="40">
        <v>1769.9333333333329</v>
      </c>
      <c r="H143" s="40">
        <v>1832.833333333333</v>
      </c>
      <c r="I143" s="40">
        <v>1851.6666666666665</v>
      </c>
      <c r="J143" s="40">
        <v>1864.2833333333331</v>
      </c>
      <c r="K143" s="31">
        <v>1839.05</v>
      </c>
      <c r="L143" s="31">
        <v>1807.6</v>
      </c>
      <c r="M143" s="31">
        <v>10.202070000000001</v>
      </c>
      <c r="N143" s="1"/>
      <c r="O143" s="1"/>
    </row>
    <row r="144" spans="1:15" ht="12.75" customHeight="1">
      <c r="A144" s="60">
        <v>135</v>
      </c>
      <c r="B144" s="62" t="s">
        <v>186</v>
      </c>
      <c r="C144" s="31">
        <v>1237.75</v>
      </c>
      <c r="D144" s="40">
        <v>1225.9166666666667</v>
      </c>
      <c r="E144" s="40">
        <v>1211.8333333333335</v>
      </c>
      <c r="F144" s="40">
        <v>1185.9166666666667</v>
      </c>
      <c r="G144" s="40">
        <v>1171.8333333333335</v>
      </c>
      <c r="H144" s="40">
        <v>1251.8333333333335</v>
      </c>
      <c r="I144" s="40">
        <v>1265.916666666667</v>
      </c>
      <c r="J144" s="40">
        <v>1291.8333333333335</v>
      </c>
      <c r="K144" s="31">
        <v>1240</v>
      </c>
      <c r="L144" s="31">
        <v>1200</v>
      </c>
      <c r="M144" s="31">
        <v>4.5520399999999999</v>
      </c>
      <c r="N144" s="1"/>
      <c r="O144" s="1"/>
    </row>
    <row r="145" spans="1:15" ht="12.75" customHeight="1">
      <c r="A145" s="60">
        <v>136</v>
      </c>
      <c r="B145" s="62" t="s">
        <v>193</v>
      </c>
      <c r="C145" s="31">
        <v>184.9</v>
      </c>
      <c r="D145" s="40">
        <v>185.58333333333334</v>
      </c>
      <c r="E145" s="40">
        <v>183.76666666666668</v>
      </c>
      <c r="F145" s="40">
        <v>182.63333333333333</v>
      </c>
      <c r="G145" s="40">
        <v>180.81666666666666</v>
      </c>
      <c r="H145" s="40">
        <v>186.7166666666667</v>
      </c>
      <c r="I145" s="40">
        <v>188.53333333333336</v>
      </c>
      <c r="J145" s="40">
        <v>189.66666666666671</v>
      </c>
      <c r="K145" s="31">
        <v>187.4</v>
      </c>
      <c r="L145" s="31">
        <v>184.45</v>
      </c>
      <c r="M145" s="31">
        <v>72.317750000000004</v>
      </c>
      <c r="N145" s="1"/>
      <c r="O145" s="1"/>
    </row>
    <row r="146" spans="1:15" ht="12.75" customHeight="1">
      <c r="A146" s="60">
        <v>137</v>
      </c>
      <c r="B146" s="62" t="s">
        <v>187</v>
      </c>
      <c r="C146" s="31">
        <v>82.5</v>
      </c>
      <c r="D146" s="40">
        <v>81.966666666666669</v>
      </c>
      <c r="E146" s="40">
        <v>81.183333333333337</v>
      </c>
      <c r="F146" s="40">
        <v>79.866666666666674</v>
      </c>
      <c r="G146" s="40">
        <v>79.083333333333343</v>
      </c>
      <c r="H146" s="40">
        <v>83.283333333333331</v>
      </c>
      <c r="I146" s="40">
        <v>84.066666666666663</v>
      </c>
      <c r="J146" s="40">
        <v>85.383333333333326</v>
      </c>
      <c r="K146" s="31">
        <v>82.75</v>
      </c>
      <c r="L146" s="31">
        <v>80.650000000000006</v>
      </c>
      <c r="M146" s="31">
        <v>75.546229999999994</v>
      </c>
      <c r="N146" s="1"/>
      <c r="O146" s="1"/>
    </row>
    <row r="147" spans="1:15" ht="12.75" customHeight="1">
      <c r="A147" s="60">
        <v>138</v>
      </c>
      <c r="B147" s="62" t="s">
        <v>189</v>
      </c>
      <c r="C147" s="31">
        <v>4457.3</v>
      </c>
      <c r="D147" s="40">
        <v>4448.0166666666673</v>
      </c>
      <c r="E147" s="40">
        <v>4413.133333333335</v>
      </c>
      <c r="F147" s="40">
        <v>4368.9666666666681</v>
      </c>
      <c r="G147" s="40">
        <v>4334.0833333333358</v>
      </c>
      <c r="H147" s="40">
        <v>4492.1833333333343</v>
      </c>
      <c r="I147" s="40">
        <v>4527.0666666666675</v>
      </c>
      <c r="J147" s="40">
        <v>4571.2333333333336</v>
      </c>
      <c r="K147" s="31">
        <v>4482.8999999999996</v>
      </c>
      <c r="L147" s="31">
        <v>4403.8500000000004</v>
      </c>
      <c r="M147" s="31">
        <v>0.66388999999999998</v>
      </c>
      <c r="N147" s="1"/>
      <c r="O147" s="1"/>
    </row>
    <row r="148" spans="1:15" ht="12.75" customHeight="1">
      <c r="A148" s="60">
        <v>139</v>
      </c>
      <c r="B148" s="62" t="s">
        <v>190</v>
      </c>
      <c r="C148" s="31">
        <v>22630.799999999999</v>
      </c>
      <c r="D148" s="40">
        <v>22611.933333333334</v>
      </c>
      <c r="E148" s="40">
        <v>22523.866666666669</v>
      </c>
      <c r="F148" s="40">
        <v>22416.933333333334</v>
      </c>
      <c r="G148" s="40">
        <v>22328.866666666669</v>
      </c>
      <c r="H148" s="40">
        <v>22718.866666666669</v>
      </c>
      <c r="I148" s="40">
        <v>22806.933333333334</v>
      </c>
      <c r="J148" s="40">
        <v>22913.866666666669</v>
      </c>
      <c r="K148" s="31">
        <v>22700</v>
      </c>
      <c r="L148" s="31">
        <v>22505</v>
      </c>
      <c r="M148" s="31">
        <v>0.35015000000000002</v>
      </c>
      <c r="N148" s="1"/>
      <c r="O148" s="1"/>
    </row>
    <row r="149" spans="1:15" ht="12.75" customHeight="1">
      <c r="A149" s="60">
        <v>140</v>
      </c>
      <c r="B149" s="62" t="s">
        <v>291</v>
      </c>
      <c r="C149" s="31">
        <v>256</v>
      </c>
      <c r="D149" s="40">
        <v>254.58333333333334</v>
      </c>
      <c r="E149" s="40">
        <v>251.2166666666667</v>
      </c>
      <c r="F149" s="40">
        <v>246.43333333333337</v>
      </c>
      <c r="G149" s="40">
        <v>243.06666666666672</v>
      </c>
      <c r="H149" s="40">
        <v>259.36666666666667</v>
      </c>
      <c r="I149" s="40">
        <v>262.73333333333329</v>
      </c>
      <c r="J149" s="40">
        <v>267.51666666666665</v>
      </c>
      <c r="K149" s="31">
        <v>257.95</v>
      </c>
      <c r="L149" s="31">
        <v>249.8</v>
      </c>
      <c r="M149" s="31">
        <v>3.2626300000000001</v>
      </c>
      <c r="N149" s="1"/>
      <c r="O149" s="1"/>
    </row>
    <row r="150" spans="1:15" ht="12.75" customHeight="1">
      <c r="A150" s="60">
        <v>141</v>
      </c>
      <c r="B150" s="62" t="s">
        <v>194</v>
      </c>
      <c r="C150" s="31">
        <v>982.3</v>
      </c>
      <c r="D150" s="40">
        <v>982.76666666666677</v>
      </c>
      <c r="E150" s="40">
        <v>977.03333333333353</v>
      </c>
      <c r="F150" s="40">
        <v>971.76666666666677</v>
      </c>
      <c r="G150" s="40">
        <v>966.03333333333353</v>
      </c>
      <c r="H150" s="40">
        <v>988.03333333333353</v>
      </c>
      <c r="I150" s="40">
        <v>993.76666666666688</v>
      </c>
      <c r="J150" s="40">
        <v>999.03333333333353</v>
      </c>
      <c r="K150" s="31">
        <v>988.5</v>
      </c>
      <c r="L150" s="31">
        <v>977.5</v>
      </c>
      <c r="M150" s="31">
        <v>2.9034</v>
      </c>
      <c r="N150" s="1"/>
      <c r="O150" s="1"/>
    </row>
    <row r="151" spans="1:15" ht="12.75" customHeight="1">
      <c r="A151" s="60">
        <v>142</v>
      </c>
      <c r="B151" s="62" t="s">
        <v>196</v>
      </c>
      <c r="C151" s="31">
        <v>156.9</v>
      </c>
      <c r="D151" s="40">
        <v>157</v>
      </c>
      <c r="E151" s="40">
        <v>155.75</v>
      </c>
      <c r="F151" s="40">
        <v>154.6</v>
      </c>
      <c r="G151" s="40">
        <v>153.35</v>
      </c>
      <c r="H151" s="40">
        <v>158.15</v>
      </c>
      <c r="I151" s="40">
        <v>159.4</v>
      </c>
      <c r="J151" s="40">
        <v>160.55000000000001</v>
      </c>
      <c r="K151" s="31">
        <v>158.25</v>
      </c>
      <c r="L151" s="31">
        <v>155.85</v>
      </c>
      <c r="M151" s="31">
        <v>42.732050000000001</v>
      </c>
      <c r="N151" s="1"/>
      <c r="O151" s="1"/>
    </row>
    <row r="152" spans="1:15" ht="12.75" customHeight="1">
      <c r="A152" s="60">
        <v>143</v>
      </c>
      <c r="B152" s="62" t="s">
        <v>292</v>
      </c>
      <c r="C152" s="31">
        <v>241.65</v>
      </c>
      <c r="D152" s="40">
        <v>242.73333333333335</v>
      </c>
      <c r="E152" s="40">
        <v>239.7166666666667</v>
      </c>
      <c r="F152" s="40">
        <v>237.78333333333336</v>
      </c>
      <c r="G152" s="40">
        <v>234.76666666666671</v>
      </c>
      <c r="H152" s="40">
        <v>244.66666666666669</v>
      </c>
      <c r="I152" s="40">
        <v>247.68333333333334</v>
      </c>
      <c r="J152" s="40">
        <v>249.61666666666667</v>
      </c>
      <c r="K152" s="31">
        <v>245.75</v>
      </c>
      <c r="L152" s="31">
        <v>240.8</v>
      </c>
      <c r="M152" s="31">
        <v>8.5766299999999998</v>
      </c>
      <c r="N152" s="1"/>
      <c r="O152" s="1"/>
    </row>
    <row r="153" spans="1:15" ht="12.75" customHeight="1">
      <c r="A153" s="60">
        <v>144</v>
      </c>
      <c r="B153" s="62" t="s">
        <v>293</v>
      </c>
      <c r="C153" s="31">
        <v>838.1</v>
      </c>
      <c r="D153" s="40">
        <v>843.13333333333321</v>
      </c>
      <c r="E153" s="40">
        <v>828.26666666666642</v>
      </c>
      <c r="F153" s="40">
        <v>818.43333333333317</v>
      </c>
      <c r="G153" s="40">
        <v>803.56666666666638</v>
      </c>
      <c r="H153" s="40">
        <v>852.96666666666647</v>
      </c>
      <c r="I153" s="40">
        <v>867.83333333333326</v>
      </c>
      <c r="J153" s="40">
        <v>877.66666666666652</v>
      </c>
      <c r="K153" s="31">
        <v>858</v>
      </c>
      <c r="L153" s="31">
        <v>833.3</v>
      </c>
      <c r="M153" s="31">
        <v>20.806999999999999</v>
      </c>
      <c r="N153" s="1"/>
      <c r="O153" s="1"/>
    </row>
    <row r="154" spans="1:15" ht="12.75" customHeight="1">
      <c r="A154" s="60">
        <v>145</v>
      </c>
      <c r="B154" s="62" t="s">
        <v>195</v>
      </c>
      <c r="C154" s="31">
        <v>3827.35</v>
      </c>
      <c r="D154" s="40">
        <v>3823.0833333333335</v>
      </c>
      <c r="E154" s="40">
        <v>3792.916666666667</v>
      </c>
      <c r="F154" s="40">
        <v>3758.4833333333336</v>
      </c>
      <c r="G154" s="40">
        <v>3728.3166666666671</v>
      </c>
      <c r="H154" s="40">
        <v>3857.5166666666669</v>
      </c>
      <c r="I154" s="40">
        <v>3887.6833333333338</v>
      </c>
      <c r="J154" s="40">
        <v>3922.1166666666668</v>
      </c>
      <c r="K154" s="31">
        <v>3853.25</v>
      </c>
      <c r="L154" s="31">
        <v>3788.65</v>
      </c>
      <c r="M154" s="31">
        <v>0.50324999999999998</v>
      </c>
      <c r="N154" s="1"/>
      <c r="O154" s="1"/>
    </row>
    <row r="155" spans="1:15" ht="12.75" customHeight="1">
      <c r="A155" s="60">
        <v>146</v>
      </c>
      <c r="B155" s="62" t="s">
        <v>294</v>
      </c>
      <c r="C155" s="31">
        <v>698.5</v>
      </c>
      <c r="D155" s="40">
        <v>688.98333333333323</v>
      </c>
      <c r="E155" s="40">
        <v>669.96666666666647</v>
      </c>
      <c r="F155" s="40">
        <v>641.43333333333328</v>
      </c>
      <c r="G155" s="40">
        <v>622.41666666666652</v>
      </c>
      <c r="H155" s="40">
        <v>717.51666666666642</v>
      </c>
      <c r="I155" s="40">
        <v>736.53333333333308</v>
      </c>
      <c r="J155" s="40">
        <v>765.06666666666638</v>
      </c>
      <c r="K155" s="31">
        <v>708</v>
      </c>
      <c r="L155" s="31">
        <v>660.45</v>
      </c>
      <c r="M155" s="31">
        <v>52.461939999999998</v>
      </c>
      <c r="N155" s="1"/>
      <c r="O155" s="1"/>
    </row>
    <row r="156" spans="1:15" ht="12.75" customHeight="1">
      <c r="A156" s="60">
        <v>147</v>
      </c>
      <c r="B156" s="62" t="s">
        <v>203</v>
      </c>
      <c r="C156" s="31">
        <v>3850.8</v>
      </c>
      <c r="D156" s="40">
        <v>3838.2666666666664</v>
      </c>
      <c r="E156" s="40">
        <v>3812.5333333333328</v>
      </c>
      <c r="F156" s="40">
        <v>3774.2666666666664</v>
      </c>
      <c r="G156" s="40">
        <v>3748.5333333333328</v>
      </c>
      <c r="H156" s="40">
        <v>3876.5333333333328</v>
      </c>
      <c r="I156" s="40">
        <v>3902.2666666666664</v>
      </c>
      <c r="J156" s="40">
        <v>3940.5333333333328</v>
      </c>
      <c r="K156" s="31">
        <v>3864</v>
      </c>
      <c r="L156" s="31">
        <v>3800</v>
      </c>
      <c r="M156" s="31">
        <v>1.3308500000000001</v>
      </c>
      <c r="N156" s="1"/>
      <c r="O156" s="1"/>
    </row>
    <row r="157" spans="1:15" ht="12.75" customHeight="1">
      <c r="A157" s="60">
        <v>148</v>
      </c>
      <c r="B157" s="62" t="s">
        <v>197</v>
      </c>
      <c r="C157" s="31">
        <v>37851.15</v>
      </c>
      <c r="D157" s="40">
        <v>37834.916666666664</v>
      </c>
      <c r="E157" s="40">
        <v>37656.23333333333</v>
      </c>
      <c r="F157" s="40">
        <v>37461.316666666666</v>
      </c>
      <c r="G157" s="40">
        <v>37282.633333333331</v>
      </c>
      <c r="H157" s="40">
        <v>38029.833333333328</v>
      </c>
      <c r="I157" s="40">
        <v>38208.516666666663</v>
      </c>
      <c r="J157" s="40">
        <v>38403.433333333327</v>
      </c>
      <c r="K157" s="31">
        <v>38013.599999999999</v>
      </c>
      <c r="L157" s="31">
        <v>37640</v>
      </c>
      <c r="M157" s="31">
        <v>0.10126</v>
      </c>
      <c r="N157" s="1"/>
      <c r="O157" s="1"/>
    </row>
    <row r="158" spans="1:15" ht="12.75" customHeight="1">
      <c r="A158" s="60">
        <v>149</v>
      </c>
      <c r="B158" s="62" t="s">
        <v>295</v>
      </c>
      <c r="C158" s="31">
        <v>1191</v>
      </c>
      <c r="D158" s="40">
        <v>1180.0333333333333</v>
      </c>
      <c r="E158" s="40">
        <v>1161.0666666666666</v>
      </c>
      <c r="F158" s="40">
        <v>1131.1333333333332</v>
      </c>
      <c r="G158" s="40">
        <v>1112.1666666666665</v>
      </c>
      <c r="H158" s="40">
        <v>1209.9666666666667</v>
      </c>
      <c r="I158" s="40">
        <v>1228.9333333333334</v>
      </c>
      <c r="J158" s="40">
        <v>1258.8666666666668</v>
      </c>
      <c r="K158" s="31">
        <v>1199</v>
      </c>
      <c r="L158" s="31">
        <v>1150.0999999999999</v>
      </c>
      <c r="M158" s="31">
        <v>1.53443</v>
      </c>
      <c r="N158" s="1"/>
      <c r="O158" s="1"/>
    </row>
    <row r="159" spans="1:15" ht="12.75" customHeight="1">
      <c r="A159" s="60">
        <v>150</v>
      </c>
      <c r="B159" s="62" t="s">
        <v>199</v>
      </c>
      <c r="C159" s="31">
        <v>4906.1499999999996</v>
      </c>
      <c r="D159" s="40">
        <v>4868.3</v>
      </c>
      <c r="E159" s="40">
        <v>4808.8500000000004</v>
      </c>
      <c r="F159" s="40">
        <v>4711.55</v>
      </c>
      <c r="G159" s="40">
        <v>4652.1000000000004</v>
      </c>
      <c r="H159" s="40">
        <v>4965.6000000000004</v>
      </c>
      <c r="I159" s="40">
        <v>5025.0499999999993</v>
      </c>
      <c r="J159" s="40">
        <v>5122.3500000000004</v>
      </c>
      <c r="K159" s="31">
        <v>4927.75</v>
      </c>
      <c r="L159" s="31">
        <v>4771</v>
      </c>
      <c r="M159" s="31">
        <v>2.2271800000000002</v>
      </c>
      <c r="N159" s="1"/>
      <c r="O159" s="1"/>
    </row>
    <row r="160" spans="1:15" ht="12.75" customHeight="1">
      <c r="A160" s="60">
        <v>151</v>
      </c>
      <c r="B160" s="62" t="s">
        <v>200</v>
      </c>
      <c r="C160" s="31">
        <v>220.35</v>
      </c>
      <c r="D160" s="40">
        <v>219.29999999999998</v>
      </c>
      <c r="E160" s="40">
        <v>217.69999999999996</v>
      </c>
      <c r="F160" s="40">
        <v>215.04999999999998</v>
      </c>
      <c r="G160" s="40">
        <v>213.44999999999996</v>
      </c>
      <c r="H160" s="40">
        <v>221.94999999999996</v>
      </c>
      <c r="I160" s="40">
        <v>223.54999999999998</v>
      </c>
      <c r="J160" s="40">
        <v>226.19999999999996</v>
      </c>
      <c r="K160" s="31">
        <v>220.9</v>
      </c>
      <c r="L160" s="31">
        <v>216.65</v>
      </c>
      <c r="M160" s="31">
        <v>10.83389</v>
      </c>
      <c r="N160" s="1"/>
      <c r="O160" s="1"/>
    </row>
    <row r="161" spans="1:15" ht="12.75" customHeight="1">
      <c r="A161" s="60">
        <v>152</v>
      </c>
      <c r="B161" s="62" t="s">
        <v>202</v>
      </c>
      <c r="C161" s="31">
        <v>2630.9</v>
      </c>
      <c r="D161" s="40">
        <v>2641.2833333333333</v>
      </c>
      <c r="E161" s="40">
        <v>2613.5666666666666</v>
      </c>
      <c r="F161" s="40">
        <v>2596.2333333333331</v>
      </c>
      <c r="G161" s="40">
        <v>2568.5166666666664</v>
      </c>
      <c r="H161" s="40">
        <v>2658.6166666666668</v>
      </c>
      <c r="I161" s="40">
        <v>2686.333333333333</v>
      </c>
      <c r="J161" s="40">
        <v>2703.666666666667</v>
      </c>
      <c r="K161" s="31">
        <v>2669</v>
      </c>
      <c r="L161" s="31">
        <v>2623.95</v>
      </c>
      <c r="M161" s="31">
        <v>2.4375100000000001</v>
      </c>
      <c r="N161" s="1"/>
      <c r="O161" s="1"/>
    </row>
    <row r="162" spans="1:15" ht="12.75" customHeight="1">
      <c r="A162" s="60">
        <v>153</v>
      </c>
      <c r="B162" s="62" t="s">
        <v>205</v>
      </c>
      <c r="C162" s="31">
        <v>3466.35</v>
      </c>
      <c r="D162" s="40">
        <v>3454.1166666666668</v>
      </c>
      <c r="E162" s="40">
        <v>3428.2333333333336</v>
      </c>
      <c r="F162" s="40">
        <v>3390.1166666666668</v>
      </c>
      <c r="G162" s="40">
        <v>3364.2333333333336</v>
      </c>
      <c r="H162" s="40">
        <v>3492.2333333333336</v>
      </c>
      <c r="I162" s="40">
        <v>3518.1166666666668</v>
      </c>
      <c r="J162" s="40">
        <v>3556.2333333333336</v>
      </c>
      <c r="K162" s="31">
        <v>3480</v>
      </c>
      <c r="L162" s="31">
        <v>3416</v>
      </c>
      <c r="M162" s="31">
        <v>2.0457700000000001</v>
      </c>
      <c r="N162" s="1"/>
      <c r="O162" s="1"/>
    </row>
    <row r="163" spans="1:15" ht="12.75" customHeight="1">
      <c r="A163" s="60">
        <v>154</v>
      </c>
      <c r="B163" s="62" t="s">
        <v>296</v>
      </c>
      <c r="C163" s="31">
        <v>337.2</v>
      </c>
      <c r="D163" s="40">
        <v>337.3</v>
      </c>
      <c r="E163" s="40">
        <v>332</v>
      </c>
      <c r="F163" s="40">
        <v>326.8</v>
      </c>
      <c r="G163" s="40">
        <v>321.5</v>
      </c>
      <c r="H163" s="40">
        <v>342.5</v>
      </c>
      <c r="I163" s="40">
        <v>347.80000000000007</v>
      </c>
      <c r="J163" s="40">
        <v>353</v>
      </c>
      <c r="K163" s="31">
        <v>342.6</v>
      </c>
      <c r="L163" s="31">
        <v>332.1</v>
      </c>
      <c r="M163" s="31">
        <v>10.41217</v>
      </c>
      <c r="N163" s="1"/>
      <c r="O163" s="1"/>
    </row>
    <row r="164" spans="1:15" ht="12.75" customHeight="1">
      <c r="A164" s="60">
        <v>155</v>
      </c>
      <c r="B164" s="62" t="s">
        <v>201</v>
      </c>
      <c r="C164" s="31">
        <v>199.85</v>
      </c>
      <c r="D164" s="40">
        <v>200.53333333333333</v>
      </c>
      <c r="E164" s="40">
        <v>197.41666666666666</v>
      </c>
      <c r="F164" s="40">
        <v>194.98333333333332</v>
      </c>
      <c r="G164" s="40">
        <v>191.86666666666665</v>
      </c>
      <c r="H164" s="40">
        <v>202.96666666666667</v>
      </c>
      <c r="I164" s="40">
        <v>206.08333333333334</v>
      </c>
      <c r="J164" s="40">
        <v>208.51666666666668</v>
      </c>
      <c r="K164" s="31">
        <v>203.65</v>
      </c>
      <c r="L164" s="31">
        <v>198.1</v>
      </c>
      <c r="M164" s="31">
        <v>74.247460000000004</v>
      </c>
      <c r="N164" s="1"/>
      <c r="O164" s="1"/>
    </row>
    <row r="165" spans="1:15" ht="12.75" customHeight="1">
      <c r="A165" s="60">
        <v>156</v>
      </c>
      <c r="B165" s="62" t="s">
        <v>206</v>
      </c>
      <c r="C165" s="31">
        <v>248.5</v>
      </c>
      <c r="D165" s="40">
        <v>248.63333333333333</v>
      </c>
      <c r="E165" s="40">
        <v>247.01666666666665</v>
      </c>
      <c r="F165" s="40">
        <v>245.53333333333333</v>
      </c>
      <c r="G165" s="40">
        <v>243.91666666666666</v>
      </c>
      <c r="H165" s="40">
        <v>250.11666666666665</v>
      </c>
      <c r="I165" s="40">
        <v>251.73333333333332</v>
      </c>
      <c r="J165" s="40">
        <v>253.21666666666664</v>
      </c>
      <c r="K165" s="31">
        <v>250.25</v>
      </c>
      <c r="L165" s="31">
        <v>247.15</v>
      </c>
      <c r="M165" s="31">
        <v>54.790219999999998</v>
      </c>
      <c r="N165" s="1"/>
      <c r="O165" s="1"/>
    </row>
    <row r="166" spans="1:15" ht="12.75" customHeight="1">
      <c r="A166" s="60">
        <v>157</v>
      </c>
      <c r="B166" s="62" t="s">
        <v>297</v>
      </c>
      <c r="C166" s="31">
        <v>578.35</v>
      </c>
      <c r="D166" s="40">
        <v>572.4</v>
      </c>
      <c r="E166" s="40">
        <v>562.94999999999993</v>
      </c>
      <c r="F166" s="40">
        <v>547.54999999999995</v>
      </c>
      <c r="G166" s="40">
        <v>538.09999999999991</v>
      </c>
      <c r="H166" s="40">
        <v>587.79999999999995</v>
      </c>
      <c r="I166" s="40">
        <v>597.25</v>
      </c>
      <c r="J166" s="40">
        <v>612.65</v>
      </c>
      <c r="K166" s="31">
        <v>581.85</v>
      </c>
      <c r="L166" s="31">
        <v>557</v>
      </c>
      <c r="M166" s="31">
        <v>5.9878999999999998</v>
      </c>
      <c r="N166" s="1"/>
      <c r="O166" s="1"/>
    </row>
    <row r="167" spans="1:15" ht="12.75" customHeight="1">
      <c r="A167" s="60">
        <v>158</v>
      </c>
      <c r="B167" s="62" t="s">
        <v>298</v>
      </c>
      <c r="C167" s="31">
        <v>14478.8</v>
      </c>
      <c r="D167" s="40">
        <v>14418.083333333334</v>
      </c>
      <c r="E167" s="40">
        <v>14256.166666666668</v>
      </c>
      <c r="F167" s="40">
        <v>14033.533333333335</v>
      </c>
      <c r="G167" s="40">
        <v>13871.616666666669</v>
      </c>
      <c r="H167" s="40">
        <v>14640.716666666667</v>
      </c>
      <c r="I167" s="40">
        <v>14802.633333333335</v>
      </c>
      <c r="J167" s="40">
        <v>15025.266666666666</v>
      </c>
      <c r="K167" s="31">
        <v>14580</v>
      </c>
      <c r="L167" s="31">
        <v>14195.45</v>
      </c>
      <c r="M167" s="31">
        <v>0.16206999999999999</v>
      </c>
      <c r="N167" s="1"/>
      <c r="O167" s="1"/>
    </row>
    <row r="168" spans="1:15" ht="12.75" customHeight="1">
      <c r="A168" s="60">
        <v>159</v>
      </c>
      <c r="B168" s="62" t="s">
        <v>204</v>
      </c>
      <c r="C168" s="31">
        <v>50.3</v>
      </c>
      <c r="D168" s="40">
        <v>50.20000000000001</v>
      </c>
      <c r="E168" s="40">
        <v>49.800000000000018</v>
      </c>
      <c r="F168" s="40">
        <v>49.300000000000011</v>
      </c>
      <c r="G168" s="40">
        <v>48.90000000000002</v>
      </c>
      <c r="H168" s="40">
        <v>50.700000000000017</v>
      </c>
      <c r="I168" s="40">
        <v>51.100000000000009</v>
      </c>
      <c r="J168" s="40">
        <v>51.600000000000016</v>
      </c>
      <c r="K168" s="31">
        <v>50.6</v>
      </c>
      <c r="L168" s="31">
        <v>49.7</v>
      </c>
      <c r="M168" s="31">
        <v>233.62169</v>
      </c>
      <c r="N168" s="1"/>
      <c r="O168" s="1"/>
    </row>
    <row r="169" spans="1:15" ht="12.75" customHeight="1">
      <c r="A169" s="60">
        <v>160</v>
      </c>
      <c r="B169" s="62" t="s">
        <v>212</v>
      </c>
      <c r="C169" s="31">
        <v>156.25</v>
      </c>
      <c r="D169" s="40">
        <v>156.94999999999999</v>
      </c>
      <c r="E169" s="40">
        <v>154.49999999999997</v>
      </c>
      <c r="F169" s="40">
        <v>152.74999999999997</v>
      </c>
      <c r="G169" s="40">
        <v>150.29999999999995</v>
      </c>
      <c r="H169" s="40">
        <v>158.69999999999999</v>
      </c>
      <c r="I169" s="40">
        <v>161.15000000000003</v>
      </c>
      <c r="J169" s="40">
        <v>162.9</v>
      </c>
      <c r="K169" s="31">
        <v>159.4</v>
      </c>
      <c r="L169" s="31">
        <v>155.19999999999999</v>
      </c>
      <c r="M169" s="31">
        <v>102.23521</v>
      </c>
      <c r="N169" s="1"/>
      <c r="O169" s="1"/>
    </row>
    <row r="170" spans="1:15" ht="12.75" customHeight="1">
      <c r="A170" s="60">
        <v>161</v>
      </c>
      <c r="B170" s="62" t="s">
        <v>213</v>
      </c>
      <c r="C170" s="31">
        <v>2495.5500000000002</v>
      </c>
      <c r="D170" s="40">
        <v>2499.8833333333337</v>
      </c>
      <c r="E170" s="40">
        <v>2484.3666666666672</v>
      </c>
      <c r="F170" s="40">
        <v>2473.1833333333334</v>
      </c>
      <c r="G170" s="40">
        <v>2457.666666666667</v>
      </c>
      <c r="H170" s="40">
        <v>2511.0666666666675</v>
      </c>
      <c r="I170" s="40">
        <v>2526.5833333333339</v>
      </c>
      <c r="J170" s="40">
        <v>2537.7666666666678</v>
      </c>
      <c r="K170" s="31">
        <v>2515.4</v>
      </c>
      <c r="L170" s="31">
        <v>2488.6999999999998</v>
      </c>
      <c r="M170" s="31">
        <v>58.338929999999998</v>
      </c>
      <c r="N170" s="1"/>
      <c r="O170" s="1"/>
    </row>
    <row r="171" spans="1:15" ht="12.75" customHeight="1">
      <c r="A171" s="60">
        <v>162</v>
      </c>
      <c r="B171" s="62" t="s">
        <v>215</v>
      </c>
      <c r="C171" s="31">
        <v>844.85</v>
      </c>
      <c r="D171" s="40">
        <v>845.41666666666663</v>
      </c>
      <c r="E171" s="40">
        <v>833.83333333333326</v>
      </c>
      <c r="F171" s="40">
        <v>822.81666666666661</v>
      </c>
      <c r="G171" s="40">
        <v>811.23333333333323</v>
      </c>
      <c r="H171" s="40">
        <v>856.43333333333328</v>
      </c>
      <c r="I171" s="40">
        <v>868.01666666666654</v>
      </c>
      <c r="J171" s="40">
        <v>879.0333333333333</v>
      </c>
      <c r="K171" s="31">
        <v>857</v>
      </c>
      <c r="L171" s="31">
        <v>834.4</v>
      </c>
      <c r="M171" s="31">
        <v>22.561720000000001</v>
      </c>
      <c r="N171" s="1"/>
      <c r="O171" s="1"/>
    </row>
    <row r="172" spans="1:15" ht="12.75" customHeight="1">
      <c r="A172" s="60">
        <v>163</v>
      </c>
      <c r="B172" s="62" t="s">
        <v>216</v>
      </c>
      <c r="C172" s="31">
        <v>1266.3499999999999</v>
      </c>
      <c r="D172" s="40">
        <v>1268.5833333333333</v>
      </c>
      <c r="E172" s="40">
        <v>1260.9666666666665</v>
      </c>
      <c r="F172" s="40">
        <v>1255.5833333333333</v>
      </c>
      <c r="G172" s="40">
        <v>1247.9666666666665</v>
      </c>
      <c r="H172" s="40">
        <v>1273.9666666666665</v>
      </c>
      <c r="I172" s="40">
        <v>1281.5833333333333</v>
      </c>
      <c r="J172" s="40">
        <v>1286.9666666666665</v>
      </c>
      <c r="K172" s="31">
        <v>1276.2</v>
      </c>
      <c r="L172" s="31">
        <v>1263.2</v>
      </c>
      <c r="M172" s="31">
        <v>10.099270000000001</v>
      </c>
      <c r="N172" s="1"/>
      <c r="O172" s="1"/>
    </row>
    <row r="173" spans="1:15" ht="12.75" customHeight="1">
      <c r="A173" s="60">
        <v>164</v>
      </c>
      <c r="B173" s="62" t="s">
        <v>220</v>
      </c>
      <c r="C173" s="31">
        <v>2338.6</v>
      </c>
      <c r="D173" s="40">
        <v>2329.6666666666665</v>
      </c>
      <c r="E173" s="40">
        <v>2309.9333333333329</v>
      </c>
      <c r="F173" s="40">
        <v>2281.2666666666664</v>
      </c>
      <c r="G173" s="40">
        <v>2261.5333333333328</v>
      </c>
      <c r="H173" s="40">
        <v>2358.333333333333</v>
      </c>
      <c r="I173" s="40">
        <v>2378.0666666666666</v>
      </c>
      <c r="J173" s="40">
        <v>2406.7333333333331</v>
      </c>
      <c r="K173" s="31">
        <v>2349.4</v>
      </c>
      <c r="L173" s="31">
        <v>2301</v>
      </c>
      <c r="M173" s="31">
        <v>3.8572099999999998</v>
      </c>
      <c r="N173" s="1"/>
      <c r="O173" s="1"/>
    </row>
    <row r="174" spans="1:15" ht="12.75" customHeight="1">
      <c r="A174" s="60">
        <v>165</v>
      </c>
      <c r="B174" s="62" t="s">
        <v>183</v>
      </c>
      <c r="C174" s="31">
        <v>84.85</v>
      </c>
      <c r="D174" s="40">
        <v>84.333333333333329</v>
      </c>
      <c r="E174" s="40">
        <v>83.466666666666654</v>
      </c>
      <c r="F174" s="40">
        <v>82.083333333333329</v>
      </c>
      <c r="G174" s="40">
        <v>81.216666666666654</v>
      </c>
      <c r="H174" s="40">
        <v>85.716666666666654</v>
      </c>
      <c r="I174" s="40">
        <v>86.583333333333329</v>
      </c>
      <c r="J174" s="40">
        <v>87.966666666666654</v>
      </c>
      <c r="K174" s="31">
        <v>85.2</v>
      </c>
      <c r="L174" s="31">
        <v>82.95</v>
      </c>
      <c r="M174" s="31">
        <v>137.63184000000001</v>
      </c>
      <c r="N174" s="1"/>
      <c r="O174" s="1"/>
    </row>
    <row r="175" spans="1:15" ht="12.75" customHeight="1">
      <c r="A175" s="60">
        <v>166</v>
      </c>
      <c r="B175" s="62" t="s">
        <v>218</v>
      </c>
      <c r="C175" s="31">
        <v>23702.15</v>
      </c>
      <c r="D175" s="40">
        <v>23484.25</v>
      </c>
      <c r="E175" s="40">
        <v>22823.5</v>
      </c>
      <c r="F175" s="40">
        <v>21944.85</v>
      </c>
      <c r="G175" s="40">
        <v>21284.1</v>
      </c>
      <c r="H175" s="40">
        <v>24362.9</v>
      </c>
      <c r="I175" s="40">
        <v>25023.65</v>
      </c>
      <c r="J175" s="40">
        <v>25902.300000000003</v>
      </c>
      <c r="K175" s="31">
        <v>24145</v>
      </c>
      <c r="L175" s="31">
        <v>22605.599999999999</v>
      </c>
      <c r="M175" s="31">
        <v>4.3893500000000003</v>
      </c>
      <c r="N175" s="1"/>
      <c r="O175" s="1"/>
    </row>
    <row r="176" spans="1:15" ht="12.75" customHeight="1">
      <c r="A176" s="60">
        <v>167</v>
      </c>
      <c r="B176" t="s">
        <v>221</v>
      </c>
      <c r="C176" s="31">
        <v>1703.35</v>
      </c>
      <c r="D176" s="40">
        <v>1686.3500000000001</v>
      </c>
      <c r="E176" s="40">
        <v>1659.2500000000002</v>
      </c>
      <c r="F176" s="40">
        <v>1615.15</v>
      </c>
      <c r="G176" s="40">
        <v>1588.0500000000002</v>
      </c>
      <c r="H176" s="40">
        <v>1730.4500000000003</v>
      </c>
      <c r="I176" s="40">
        <v>1757.5500000000002</v>
      </c>
      <c r="J176" s="40">
        <v>1801.6500000000003</v>
      </c>
      <c r="K176" s="31">
        <v>1713.45</v>
      </c>
      <c r="L176" s="31">
        <v>1642.25</v>
      </c>
      <c r="M176" s="31">
        <v>18.05538</v>
      </c>
      <c r="N176" s="1"/>
      <c r="O176" s="1"/>
    </row>
    <row r="177" spans="1:15" ht="12.75" customHeight="1">
      <c r="A177" s="60">
        <v>168</v>
      </c>
      <c r="B177" s="62" t="s">
        <v>219</v>
      </c>
      <c r="C177" s="31">
        <v>3699.35</v>
      </c>
      <c r="D177" s="40">
        <v>3685.8166666666671</v>
      </c>
      <c r="E177" s="40">
        <v>3658.6333333333341</v>
      </c>
      <c r="F177" s="40">
        <v>3617.916666666667</v>
      </c>
      <c r="G177" s="40">
        <v>3590.733333333334</v>
      </c>
      <c r="H177" s="40">
        <v>3726.5333333333342</v>
      </c>
      <c r="I177" s="40">
        <v>3753.7166666666676</v>
      </c>
      <c r="J177" s="40">
        <v>3794.4333333333343</v>
      </c>
      <c r="K177" s="31">
        <v>3713</v>
      </c>
      <c r="L177" s="31">
        <v>3645.1</v>
      </c>
      <c r="M177" s="31">
        <v>2.14506</v>
      </c>
      <c r="N177" s="1"/>
      <c r="O177" s="1"/>
    </row>
    <row r="178" spans="1:15" ht="12.75" customHeight="1">
      <c r="A178" s="60">
        <v>169</v>
      </c>
      <c r="B178" s="62" t="s">
        <v>299</v>
      </c>
      <c r="C178" s="31">
        <v>516.35</v>
      </c>
      <c r="D178" s="40">
        <v>514.26666666666665</v>
      </c>
      <c r="E178" s="40">
        <v>510.5333333333333</v>
      </c>
      <c r="F178" s="40">
        <v>504.71666666666664</v>
      </c>
      <c r="G178" s="40">
        <v>500.98333333333329</v>
      </c>
      <c r="H178" s="40">
        <v>520.08333333333326</v>
      </c>
      <c r="I178" s="40">
        <v>523.81666666666661</v>
      </c>
      <c r="J178" s="40">
        <v>529.63333333333333</v>
      </c>
      <c r="K178" s="31">
        <v>518</v>
      </c>
      <c r="L178" s="31">
        <v>508.45</v>
      </c>
      <c r="M178" s="31">
        <v>12.865930000000001</v>
      </c>
      <c r="N178" s="1"/>
      <c r="O178" s="1"/>
    </row>
    <row r="179" spans="1:15" ht="12.75" customHeight="1">
      <c r="A179" s="60">
        <v>170</v>
      </c>
      <c r="B179" s="62" t="s">
        <v>217</v>
      </c>
      <c r="C179" s="31">
        <v>557.04999999999995</v>
      </c>
      <c r="D179" s="40">
        <v>556.68333333333328</v>
      </c>
      <c r="E179" s="40">
        <v>554.86666666666656</v>
      </c>
      <c r="F179" s="40">
        <v>552.68333333333328</v>
      </c>
      <c r="G179" s="40">
        <v>550.86666666666656</v>
      </c>
      <c r="H179" s="40">
        <v>558.86666666666656</v>
      </c>
      <c r="I179" s="40">
        <v>560.68333333333339</v>
      </c>
      <c r="J179" s="40">
        <v>562.86666666666656</v>
      </c>
      <c r="K179" s="31">
        <v>558.5</v>
      </c>
      <c r="L179" s="31">
        <v>554.5</v>
      </c>
      <c r="M179" s="31">
        <v>83.602639999999994</v>
      </c>
      <c r="N179" s="1"/>
      <c r="O179" s="1"/>
    </row>
    <row r="180" spans="1:15" ht="12.75" customHeight="1">
      <c r="A180" s="60">
        <v>171</v>
      </c>
      <c r="B180" s="62" t="s">
        <v>214</v>
      </c>
      <c r="C180" s="31">
        <v>84.45</v>
      </c>
      <c r="D180" s="40">
        <v>84.2</v>
      </c>
      <c r="E180" s="40">
        <v>83.65</v>
      </c>
      <c r="F180" s="40">
        <v>82.850000000000009</v>
      </c>
      <c r="G180" s="40">
        <v>82.300000000000011</v>
      </c>
      <c r="H180" s="40">
        <v>85</v>
      </c>
      <c r="I180" s="40">
        <v>85.549999999999983</v>
      </c>
      <c r="J180" s="40">
        <v>86.35</v>
      </c>
      <c r="K180" s="31">
        <v>84.75</v>
      </c>
      <c r="L180" s="31">
        <v>83.4</v>
      </c>
      <c r="M180" s="31">
        <v>99.414929999999998</v>
      </c>
      <c r="N180" s="1"/>
      <c r="O180" s="1"/>
    </row>
    <row r="181" spans="1:15" ht="12.75" customHeight="1">
      <c r="A181" s="60">
        <v>172</v>
      </c>
      <c r="B181" s="62" t="s">
        <v>222</v>
      </c>
      <c r="C181" s="31">
        <v>994.95</v>
      </c>
      <c r="D181" s="40">
        <v>996.73333333333323</v>
      </c>
      <c r="E181" s="40">
        <v>989.66666666666652</v>
      </c>
      <c r="F181" s="40">
        <v>984.38333333333333</v>
      </c>
      <c r="G181" s="40">
        <v>977.31666666666661</v>
      </c>
      <c r="H181" s="40">
        <v>1002.0166666666664</v>
      </c>
      <c r="I181" s="40">
        <v>1009.0833333333333</v>
      </c>
      <c r="J181" s="40">
        <v>1014.3666666666663</v>
      </c>
      <c r="K181" s="31">
        <v>1003.8</v>
      </c>
      <c r="L181" s="31">
        <v>991.45</v>
      </c>
      <c r="M181" s="31">
        <v>20.669319999999999</v>
      </c>
      <c r="N181" s="1"/>
      <c r="O181" s="1"/>
    </row>
    <row r="182" spans="1:15" ht="12.75" customHeight="1">
      <c r="A182" s="60">
        <v>173</v>
      </c>
      <c r="B182" s="62" t="s">
        <v>223</v>
      </c>
      <c r="C182" s="31">
        <v>428.55</v>
      </c>
      <c r="D182" s="40">
        <v>427.15000000000003</v>
      </c>
      <c r="E182" s="40">
        <v>424.40000000000009</v>
      </c>
      <c r="F182" s="40">
        <v>420.25000000000006</v>
      </c>
      <c r="G182" s="40">
        <v>417.50000000000011</v>
      </c>
      <c r="H182" s="40">
        <v>431.30000000000007</v>
      </c>
      <c r="I182" s="40">
        <v>434.04999999999995</v>
      </c>
      <c r="J182" s="40">
        <v>438.20000000000005</v>
      </c>
      <c r="K182" s="31">
        <v>429.9</v>
      </c>
      <c r="L182" s="31">
        <v>423</v>
      </c>
      <c r="M182" s="31">
        <v>5.21373</v>
      </c>
      <c r="N182" s="1"/>
      <c r="O182" s="1"/>
    </row>
    <row r="183" spans="1:15" ht="12.75" customHeight="1">
      <c r="A183" s="60">
        <v>174</v>
      </c>
      <c r="B183" s="62" t="s">
        <v>224</v>
      </c>
      <c r="C183" s="31">
        <v>726.95</v>
      </c>
      <c r="D183" s="40">
        <v>725.9</v>
      </c>
      <c r="E183" s="40">
        <v>721.84999999999991</v>
      </c>
      <c r="F183" s="40">
        <v>716.74999999999989</v>
      </c>
      <c r="G183" s="40">
        <v>712.69999999999982</v>
      </c>
      <c r="H183" s="40">
        <v>731</v>
      </c>
      <c r="I183" s="40">
        <v>735.05</v>
      </c>
      <c r="J183" s="40">
        <v>740.15000000000009</v>
      </c>
      <c r="K183" s="31">
        <v>729.95</v>
      </c>
      <c r="L183" s="31">
        <v>720.8</v>
      </c>
      <c r="M183" s="31">
        <v>3.0674399999999999</v>
      </c>
      <c r="N183" s="1"/>
      <c r="O183" s="1"/>
    </row>
    <row r="184" spans="1:15" ht="12.75" customHeight="1">
      <c r="A184" s="60">
        <v>175</v>
      </c>
      <c r="B184" s="62" t="s">
        <v>236</v>
      </c>
      <c r="C184" s="31">
        <v>1290.3499999999999</v>
      </c>
      <c r="D184" s="40">
        <v>1298.1333333333334</v>
      </c>
      <c r="E184" s="40">
        <v>1281.3666666666668</v>
      </c>
      <c r="F184" s="40">
        <v>1272.3833333333334</v>
      </c>
      <c r="G184" s="40">
        <v>1255.6166666666668</v>
      </c>
      <c r="H184" s="40">
        <v>1307.1166666666668</v>
      </c>
      <c r="I184" s="40">
        <v>1323.8833333333337</v>
      </c>
      <c r="J184" s="40">
        <v>1332.8666666666668</v>
      </c>
      <c r="K184" s="31">
        <v>1314.9</v>
      </c>
      <c r="L184" s="31">
        <v>1289.1500000000001</v>
      </c>
      <c r="M184" s="31">
        <v>6.0769399999999996</v>
      </c>
      <c r="N184" s="1"/>
      <c r="O184" s="1"/>
    </row>
    <row r="185" spans="1:15" ht="12.75" customHeight="1">
      <c r="A185" s="60">
        <v>176</v>
      </c>
      <c r="B185" s="62" t="s">
        <v>225</v>
      </c>
      <c r="C185" s="31">
        <v>993.95</v>
      </c>
      <c r="D185" s="40">
        <v>987</v>
      </c>
      <c r="E185" s="40">
        <v>977</v>
      </c>
      <c r="F185" s="40">
        <v>960.05</v>
      </c>
      <c r="G185" s="40">
        <v>950.05</v>
      </c>
      <c r="H185" s="40">
        <v>1003.95</v>
      </c>
      <c r="I185" s="40">
        <v>1013.95</v>
      </c>
      <c r="J185" s="40">
        <v>1030.9000000000001</v>
      </c>
      <c r="K185" s="31">
        <v>997</v>
      </c>
      <c r="L185" s="31">
        <v>970.05</v>
      </c>
      <c r="M185" s="31">
        <v>9.6254299999999997</v>
      </c>
      <c r="N185" s="1"/>
      <c r="O185" s="1"/>
    </row>
    <row r="186" spans="1:15" ht="12.75" customHeight="1">
      <c r="A186" s="60">
        <v>177</v>
      </c>
      <c r="B186" s="62" t="s">
        <v>226</v>
      </c>
      <c r="C186" s="31">
        <v>1569.15</v>
      </c>
      <c r="D186" s="40">
        <v>1559.3833333333332</v>
      </c>
      <c r="E186" s="40">
        <v>1538.8666666666663</v>
      </c>
      <c r="F186" s="40">
        <v>1508.583333333333</v>
      </c>
      <c r="G186" s="40">
        <v>1488.0666666666662</v>
      </c>
      <c r="H186" s="40">
        <v>1589.6666666666665</v>
      </c>
      <c r="I186" s="40">
        <v>1610.1833333333334</v>
      </c>
      <c r="J186" s="40">
        <v>1640.4666666666667</v>
      </c>
      <c r="K186" s="31">
        <v>1579.9</v>
      </c>
      <c r="L186" s="31">
        <v>1529.1</v>
      </c>
      <c r="M186" s="31">
        <v>6.9926599999999999</v>
      </c>
      <c r="N186" s="1"/>
      <c r="O186" s="1"/>
    </row>
    <row r="187" spans="1:15" ht="12.75" customHeight="1">
      <c r="A187" s="60">
        <v>178</v>
      </c>
      <c r="B187" s="62" t="s">
        <v>231</v>
      </c>
      <c r="C187" s="31">
        <v>3189.65</v>
      </c>
      <c r="D187" s="40">
        <v>3192.1833333333329</v>
      </c>
      <c r="E187" s="40">
        <v>3170.4666666666658</v>
      </c>
      <c r="F187" s="40">
        <v>3151.2833333333328</v>
      </c>
      <c r="G187" s="40">
        <v>3129.5666666666657</v>
      </c>
      <c r="H187" s="40">
        <v>3211.3666666666659</v>
      </c>
      <c r="I187" s="40">
        <v>3233.083333333333</v>
      </c>
      <c r="J187" s="40">
        <v>3252.266666666666</v>
      </c>
      <c r="K187" s="31">
        <v>3213.9</v>
      </c>
      <c r="L187" s="31">
        <v>3173</v>
      </c>
      <c r="M187" s="31">
        <v>19.788029999999999</v>
      </c>
      <c r="N187" s="1"/>
      <c r="O187" s="1"/>
    </row>
    <row r="188" spans="1:15" ht="12.75" customHeight="1">
      <c r="A188" s="60">
        <v>179</v>
      </c>
      <c r="B188" s="62" t="s">
        <v>227</v>
      </c>
      <c r="C188" s="31">
        <v>862.55</v>
      </c>
      <c r="D188" s="40">
        <v>858.80000000000007</v>
      </c>
      <c r="E188" s="40">
        <v>851.60000000000014</v>
      </c>
      <c r="F188" s="40">
        <v>840.65000000000009</v>
      </c>
      <c r="G188" s="40">
        <v>833.45000000000016</v>
      </c>
      <c r="H188" s="40">
        <v>869.75000000000011</v>
      </c>
      <c r="I188" s="40">
        <v>876.95000000000016</v>
      </c>
      <c r="J188" s="40">
        <v>887.90000000000009</v>
      </c>
      <c r="K188" s="31">
        <v>866</v>
      </c>
      <c r="L188" s="31">
        <v>847.85</v>
      </c>
      <c r="M188" s="31">
        <v>30.22935</v>
      </c>
      <c r="N188" s="1"/>
      <c r="O188" s="1"/>
    </row>
    <row r="189" spans="1:15" ht="12.75" customHeight="1">
      <c r="A189" s="60">
        <v>180</v>
      </c>
      <c r="B189" s="62" t="s">
        <v>300</v>
      </c>
      <c r="C189" s="31">
        <v>7507.75</v>
      </c>
      <c r="D189" s="40">
        <v>7530.916666666667</v>
      </c>
      <c r="E189" s="40">
        <v>7466.8333333333339</v>
      </c>
      <c r="F189" s="40">
        <v>7425.916666666667</v>
      </c>
      <c r="G189" s="40">
        <v>7361.8333333333339</v>
      </c>
      <c r="H189" s="40">
        <v>7571.8333333333339</v>
      </c>
      <c r="I189" s="40">
        <v>7635.9166666666679</v>
      </c>
      <c r="J189" s="40">
        <v>7676.8333333333339</v>
      </c>
      <c r="K189" s="31">
        <v>7595</v>
      </c>
      <c r="L189" s="31">
        <v>7490</v>
      </c>
      <c r="M189" s="31">
        <v>1.08405</v>
      </c>
      <c r="N189" s="1"/>
      <c r="O189" s="1"/>
    </row>
    <row r="190" spans="1:15" ht="12.75" customHeight="1">
      <c r="A190" s="60">
        <v>181</v>
      </c>
      <c r="B190" s="62" t="s">
        <v>228</v>
      </c>
      <c r="C190" s="31">
        <v>567.85</v>
      </c>
      <c r="D190" s="40">
        <v>564.88333333333333</v>
      </c>
      <c r="E190" s="40">
        <v>560.76666666666665</v>
      </c>
      <c r="F190" s="40">
        <v>553.68333333333328</v>
      </c>
      <c r="G190" s="40">
        <v>549.56666666666661</v>
      </c>
      <c r="H190" s="40">
        <v>571.9666666666667</v>
      </c>
      <c r="I190" s="40">
        <v>576.08333333333326</v>
      </c>
      <c r="J190" s="40">
        <v>583.16666666666674</v>
      </c>
      <c r="K190" s="31">
        <v>569</v>
      </c>
      <c r="L190" s="31">
        <v>557.79999999999995</v>
      </c>
      <c r="M190" s="31">
        <v>69.866209999999995</v>
      </c>
      <c r="N190" s="1"/>
      <c r="O190" s="1"/>
    </row>
    <row r="191" spans="1:15" ht="12.75" customHeight="1">
      <c r="A191" s="60">
        <v>182</v>
      </c>
      <c r="B191" s="62" t="s">
        <v>229</v>
      </c>
      <c r="C191" s="31">
        <v>218.6</v>
      </c>
      <c r="D191" s="40">
        <v>218.08333333333334</v>
      </c>
      <c r="E191" s="40">
        <v>216.81666666666669</v>
      </c>
      <c r="F191" s="40">
        <v>215.03333333333336</v>
      </c>
      <c r="G191" s="40">
        <v>213.76666666666671</v>
      </c>
      <c r="H191" s="40">
        <v>219.86666666666667</v>
      </c>
      <c r="I191" s="40">
        <v>221.13333333333333</v>
      </c>
      <c r="J191" s="40">
        <v>222.91666666666666</v>
      </c>
      <c r="K191" s="31">
        <v>219.35</v>
      </c>
      <c r="L191" s="31">
        <v>216.3</v>
      </c>
      <c r="M191" s="31">
        <v>51.364780000000003</v>
      </c>
      <c r="N191" s="1"/>
      <c r="O191" s="1"/>
    </row>
    <row r="192" spans="1:15" ht="12.75" customHeight="1">
      <c r="A192" s="60">
        <v>183</v>
      </c>
      <c r="B192" s="62" t="s">
        <v>230</v>
      </c>
      <c r="C192" s="31">
        <v>109.85</v>
      </c>
      <c r="D192" s="40">
        <v>109.38333333333333</v>
      </c>
      <c r="E192" s="40">
        <v>108.56666666666665</v>
      </c>
      <c r="F192" s="40">
        <v>107.28333333333332</v>
      </c>
      <c r="G192" s="40">
        <v>106.46666666666664</v>
      </c>
      <c r="H192" s="40">
        <v>110.66666666666666</v>
      </c>
      <c r="I192" s="40">
        <v>111.48333333333332</v>
      </c>
      <c r="J192" s="40">
        <v>112.76666666666667</v>
      </c>
      <c r="K192" s="31">
        <v>110.2</v>
      </c>
      <c r="L192" s="31">
        <v>108.1</v>
      </c>
      <c r="M192" s="31">
        <v>253.32750999999999</v>
      </c>
      <c r="N192" s="1"/>
      <c r="O192" s="1"/>
    </row>
    <row r="193" spans="1:15" ht="12.75" customHeight="1">
      <c r="A193" s="60">
        <v>184</v>
      </c>
      <c r="B193" s="62" t="s">
        <v>301</v>
      </c>
      <c r="C193" s="31">
        <v>72.8</v>
      </c>
      <c r="D193" s="40">
        <v>73.05</v>
      </c>
      <c r="E193" s="40">
        <v>72.05</v>
      </c>
      <c r="F193" s="40">
        <v>71.3</v>
      </c>
      <c r="G193" s="40">
        <v>70.3</v>
      </c>
      <c r="H193" s="40">
        <v>73.8</v>
      </c>
      <c r="I193" s="40">
        <v>74.8</v>
      </c>
      <c r="J193" s="40">
        <v>75.55</v>
      </c>
      <c r="K193" s="31">
        <v>74.05</v>
      </c>
      <c r="L193" s="31">
        <v>72.3</v>
      </c>
      <c r="M193" s="31">
        <v>18.294560000000001</v>
      </c>
      <c r="N193" s="1"/>
      <c r="O193" s="1"/>
    </row>
    <row r="194" spans="1:15" ht="12.75" customHeight="1">
      <c r="A194" s="60">
        <v>185</v>
      </c>
      <c r="B194" s="62" t="s">
        <v>232</v>
      </c>
      <c r="C194" s="31">
        <v>1111.9000000000001</v>
      </c>
      <c r="D194" s="40">
        <v>1115.3999999999999</v>
      </c>
      <c r="E194" s="40">
        <v>1104.7999999999997</v>
      </c>
      <c r="F194" s="40">
        <v>1097.6999999999998</v>
      </c>
      <c r="G194" s="40">
        <v>1087.0999999999997</v>
      </c>
      <c r="H194" s="40">
        <v>1122.4999999999998</v>
      </c>
      <c r="I194" s="40">
        <v>1133.0999999999997</v>
      </c>
      <c r="J194" s="40">
        <v>1140.1999999999998</v>
      </c>
      <c r="K194" s="31">
        <v>1126</v>
      </c>
      <c r="L194" s="31">
        <v>1108.3</v>
      </c>
      <c r="M194" s="31">
        <v>14.321540000000001</v>
      </c>
      <c r="N194" s="1"/>
      <c r="O194" s="1"/>
    </row>
    <row r="195" spans="1:15" ht="12.75" customHeight="1">
      <c r="A195" s="60">
        <v>186</v>
      </c>
      <c r="B195" s="62" t="s">
        <v>210</v>
      </c>
      <c r="C195" s="31">
        <v>934.25</v>
      </c>
      <c r="D195" s="40">
        <v>926.85</v>
      </c>
      <c r="E195" s="40">
        <v>915.7</v>
      </c>
      <c r="F195" s="40">
        <v>897.15</v>
      </c>
      <c r="G195" s="40">
        <v>886</v>
      </c>
      <c r="H195" s="40">
        <v>945.40000000000009</v>
      </c>
      <c r="I195" s="40">
        <v>956.55</v>
      </c>
      <c r="J195" s="40">
        <v>975.10000000000014</v>
      </c>
      <c r="K195" s="31">
        <v>938</v>
      </c>
      <c r="L195" s="31">
        <v>908.3</v>
      </c>
      <c r="M195" s="31">
        <v>3.2492000000000001</v>
      </c>
      <c r="N195" s="1"/>
      <c r="O195" s="1"/>
    </row>
    <row r="196" spans="1:15" ht="12.75" customHeight="1">
      <c r="A196" s="60">
        <v>187</v>
      </c>
      <c r="B196" s="62" t="s">
        <v>233</v>
      </c>
      <c r="C196" s="31">
        <v>2972.6</v>
      </c>
      <c r="D196" s="40">
        <v>2964.5333333333333</v>
      </c>
      <c r="E196" s="40">
        <v>2948.0666666666666</v>
      </c>
      <c r="F196" s="40">
        <v>2923.5333333333333</v>
      </c>
      <c r="G196" s="40">
        <v>2907.0666666666666</v>
      </c>
      <c r="H196" s="40">
        <v>2989.0666666666666</v>
      </c>
      <c r="I196" s="40">
        <v>3005.5333333333328</v>
      </c>
      <c r="J196" s="40">
        <v>3030.0666666666666</v>
      </c>
      <c r="K196" s="31">
        <v>2981</v>
      </c>
      <c r="L196" s="31">
        <v>2940</v>
      </c>
      <c r="M196" s="31">
        <v>8.3971300000000006</v>
      </c>
      <c r="N196" s="1"/>
      <c r="O196" s="1"/>
    </row>
    <row r="197" spans="1:15" ht="12.75" customHeight="1">
      <c r="A197" s="60">
        <v>188</v>
      </c>
      <c r="B197" s="62" t="s">
        <v>234</v>
      </c>
      <c r="C197" s="31">
        <v>1867.75</v>
      </c>
      <c r="D197" s="40">
        <v>1867.1499999999999</v>
      </c>
      <c r="E197" s="40">
        <v>1850.5999999999997</v>
      </c>
      <c r="F197" s="40">
        <v>1833.4499999999998</v>
      </c>
      <c r="G197" s="40">
        <v>1816.8999999999996</v>
      </c>
      <c r="H197" s="40">
        <v>1884.2999999999997</v>
      </c>
      <c r="I197" s="40">
        <v>1900.85</v>
      </c>
      <c r="J197" s="40">
        <v>1917.9999999999998</v>
      </c>
      <c r="K197" s="31">
        <v>1883.7</v>
      </c>
      <c r="L197" s="31">
        <v>1850</v>
      </c>
      <c r="M197" s="31">
        <v>2.3337699999999999</v>
      </c>
      <c r="N197" s="1"/>
      <c r="O197" s="1"/>
    </row>
    <row r="198" spans="1:15" ht="12.75" customHeight="1">
      <c r="A198" s="60">
        <v>189</v>
      </c>
      <c r="B198" s="62" t="s">
        <v>302</v>
      </c>
      <c r="C198" s="31">
        <v>631.45000000000005</v>
      </c>
      <c r="D198" s="40">
        <v>633.44999999999993</v>
      </c>
      <c r="E198" s="40">
        <v>622.64999999999986</v>
      </c>
      <c r="F198" s="40">
        <v>613.84999999999991</v>
      </c>
      <c r="G198" s="40">
        <v>603.04999999999984</v>
      </c>
      <c r="H198" s="40">
        <v>642.24999999999989</v>
      </c>
      <c r="I198" s="40">
        <v>653.04999999999984</v>
      </c>
      <c r="J198" s="40">
        <v>661.84999999999991</v>
      </c>
      <c r="K198" s="31">
        <v>644.25</v>
      </c>
      <c r="L198" s="31">
        <v>624.65</v>
      </c>
      <c r="M198" s="31">
        <v>3.3119000000000001</v>
      </c>
      <c r="N198" s="1"/>
      <c r="O198" s="1"/>
    </row>
    <row r="199" spans="1:15" ht="12.75" customHeight="1">
      <c r="A199" s="60">
        <v>190</v>
      </c>
      <c r="B199" s="62" t="s">
        <v>235</v>
      </c>
      <c r="C199" s="31">
        <v>1753.65</v>
      </c>
      <c r="D199" s="40">
        <v>1742.2333333333333</v>
      </c>
      <c r="E199" s="40">
        <v>1722.6666666666667</v>
      </c>
      <c r="F199" s="40">
        <v>1691.6833333333334</v>
      </c>
      <c r="G199" s="40">
        <v>1672.1166666666668</v>
      </c>
      <c r="H199" s="40">
        <v>1773.2166666666667</v>
      </c>
      <c r="I199" s="40">
        <v>1792.7833333333333</v>
      </c>
      <c r="J199" s="40">
        <v>1823.7666666666667</v>
      </c>
      <c r="K199" s="31">
        <v>1761.8</v>
      </c>
      <c r="L199" s="31">
        <v>1711.25</v>
      </c>
      <c r="M199" s="31">
        <v>4.4596400000000003</v>
      </c>
      <c r="N199" s="1"/>
      <c r="O199" s="1"/>
    </row>
    <row r="200" spans="1:15" ht="12.75" customHeight="1">
      <c r="A200" s="60">
        <v>191</v>
      </c>
      <c r="B200" s="62" t="s">
        <v>303</v>
      </c>
      <c r="C200" s="31">
        <v>33.9</v>
      </c>
      <c r="D200" s="40">
        <v>33.599999999999994</v>
      </c>
      <c r="E200" s="40">
        <v>32.899999999999991</v>
      </c>
      <c r="F200" s="40">
        <v>31.9</v>
      </c>
      <c r="G200" s="40">
        <v>31.199999999999996</v>
      </c>
      <c r="H200" s="40">
        <v>34.599999999999987</v>
      </c>
      <c r="I200" s="40">
        <v>35.29999999999999</v>
      </c>
      <c r="J200" s="40">
        <v>36.299999999999983</v>
      </c>
      <c r="K200" s="31">
        <v>34.299999999999997</v>
      </c>
      <c r="L200" s="31">
        <v>32.6</v>
      </c>
      <c r="M200" s="31">
        <v>119.9442</v>
      </c>
      <c r="N200" s="1"/>
      <c r="O200" s="1"/>
    </row>
    <row r="201" spans="1:15" ht="12.75" customHeight="1">
      <c r="A201" s="60">
        <v>192</v>
      </c>
      <c r="B201" s="62" t="s">
        <v>304</v>
      </c>
      <c r="C201" s="31">
        <v>3195.7</v>
      </c>
      <c r="D201" s="40">
        <v>3200.6166666666668</v>
      </c>
      <c r="E201" s="40">
        <v>3148.2333333333336</v>
      </c>
      <c r="F201" s="40">
        <v>3100.7666666666669</v>
      </c>
      <c r="G201" s="40">
        <v>3048.3833333333337</v>
      </c>
      <c r="H201" s="40">
        <v>3248.0833333333335</v>
      </c>
      <c r="I201" s="40">
        <v>3300.4666666666667</v>
      </c>
      <c r="J201" s="40">
        <v>3347.9333333333334</v>
      </c>
      <c r="K201" s="31">
        <v>3253</v>
      </c>
      <c r="L201" s="31">
        <v>3153.15</v>
      </c>
      <c r="M201" s="31">
        <v>3.0246599999999999</v>
      </c>
      <c r="N201" s="1"/>
      <c r="O201" s="1"/>
    </row>
    <row r="202" spans="1:15" ht="12.75" customHeight="1">
      <c r="A202" s="60">
        <v>193</v>
      </c>
      <c r="B202" s="62" t="s">
        <v>239</v>
      </c>
      <c r="C202" s="31">
        <v>679.2</v>
      </c>
      <c r="D202" s="40">
        <v>675.85</v>
      </c>
      <c r="E202" s="40">
        <v>670.85</v>
      </c>
      <c r="F202" s="40">
        <v>662.5</v>
      </c>
      <c r="G202" s="40">
        <v>657.5</v>
      </c>
      <c r="H202" s="40">
        <v>684.2</v>
      </c>
      <c r="I202" s="40">
        <v>689.2</v>
      </c>
      <c r="J202" s="40">
        <v>697.55000000000007</v>
      </c>
      <c r="K202" s="31">
        <v>680.85</v>
      </c>
      <c r="L202" s="31">
        <v>667.5</v>
      </c>
      <c r="M202" s="31">
        <v>25.505459999999999</v>
      </c>
      <c r="N202" s="1"/>
      <c r="O202" s="1"/>
    </row>
    <row r="203" spans="1:15" ht="12.75" customHeight="1">
      <c r="A203" s="60">
        <v>194</v>
      </c>
      <c r="B203" s="62" t="s">
        <v>238</v>
      </c>
      <c r="C203" s="31">
        <v>8167.1</v>
      </c>
      <c r="D203" s="40">
        <v>8165.7</v>
      </c>
      <c r="E203" s="40">
        <v>8061.4</v>
      </c>
      <c r="F203" s="40">
        <v>7955.7</v>
      </c>
      <c r="G203" s="40">
        <v>7851.4</v>
      </c>
      <c r="H203" s="40">
        <v>8271.4</v>
      </c>
      <c r="I203" s="40">
        <v>8375.7000000000007</v>
      </c>
      <c r="J203" s="40">
        <v>8481.4</v>
      </c>
      <c r="K203" s="31">
        <v>8270</v>
      </c>
      <c r="L203" s="31">
        <v>8060</v>
      </c>
      <c r="M203" s="31">
        <v>2.4185599999999998</v>
      </c>
      <c r="N203" s="1"/>
      <c r="O203" s="1"/>
    </row>
    <row r="204" spans="1:15" ht="12.75" customHeight="1">
      <c r="A204" s="60">
        <v>195</v>
      </c>
      <c r="B204" s="62" t="s">
        <v>305</v>
      </c>
      <c r="C204" s="31">
        <v>68.650000000000006</v>
      </c>
      <c r="D204" s="40">
        <v>68.716666666666669</v>
      </c>
      <c r="E204" s="40">
        <v>67.933333333333337</v>
      </c>
      <c r="F204" s="40">
        <v>67.216666666666669</v>
      </c>
      <c r="G204" s="40">
        <v>66.433333333333337</v>
      </c>
      <c r="H204" s="40">
        <v>69.433333333333337</v>
      </c>
      <c r="I204" s="40">
        <v>70.216666666666669</v>
      </c>
      <c r="J204" s="40">
        <v>70.933333333333337</v>
      </c>
      <c r="K204" s="31">
        <v>69.5</v>
      </c>
      <c r="L204" s="31">
        <v>68</v>
      </c>
      <c r="M204" s="31">
        <v>68.679329999999993</v>
      </c>
      <c r="N204" s="1"/>
      <c r="O204" s="1"/>
    </row>
    <row r="205" spans="1:15" ht="12.75" customHeight="1">
      <c r="A205" s="60">
        <v>196</v>
      </c>
      <c r="B205" s="62" t="s">
        <v>237</v>
      </c>
      <c r="C205" s="31">
        <v>1496.25</v>
      </c>
      <c r="D205" s="40">
        <v>1492.8999999999999</v>
      </c>
      <c r="E205" s="40">
        <v>1483.8499999999997</v>
      </c>
      <c r="F205" s="40">
        <v>1471.4499999999998</v>
      </c>
      <c r="G205" s="40">
        <v>1462.3999999999996</v>
      </c>
      <c r="H205" s="40">
        <v>1505.2999999999997</v>
      </c>
      <c r="I205" s="40">
        <v>1514.35</v>
      </c>
      <c r="J205" s="40">
        <v>1526.7499999999998</v>
      </c>
      <c r="K205" s="31">
        <v>1501.95</v>
      </c>
      <c r="L205" s="31">
        <v>1480.5</v>
      </c>
      <c r="M205" s="31">
        <v>3.0605899999999999</v>
      </c>
      <c r="N205" s="1"/>
      <c r="O205" s="1"/>
    </row>
    <row r="206" spans="1:15" ht="12.75" customHeight="1">
      <c r="A206" s="60">
        <v>197</v>
      </c>
      <c r="B206" s="62" t="s">
        <v>178</v>
      </c>
      <c r="C206" s="31">
        <v>901</v>
      </c>
      <c r="D206" s="40">
        <v>901.80000000000007</v>
      </c>
      <c r="E206" s="40">
        <v>895.60000000000014</v>
      </c>
      <c r="F206" s="40">
        <v>890.2</v>
      </c>
      <c r="G206" s="40">
        <v>884.00000000000011</v>
      </c>
      <c r="H206" s="40">
        <v>907.20000000000016</v>
      </c>
      <c r="I206" s="40">
        <v>913.4000000000002</v>
      </c>
      <c r="J206" s="40">
        <v>918.80000000000018</v>
      </c>
      <c r="K206" s="31">
        <v>908</v>
      </c>
      <c r="L206" s="31">
        <v>896.4</v>
      </c>
      <c r="M206" s="31">
        <v>8.1166900000000002</v>
      </c>
      <c r="N206" s="1"/>
      <c r="O206" s="1"/>
    </row>
    <row r="207" spans="1:15" ht="12.75" customHeight="1">
      <c r="A207" s="60">
        <v>198</v>
      </c>
      <c r="B207" s="62" t="s">
        <v>306</v>
      </c>
      <c r="C207" s="31">
        <v>799.2</v>
      </c>
      <c r="D207" s="40">
        <v>785.06666666666661</v>
      </c>
      <c r="E207" s="40">
        <v>769.13333333333321</v>
      </c>
      <c r="F207" s="40">
        <v>739.06666666666661</v>
      </c>
      <c r="G207" s="40">
        <v>723.13333333333321</v>
      </c>
      <c r="H207" s="40">
        <v>815.13333333333321</v>
      </c>
      <c r="I207" s="40">
        <v>831.06666666666661</v>
      </c>
      <c r="J207" s="40">
        <v>861.13333333333321</v>
      </c>
      <c r="K207" s="31">
        <v>801</v>
      </c>
      <c r="L207" s="31">
        <v>755</v>
      </c>
      <c r="M207" s="31">
        <v>24.812819999999999</v>
      </c>
      <c r="N207" s="1"/>
      <c r="O207" s="1"/>
    </row>
    <row r="208" spans="1:15" ht="12.75" customHeight="1">
      <c r="A208" s="60">
        <v>199</v>
      </c>
      <c r="B208" s="62" t="s">
        <v>240</v>
      </c>
      <c r="C208" s="31">
        <v>279.8</v>
      </c>
      <c r="D208" s="40">
        <v>278.25</v>
      </c>
      <c r="E208" s="40">
        <v>275.85000000000002</v>
      </c>
      <c r="F208" s="40">
        <v>271.90000000000003</v>
      </c>
      <c r="G208" s="40">
        <v>269.50000000000006</v>
      </c>
      <c r="H208" s="40">
        <v>282.2</v>
      </c>
      <c r="I208" s="40">
        <v>284.59999999999997</v>
      </c>
      <c r="J208" s="40">
        <v>288.54999999999995</v>
      </c>
      <c r="K208" s="31">
        <v>280.64999999999998</v>
      </c>
      <c r="L208" s="31">
        <v>274.3</v>
      </c>
      <c r="M208" s="31">
        <v>41.843829999999997</v>
      </c>
      <c r="N208" s="1"/>
      <c r="O208" s="1"/>
    </row>
    <row r="209" spans="1:15" ht="12.75" customHeight="1">
      <c r="A209" s="60">
        <v>200</v>
      </c>
      <c r="B209" s="62" t="s">
        <v>143</v>
      </c>
      <c r="C209" s="31">
        <v>7.65</v>
      </c>
      <c r="D209" s="40">
        <v>7.5666666666666664</v>
      </c>
      <c r="E209" s="40">
        <v>7.3833333333333329</v>
      </c>
      <c r="F209" s="40">
        <v>7.1166666666666663</v>
      </c>
      <c r="G209" s="40">
        <v>6.9333333333333327</v>
      </c>
      <c r="H209" s="40">
        <v>7.833333333333333</v>
      </c>
      <c r="I209" s="40">
        <v>8.0166666666666657</v>
      </c>
      <c r="J209" s="40">
        <v>8.2833333333333332</v>
      </c>
      <c r="K209" s="31">
        <v>7.75</v>
      </c>
      <c r="L209" s="31">
        <v>7.3</v>
      </c>
      <c r="M209" s="31">
        <v>1211.0225</v>
      </c>
      <c r="N209" s="1"/>
      <c r="O209" s="1"/>
    </row>
    <row r="210" spans="1:15" ht="12.75" customHeight="1">
      <c r="A210" s="60">
        <v>201</v>
      </c>
      <c r="B210" s="62" t="s">
        <v>241</v>
      </c>
      <c r="C210" s="31">
        <v>757.65</v>
      </c>
      <c r="D210" s="40">
        <v>754.75</v>
      </c>
      <c r="E210" s="40">
        <v>750.5</v>
      </c>
      <c r="F210" s="40">
        <v>743.35</v>
      </c>
      <c r="G210" s="40">
        <v>739.1</v>
      </c>
      <c r="H210" s="40">
        <v>761.9</v>
      </c>
      <c r="I210" s="40">
        <v>766.15</v>
      </c>
      <c r="J210" s="40">
        <v>773.3</v>
      </c>
      <c r="K210" s="31">
        <v>759</v>
      </c>
      <c r="L210" s="31">
        <v>747.6</v>
      </c>
      <c r="M210" s="31">
        <v>12.36917</v>
      </c>
      <c r="N210" s="1"/>
      <c r="O210" s="1"/>
    </row>
    <row r="211" spans="1:15" ht="12.75" customHeight="1">
      <c r="A211" s="60">
        <v>202</v>
      </c>
      <c r="B211" s="62" t="s">
        <v>307</v>
      </c>
      <c r="C211" s="31">
        <v>1454.35</v>
      </c>
      <c r="D211" s="40">
        <v>1448.8166666666666</v>
      </c>
      <c r="E211" s="40">
        <v>1437.6333333333332</v>
      </c>
      <c r="F211" s="40">
        <v>1420.9166666666665</v>
      </c>
      <c r="G211" s="40">
        <v>1409.7333333333331</v>
      </c>
      <c r="H211" s="40">
        <v>1465.5333333333333</v>
      </c>
      <c r="I211" s="40">
        <v>1476.7166666666667</v>
      </c>
      <c r="J211" s="40">
        <v>1493.4333333333334</v>
      </c>
      <c r="K211" s="31">
        <v>1460</v>
      </c>
      <c r="L211" s="31">
        <v>1432.1</v>
      </c>
      <c r="M211" s="31">
        <v>0.29608000000000001</v>
      </c>
      <c r="N211" s="1"/>
      <c r="O211" s="1"/>
    </row>
    <row r="212" spans="1:15" ht="12.75" customHeight="1">
      <c r="A212" s="60">
        <v>203</v>
      </c>
      <c r="B212" s="62" t="s">
        <v>242</v>
      </c>
      <c r="C212" s="31">
        <v>380.9</v>
      </c>
      <c r="D212" s="40">
        <v>380.61666666666662</v>
      </c>
      <c r="E212" s="40">
        <v>379.33333333333326</v>
      </c>
      <c r="F212" s="40">
        <v>377.76666666666665</v>
      </c>
      <c r="G212" s="40">
        <v>376.48333333333329</v>
      </c>
      <c r="H212" s="40">
        <v>382.18333333333322</v>
      </c>
      <c r="I212" s="40">
        <v>383.46666666666664</v>
      </c>
      <c r="J212" s="40">
        <v>385.03333333333319</v>
      </c>
      <c r="K212" s="31">
        <v>381.9</v>
      </c>
      <c r="L212" s="31">
        <v>379.05</v>
      </c>
      <c r="M212" s="31">
        <v>20.501999999999999</v>
      </c>
      <c r="N212" s="1"/>
      <c r="O212" s="1"/>
    </row>
    <row r="213" spans="1:15" ht="12.75" customHeight="1">
      <c r="A213" s="60">
        <v>204</v>
      </c>
      <c r="B213" s="62" t="s">
        <v>308</v>
      </c>
      <c r="C213" s="31">
        <v>16.100000000000001</v>
      </c>
      <c r="D213" s="40">
        <v>16.150000000000002</v>
      </c>
      <c r="E213" s="40">
        <v>15.950000000000003</v>
      </c>
      <c r="F213" s="40">
        <v>15.8</v>
      </c>
      <c r="G213" s="40">
        <v>15.600000000000001</v>
      </c>
      <c r="H213" s="40">
        <v>16.300000000000004</v>
      </c>
      <c r="I213" s="40">
        <v>16.5</v>
      </c>
      <c r="J213" s="40">
        <v>16.650000000000006</v>
      </c>
      <c r="K213" s="31">
        <v>16.350000000000001</v>
      </c>
      <c r="L213" s="31">
        <v>16</v>
      </c>
      <c r="M213" s="31">
        <v>694.19649000000004</v>
      </c>
      <c r="N213" s="1"/>
      <c r="O213" s="1"/>
    </row>
    <row r="214" spans="1:15" ht="12.75" customHeight="1">
      <c r="A214" s="60">
        <v>205</v>
      </c>
      <c r="B214" s="62" t="s">
        <v>243</v>
      </c>
      <c r="C214" s="31">
        <v>177.85</v>
      </c>
      <c r="D214" s="40">
        <v>177.53333333333333</v>
      </c>
      <c r="E214" s="40">
        <v>174.91666666666666</v>
      </c>
      <c r="F214" s="40">
        <v>171.98333333333332</v>
      </c>
      <c r="G214" s="40">
        <v>169.36666666666665</v>
      </c>
      <c r="H214" s="40">
        <v>180.46666666666667</v>
      </c>
      <c r="I214" s="40">
        <v>183.08333333333334</v>
      </c>
      <c r="J214" s="40">
        <v>186.01666666666668</v>
      </c>
      <c r="K214" s="31">
        <v>180.15</v>
      </c>
      <c r="L214" s="31">
        <v>174.6</v>
      </c>
      <c r="M214" s="31">
        <v>96.264169999999993</v>
      </c>
      <c r="N214" s="1"/>
      <c r="O214" s="1"/>
    </row>
    <row r="215" spans="1:15" ht="12.75" customHeight="1">
      <c r="A215" s="60">
        <v>206</v>
      </c>
      <c r="B215" s="62" t="s">
        <v>309</v>
      </c>
      <c r="C215" s="31">
        <v>74.849999999999994</v>
      </c>
      <c r="D215" s="40">
        <v>74.633333333333326</v>
      </c>
      <c r="E215" s="40">
        <v>74.016666666666652</v>
      </c>
      <c r="F215" s="40">
        <v>73.183333333333323</v>
      </c>
      <c r="G215" s="40">
        <v>72.566666666666649</v>
      </c>
      <c r="H215" s="40">
        <v>75.466666666666654</v>
      </c>
      <c r="I215" s="40">
        <v>76.083333333333329</v>
      </c>
      <c r="J215" s="40">
        <v>76.916666666666657</v>
      </c>
      <c r="K215" s="31">
        <v>75.25</v>
      </c>
      <c r="L215" s="31">
        <v>73.8</v>
      </c>
      <c r="M215" s="31">
        <v>304.11621000000002</v>
      </c>
      <c r="N215" s="1"/>
      <c r="O215" s="1"/>
    </row>
    <row r="216" spans="1:15" ht="12.75" customHeight="1">
      <c r="A216" s="60">
        <v>207</v>
      </c>
      <c r="B216" s="62" t="s">
        <v>244</v>
      </c>
      <c r="C216" s="31">
        <v>561.79999999999995</v>
      </c>
      <c r="D216" s="40">
        <v>560.86666666666667</v>
      </c>
      <c r="E216" s="40">
        <v>558.23333333333335</v>
      </c>
      <c r="F216" s="40">
        <v>554.66666666666663</v>
      </c>
      <c r="G216" s="40">
        <v>552.0333333333333</v>
      </c>
      <c r="H216" s="40">
        <v>564.43333333333339</v>
      </c>
      <c r="I216" s="40">
        <v>567.06666666666683</v>
      </c>
      <c r="J216" s="40">
        <v>570.63333333333344</v>
      </c>
      <c r="K216" s="31">
        <v>563.5</v>
      </c>
      <c r="L216" s="31">
        <v>557.29999999999995</v>
      </c>
      <c r="M216" s="31">
        <v>6.8542899999999998</v>
      </c>
      <c r="N216" s="1"/>
      <c r="O216" s="1"/>
    </row>
    <row r="217" spans="1:15" ht="12.75" customHeight="1">
      <c r="A217" s="63"/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"/>
      <c r="O217" s="1"/>
    </row>
    <row r="218" spans="1:15" ht="12.75" customHeight="1">
      <c r="A218" s="66"/>
      <c r="B218" s="67"/>
      <c r="C218" s="68"/>
      <c r="D218" s="68"/>
      <c r="E218" s="68"/>
      <c r="F218" s="68"/>
      <c r="G218" s="68"/>
      <c r="H218" s="68"/>
      <c r="I218" s="68"/>
      <c r="J218" s="68"/>
      <c r="K218" s="68"/>
      <c r="L218" s="69"/>
      <c r="M218" s="1"/>
      <c r="N218" s="1"/>
      <c r="O218" s="1"/>
    </row>
    <row r="219" spans="1:15" ht="12.75" customHeight="1">
      <c r="A219" s="66"/>
      <c r="B219" s="1"/>
      <c r="C219" s="68"/>
      <c r="D219" s="68"/>
      <c r="E219" s="68"/>
      <c r="F219" s="68"/>
      <c r="G219" s="68"/>
      <c r="H219" s="68"/>
      <c r="I219" s="68"/>
      <c r="J219" s="68"/>
      <c r="K219" s="68"/>
      <c r="L219" s="69"/>
      <c r="M219" s="1"/>
      <c r="N219" s="1"/>
      <c r="O219" s="1"/>
    </row>
    <row r="220" spans="1:15" ht="12.75" customHeight="1">
      <c r="A220" s="66"/>
      <c r="B220" s="1"/>
      <c r="C220" s="68"/>
      <c r="D220" s="68"/>
      <c r="E220" s="68"/>
      <c r="F220" s="68"/>
      <c r="G220" s="68"/>
      <c r="H220" s="68"/>
      <c r="I220" s="68"/>
      <c r="J220" s="68"/>
      <c r="K220" s="68"/>
      <c r="L220" s="69"/>
      <c r="M220" s="1"/>
      <c r="N220" s="1"/>
      <c r="O220" s="1"/>
    </row>
    <row r="221" spans="1:15" ht="12.75" customHeight="1">
      <c r="A221" s="70" t="s">
        <v>310</v>
      </c>
      <c r="B221" s="1"/>
      <c r="C221" s="68"/>
      <c r="D221" s="68"/>
      <c r="E221" s="68"/>
      <c r="F221" s="68"/>
      <c r="G221" s="68"/>
      <c r="H221" s="68"/>
      <c r="I221" s="68"/>
      <c r="J221" s="68"/>
      <c r="K221" s="68"/>
      <c r="L221" s="69"/>
      <c r="M221" s="1"/>
      <c r="N221" s="1"/>
      <c r="O221" s="1"/>
    </row>
    <row r="222" spans="1:15" ht="12.75" customHeight="1">
      <c r="A222" s="1"/>
      <c r="B222" s="1"/>
      <c r="C222" s="68"/>
      <c r="D222" s="68"/>
      <c r="E222" s="68"/>
      <c r="F222" s="68"/>
      <c r="G222" s="68"/>
      <c r="H222" s="68"/>
      <c r="I222" s="68"/>
      <c r="J222" s="68"/>
      <c r="K222" s="68"/>
      <c r="L222" s="69"/>
      <c r="M222" s="1"/>
      <c r="N222" s="1"/>
      <c r="O222" s="1"/>
    </row>
    <row r="223" spans="1:15" ht="12.75" customHeight="1">
      <c r="A223" s="1"/>
      <c r="B223" s="1"/>
      <c r="C223" s="68"/>
      <c r="D223" s="68"/>
      <c r="E223" s="68"/>
      <c r="F223" s="68"/>
      <c r="G223" s="68"/>
      <c r="H223" s="68"/>
      <c r="I223" s="68"/>
      <c r="J223" s="68"/>
      <c r="K223" s="68"/>
      <c r="L223" s="69"/>
      <c r="M223" s="1"/>
      <c r="N223" s="1"/>
      <c r="O223" s="1"/>
    </row>
    <row r="224" spans="1:15" ht="12.75" customHeight="1">
      <c r="A224" s="71" t="s">
        <v>311</v>
      </c>
      <c r="B224" s="1"/>
      <c r="C224" s="68"/>
      <c r="D224" s="68"/>
      <c r="E224" s="68"/>
      <c r="F224" s="68"/>
      <c r="G224" s="68"/>
      <c r="H224" s="68"/>
      <c r="I224" s="68"/>
      <c r="J224" s="68"/>
      <c r="K224" s="68"/>
      <c r="L224" s="69"/>
      <c r="M224" s="1"/>
      <c r="N224" s="1"/>
      <c r="O224" s="1"/>
    </row>
    <row r="225" spans="1:15" ht="12.75" customHeight="1">
      <c r="A225" s="72"/>
      <c r="B225" s="1"/>
      <c r="C225" s="68"/>
      <c r="D225" s="68"/>
      <c r="E225" s="68"/>
      <c r="F225" s="68"/>
      <c r="G225" s="68"/>
      <c r="H225" s="68"/>
      <c r="I225" s="68"/>
      <c r="J225" s="68"/>
      <c r="K225" s="68"/>
      <c r="L225" s="69"/>
      <c r="M225" s="1"/>
      <c r="N225" s="1"/>
      <c r="O225" s="1"/>
    </row>
    <row r="226" spans="1:15" ht="12.75" customHeight="1">
      <c r="A226" s="73" t="s">
        <v>312</v>
      </c>
      <c r="B226" s="1"/>
      <c r="C226" s="68"/>
      <c r="D226" s="68"/>
      <c r="E226" s="68"/>
      <c r="F226" s="68"/>
      <c r="G226" s="68"/>
      <c r="H226" s="68"/>
      <c r="I226" s="68"/>
      <c r="J226" s="68"/>
      <c r="K226" s="68"/>
      <c r="L226" s="69"/>
      <c r="M226" s="1"/>
      <c r="N226" s="1"/>
      <c r="O226" s="1"/>
    </row>
    <row r="227" spans="1:15" ht="12.75" customHeight="1">
      <c r="A227" s="53" t="s">
        <v>245</v>
      </c>
      <c r="B227" s="1"/>
      <c r="C227" s="68"/>
      <c r="D227" s="68"/>
      <c r="E227" s="68"/>
      <c r="F227" s="68"/>
      <c r="G227" s="68"/>
      <c r="H227" s="68"/>
      <c r="I227" s="68"/>
      <c r="J227" s="68"/>
      <c r="K227" s="68"/>
      <c r="L227" s="69"/>
      <c r="M227" s="1"/>
      <c r="N227" s="1"/>
      <c r="O227" s="1"/>
    </row>
    <row r="228" spans="1:15" ht="12.75" customHeight="1">
      <c r="A228" s="53" t="s">
        <v>246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9"/>
      <c r="M228" s="1"/>
      <c r="N228" s="1"/>
      <c r="O228" s="1"/>
    </row>
    <row r="229" spans="1:15" ht="12.75" customHeight="1">
      <c r="A229" s="53" t="s">
        <v>247</v>
      </c>
      <c r="B229" s="1"/>
      <c r="C229" s="74"/>
      <c r="D229" s="74"/>
      <c r="E229" s="74"/>
      <c r="F229" s="74"/>
      <c r="G229" s="74"/>
      <c r="H229" s="74"/>
      <c r="I229" s="74"/>
      <c r="J229" s="74"/>
      <c r="K229" s="74"/>
      <c r="L229" s="69"/>
      <c r="M229" s="1"/>
      <c r="N229" s="1"/>
      <c r="O229" s="1"/>
    </row>
    <row r="230" spans="1:15" ht="12.75" customHeight="1">
      <c r="A230" s="53" t="s">
        <v>248</v>
      </c>
      <c r="B230" s="1"/>
      <c r="C230" s="68"/>
      <c r="D230" s="68"/>
      <c r="E230" s="68"/>
      <c r="F230" s="68"/>
      <c r="G230" s="68"/>
      <c r="H230" s="68"/>
      <c r="I230" s="68"/>
      <c r="J230" s="68"/>
      <c r="K230" s="68"/>
      <c r="L230" s="69"/>
      <c r="M230" s="1"/>
      <c r="N230" s="1"/>
      <c r="O230" s="1"/>
    </row>
    <row r="231" spans="1:15" ht="12.75" customHeight="1">
      <c r="A231" s="53" t="s">
        <v>249</v>
      </c>
      <c r="B231" s="1"/>
      <c r="C231" s="68"/>
      <c r="D231" s="68"/>
      <c r="E231" s="68"/>
      <c r="F231" s="68"/>
      <c r="G231" s="68"/>
      <c r="H231" s="68"/>
      <c r="I231" s="68"/>
      <c r="J231" s="68"/>
      <c r="K231" s="68"/>
      <c r="L231" s="69"/>
      <c r="M231" s="1"/>
      <c r="N231" s="1"/>
      <c r="O231" s="1"/>
    </row>
    <row r="232" spans="1:15" ht="12.75" customHeight="1">
      <c r="A232" s="75"/>
      <c r="B232" s="1"/>
      <c r="C232" s="68"/>
      <c r="D232" s="68"/>
      <c r="E232" s="68"/>
      <c r="F232" s="68"/>
      <c r="G232" s="68"/>
      <c r="H232" s="68"/>
      <c r="I232" s="68"/>
      <c r="J232" s="68"/>
      <c r="K232" s="68"/>
      <c r="L232" s="69"/>
      <c r="M232" s="1"/>
      <c r="N232" s="1"/>
      <c r="O232" s="1"/>
    </row>
    <row r="233" spans="1:15" ht="12.75" customHeight="1">
      <c r="A233" s="1"/>
      <c r="B233" s="1"/>
      <c r="C233" s="68"/>
      <c r="D233" s="68"/>
      <c r="E233" s="68"/>
      <c r="F233" s="68"/>
      <c r="G233" s="68"/>
      <c r="H233" s="68"/>
      <c r="I233" s="68"/>
      <c r="J233" s="68"/>
      <c r="K233" s="68"/>
      <c r="L233" s="69"/>
      <c r="M233" s="1"/>
      <c r="N233" s="1"/>
      <c r="O233" s="1"/>
    </row>
    <row r="234" spans="1:15" ht="12.75" customHeight="1">
      <c r="A234" s="1"/>
      <c r="B234" s="1"/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1"/>
      <c r="N234" s="1"/>
      <c r="O234" s="1"/>
    </row>
    <row r="235" spans="1:15" ht="12.75" customHeight="1">
      <c r="A235" s="1"/>
      <c r="B235" s="1"/>
      <c r="C235" s="68"/>
      <c r="D235" s="68"/>
      <c r="E235" s="68"/>
      <c r="F235" s="68"/>
      <c r="G235" s="68"/>
      <c r="H235" s="68"/>
      <c r="I235" s="68"/>
      <c r="J235" s="68"/>
      <c r="K235" s="68"/>
      <c r="L235" s="69"/>
      <c r="M235" s="1"/>
      <c r="N235" s="1"/>
      <c r="O235" s="1"/>
    </row>
    <row r="236" spans="1:15" ht="12.75" customHeight="1">
      <c r="A236" s="1"/>
      <c r="B236" s="1"/>
      <c r="C236" s="68"/>
      <c r="D236" s="68"/>
      <c r="E236" s="68"/>
      <c r="F236" s="68"/>
      <c r="G236" s="68"/>
      <c r="H236" s="68"/>
      <c r="I236" s="68"/>
      <c r="J236" s="68"/>
      <c r="K236" s="68"/>
      <c r="L236" s="69"/>
      <c r="M236" s="1"/>
      <c r="N236" s="1"/>
      <c r="O236" s="1"/>
    </row>
    <row r="237" spans="1:15" ht="12.75" customHeight="1">
      <c r="A237" s="76" t="s">
        <v>250</v>
      </c>
      <c r="B237" s="1"/>
      <c r="C237" s="68"/>
      <c r="D237" s="68"/>
      <c r="E237" s="68"/>
      <c r="F237" s="68"/>
      <c r="G237" s="68"/>
      <c r="H237" s="68"/>
      <c r="I237" s="68"/>
      <c r="J237" s="68"/>
      <c r="K237" s="68"/>
      <c r="L237" s="69"/>
      <c r="M237" s="1"/>
      <c r="N237" s="1"/>
      <c r="O237" s="1"/>
    </row>
    <row r="238" spans="1:15" ht="12.75" customHeight="1">
      <c r="A238" s="77" t="s">
        <v>251</v>
      </c>
      <c r="B238" s="1"/>
      <c r="C238" s="68"/>
      <c r="D238" s="68"/>
      <c r="E238" s="68"/>
      <c r="F238" s="68"/>
      <c r="G238" s="68"/>
      <c r="H238" s="68"/>
      <c r="I238" s="68"/>
      <c r="J238" s="68"/>
      <c r="K238" s="68"/>
      <c r="L238" s="69"/>
      <c r="M238" s="1"/>
      <c r="N238" s="1"/>
      <c r="O238" s="1"/>
    </row>
    <row r="239" spans="1:15" ht="12.75" customHeight="1">
      <c r="A239" s="77" t="s">
        <v>252</v>
      </c>
      <c r="B239" s="1"/>
      <c r="C239" s="68"/>
      <c r="D239" s="68"/>
      <c r="E239" s="68"/>
      <c r="F239" s="68"/>
      <c r="G239" s="68"/>
      <c r="H239" s="68"/>
      <c r="I239" s="68"/>
      <c r="J239" s="68"/>
      <c r="K239" s="68"/>
      <c r="L239" s="69"/>
      <c r="M239" s="1"/>
      <c r="N239" s="1"/>
      <c r="O239" s="1"/>
    </row>
    <row r="240" spans="1:15" ht="12.75" customHeight="1">
      <c r="A240" s="77" t="s">
        <v>253</v>
      </c>
      <c r="B240" s="1"/>
      <c r="C240" s="68"/>
      <c r="D240" s="68"/>
      <c r="E240" s="68"/>
      <c r="F240" s="68"/>
      <c r="G240" s="68"/>
      <c r="H240" s="68"/>
      <c r="I240" s="68"/>
      <c r="J240" s="68"/>
      <c r="K240" s="68"/>
      <c r="L240" s="69"/>
      <c r="M240" s="1"/>
      <c r="N240" s="1"/>
      <c r="O240" s="1"/>
    </row>
    <row r="241" spans="1:15" ht="12.75" customHeight="1">
      <c r="A241" s="77" t="s">
        <v>254</v>
      </c>
      <c r="B241" s="1"/>
      <c r="C241" s="68"/>
      <c r="D241" s="68"/>
      <c r="E241" s="68"/>
      <c r="F241" s="68"/>
      <c r="G241" s="68"/>
      <c r="H241" s="68"/>
      <c r="I241" s="68"/>
      <c r="J241" s="68"/>
      <c r="K241" s="68"/>
      <c r="L241" s="69"/>
      <c r="M241" s="1"/>
      <c r="N241" s="1"/>
      <c r="O241" s="1"/>
    </row>
    <row r="242" spans="1:15" ht="12.75" customHeight="1">
      <c r="A242" s="77" t="s">
        <v>255</v>
      </c>
      <c r="B242" s="1"/>
      <c r="C242" s="68"/>
      <c r="D242" s="68"/>
      <c r="E242" s="68"/>
      <c r="F242" s="68"/>
      <c r="G242" s="68"/>
      <c r="H242" s="68"/>
      <c r="I242" s="68"/>
      <c r="J242" s="68"/>
      <c r="K242" s="68"/>
      <c r="L242" s="69"/>
      <c r="M242" s="1"/>
      <c r="N242" s="1"/>
      <c r="O242" s="1"/>
    </row>
    <row r="243" spans="1:15" ht="12.75" customHeight="1">
      <c r="A243" s="77" t="s">
        <v>256</v>
      </c>
      <c r="B243" s="1"/>
      <c r="C243" s="68"/>
      <c r="D243" s="68"/>
      <c r="E243" s="68"/>
      <c r="F243" s="68"/>
      <c r="G243" s="68"/>
      <c r="H243" s="68"/>
      <c r="I243" s="68"/>
      <c r="J243" s="68"/>
      <c r="K243" s="68"/>
      <c r="L243" s="69"/>
      <c r="M243" s="1"/>
      <c r="N243" s="1"/>
      <c r="O243" s="1"/>
    </row>
    <row r="244" spans="1:15" ht="12.75" customHeight="1">
      <c r="A244" s="77" t="s">
        <v>257</v>
      </c>
      <c r="B244" s="1"/>
      <c r="C244" s="68"/>
      <c r="D244" s="68"/>
      <c r="E244" s="68"/>
      <c r="F244" s="68"/>
      <c r="G244" s="68"/>
      <c r="H244" s="68"/>
      <c r="I244" s="68"/>
      <c r="J244" s="68"/>
      <c r="K244" s="68"/>
      <c r="L244" s="69"/>
      <c r="M244" s="1"/>
      <c r="N244" s="1"/>
      <c r="O244" s="1"/>
    </row>
    <row r="245" spans="1:15" ht="12.75" customHeight="1">
      <c r="A245" s="77" t="s">
        <v>258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9"/>
      <c r="M245" s="1"/>
      <c r="N245" s="1"/>
      <c r="O245" s="1"/>
    </row>
    <row r="246" spans="1:15" ht="12.75" customHeight="1">
      <c r="A246" s="77" t="s">
        <v>259</v>
      </c>
      <c r="B246" s="1"/>
      <c r="C246" s="74"/>
      <c r="D246" s="74"/>
      <c r="E246" s="74"/>
      <c r="F246" s="74"/>
      <c r="G246" s="74"/>
      <c r="H246" s="74"/>
      <c r="I246" s="74"/>
      <c r="J246" s="74"/>
      <c r="K246" s="74"/>
      <c r="L246" s="69"/>
      <c r="M246" s="1"/>
      <c r="N246" s="1"/>
      <c r="O246" s="1"/>
    </row>
    <row r="247" spans="1:15" ht="12.75" customHeight="1">
      <c r="A247" s="1"/>
      <c r="B247" s="1"/>
      <c r="C247" s="68"/>
      <c r="D247" s="68"/>
      <c r="E247" s="68"/>
      <c r="F247" s="68"/>
      <c r="G247" s="68"/>
      <c r="H247" s="68"/>
      <c r="I247" s="68"/>
      <c r="J247" s="68"/>
      <c r="K247" s="68"/>
      <c r="L247" s="69"/>
      <c r="M247" s="1"/>
      <c r="N247" s="1"/>
      <c r="O247" s="1"/>
    </row>
    <row r="248" spans="1:15" ht="12.75" customHeight="1">
      <c r="A248" s="1"/>
      <c r="B248" s="1"/>
      <c r="C248" s="68"/>
      <c r="D248" s="68"/>
      <c r="E248" s="68"/>
      <c r="F248" s="68"/>
      <c r="G248" s="68"/>
      <c r="H248" s="68"/>
      <c r="I248" s="68"/>
      <c r="J248" s="68"/>
      <c r="K248" s="68"/>
      <c r="L248" s="69"/>
      <c r="M248" s="1"/>
      <c r="N248" s="1"/>
      <c r="O248" s="1"/>
    </row>
    <row r="249" spans="1:15" ht="12.75" customHeight="1">
      <c r="A249" s="1"/>
      <c r="B249" s="1"/>
      <c r="C249" s="68"/>
      <c r="D249" s="68"/>
      <c r="E249" s="68"/>
      <c r="F249" s="68"/>
      <c r="G249" s="68"/>
      <c r="H249" s="68"/>
      <c r="I249" s="68"/>
      <c r="J249" s="68"/>
      <c r="K249" s="68"/>
      <c r="L249" s="69"/>
      <c r="M249" s="1"/>
      <c r="N249" s="1"/>
      <c r="O249" s="1"/>
    </row>
    <row r="250" spans="1:15" ht="12.75" customHeight="1">
      <c r="A250" s="1"/>
      <c r="B250" s="1"/>
      <c r="C250" s="68"/>
      <c r="D250" s="68"/>
      <c r="E250" s="68"/>
      <c r="F250" s="68"/>
      <c r="G250" s="68"/>
      <c r="H250" s="68"/>
      <c r="I250" s="68"/>
      <c r="J250" s="68"/>
      <c r="K250" s="68"/>
      <c r="L250" s="69"/>
      <c r="M250" s="1"/>
      <c r="N250" s="1"/>
      <c r="O250" s="1"/>
    </row>
    <row r="251" spans="1:15" ht="12.75" customHeight="1">
      <c r="A251" s="1"/>
      <c r="B251" s="1"/>
      <c r="C251" s="68"/>
      <c r="D251" s="68"/>
      <c r="E251" s="68"/>
      <c r="F251" s="68"/>
      <c r="G251" s="68"/>
      <c r="H251" s="68"/>
      <c r="I251" s="68"/>
      <c r="J251" s="68"/>
      <c r="K251" s="68"/>
      <c r="L251" s="69"/>
      <c r="M251" s="1"/>
      <c r="N251" s="1"/>
      <c r="O251" s="1"/>
    </row>
    <row r="252" spans="1:15" ht="12.75" customHeight="1">
      <c r="A252" s="1"/>
      <c r="B252" s="1"/>
      <c r="C252" s="68"/>
      <c r="D252" s="68"/>
      <c r="E252" s="68"/>
      <c r="F252" s="68"/>
      <c r="G252" s="68"/>
      <c r="H252" s="68"/>
      <c r="I252" s="68"/>
      <c r="J252" s="68"/>
      <c r="K252" s="68"/>
      <c r="L252" s="69"/>
      <c r="M252" s="1"/>
      <c r="N252" s="1"/>
      <c r="O252" s="1"/>
    </row>
    <row r="253" spans="1:15" ht="12.75" customHeight="1">
      <c r="A253" s="1"/>
      <c r="B253" s="1"/>
      <c r="C253" s="68"/>
      <c r="D253" s="68"/>
      <c r="E253" s="68"/>
      <c r="F253" s="68"/>
      <c r="G253" s="68"/>
      <c r="H253" s="68"/>
      <c r="I253" s="68"/>
      <c r="J253" s="68"/>
      <c r="K253" s="68"/>
      <c r="L253" s="69"/>
      <c r="M253" s="1"/>
      <c r="N253" s="1"/>
      <c r="O253" s="1"/>
    </row>
    <row r="254" spans="1:15" ht="12.75" customHeight="1">
      <c r="A254" s="1"/>
      <c r="B254" s="1"/>
      <c r="C254" s="68"/>
      <c r="D254" s="68"/>
      <c r="E254" s="68"/>
      <c r="F254" s="68"/>
      <c r="G254" s="68"/>
      <c r="H254" s="68"/>
      <c r="I254" s="68"/>
      <c r="J254" s="68"/>
      <c r="K254" s="68"/>
      <c r="L254" s="69"/>
      <c r="M254" s="1"/>
      <c r="N254" s="1"/>
      <c r="O254" s="1"/>
    </row>
    <row r="255" spans="1:15" ht="12.75" customHeight="1">
      <c r="A255" s="1"/>
      <c r="B255" s="1"/>
      <c r="C255" s="68"/>
      <c r="D255" s="68"/>
      <c r="E255" s="68"/>
      <c r="F255" s="68"/>
      <c r="G255" s="68"/>
      <c r="H255" s="68"/>
      <c r="I255" s="68"/>
      <c r="J255" s="68"/>
      <c r="K255" s="68"/>
      <c r="L255" s="69"/>
      <c r="M255" s="1"/>
      <c r="N255" s="1"/>
      <c r="O255" s="1"/>
    </row>
    <row r="256" spans="1:15" ht="12.75" customHeight="1">
      <c r="A256" s="1"/>
      <c r="B256" s="1"/>
      <c r="C256" s="68"/>
      <c r="D256" s="68"/>
      <c r="E256" s="68"/>
      <c r="F256" s="68"/>
      <c r="G256" s="68"/>
      <c r="H256" s="68"/>
      <c r="I256" s="68"/>
      <c r="J256" s="68"/>
      <c r="K256" s="68"/>
      <c r="L256" s="69"/>
      <c r="M256" s="1"/>
      <c r="N256" s="1"/>
      <c r="O256" s="1"/>
    </row>
    <row r="257" spans="1:15" ht="12.75" customHeight="1">
      <c r="A257" s="1"/>
      <c r="B257" s="1"/>
      <c r="C257" s="68"/>
      <c r="D257" s="68"/>
      <c r="E257" s="68"/>
      <c r="F257" s="68"/>
      <c r="G257" s="68"/>
      <c r="H257" s="68"/>
      <c r="I257" s="68"/>
      <c r="J257" s="68"/>
      <c r="K257" s="68"/>
      <c r="L257" s="69"/>
      <c r="M257" s="1"/>
      <c r="N257" s="1"/>
      <c r="O257" s="1"/>
    </row>
    <row r="258" spans="1:15" ht="12.75" customHeight="1">
      <c r="A258" s="1"/>
      <c r="B258" s="1"/>
      <c r="C258" s="68"/>
      <c r="D258" s="68"/>
      <c r="E258" s="68"/>
      <c r="F258" s="68"/>
      <c r="G258" s="68"/>
      <c r="H258" s="68"/>
      <c r="I258" s="68"/>
      <c r="J258" s="68"/>
      <c r="K258" s="68"/>
      <c r="L258" s="69"/>
      <c r="M258" s="1"/>
      <c r="N258" s="1"/>
      <c r="O258" s="1"/>
    </row>
    <row r="259" spans="1:15" ht="12.75" customHeight="1">
      <c r="A259" s="1"/>
      <c r="B259" s="1"/>
      <c r="C259" s="68"/>
      <c r="D259" s="68"/>
      <c r="E259" s="68"/>
      <c r="F259" s="68"/>
      <c r="G259" s="68"/>
      <c r="H259" s="68"/>
      <c r="I259" s="68"/>
      <c r="J259" s="68"/>
      <c r="K259" s="68"/>
      <c r="L259" s="69"/>
      <c r="M259" s="1"/>
      <c r="N259" s="1"/>
      <c r="O259" s="1"/>
    </row>
    <row r="260" spans="1:15" ht="12.75" customHeight="1">
      <c r="A260" s="1"/>
      <c r="B260" s="1"/>
      <c r="C260" s="68"/>
      <c r="D260" s="68"/>
      <c r="E260" s="68"/>
      <c r="F260" s="68"/>
      <c r="G260" s="68"/>
      <c r="H260" s="68"/>
      <c r="I260" s="68"/>
      <c r="J260" s="68"/>
      <c r="K260" s="68"/>
      <c r="L260" s="69"/>
      <c r="M260" s="1"/>
      <c r="N260" s="1"/>
      <c r="O260" s="1"/>
    </row>
    <row r="261" spans="1:15" ht="12.75" customHeight="1">
      <c r="A261" s="1"/>
      <c r="B261" s="1"/>
      <c r="C261" s="68"/>
      <c r="D261" s="68"/>
      <c r="E261" s="68"/>
      <c r="F261" s="68"/>
      <c r="G261" s="68"/>
      <c r="H261" s="68"/>
      <c r="I261" s="68"/>
      <c r="J261" s="68"/>
      <c r="K261" s="68"/>
      <c r="L261" s="69"/>
      <c r="M261" s="1"/>
      <c r="N261" s="1"/>
      <c r="O261" s="1"/>
    </row>
    <row r="262" spans="1:15" ht="12.75" customHeight="1">
      <c r="A262" s="1"/>
      <c r="B262" s="1"/>
      <c r="C262" s="68"/>
      <c r="D262" s="68"/>
      <c r="E262" s="68"/>
      <c r="F262" s="68"/>
      <c r="G262" s="68"/>
      <c r="H262" s="68"/>
      <c r="I262" s="68"/>
      <c r="J262" s="68"/>
      <c r="K262" s="68"/>
      <c r="L262" s="69"/>
      <c r="M262" s="1"/>
      <c r="N262" s="1"/>
      <c r="O262" s="1"/>
    </row>
    <row r="263" spans="1:15" ht="12.75" customHeight="1">
      <c r="A263" s="1"/>
      <c r="B263" s="1"/>
      <c r="C263" s="68"/>
      <c r="D263" s="68"/>
      <c r="E263" s="68"/>
      <c r="F263" s="68"/>
      <c r="G263" s="68"/>
      <c r="H263" s="68"/>
      <c r="I263" s="68"/>
      <c r="J263" s="68"/>
      <c r="K263" s="68"/>
      <c r="L263" s="69"/>
      <c r="M263" s="1"/>
      <c r="N263" s="1"/>
      <c r="O263" s="1"/>
    </row>
    <row r="264" spans="1:15" ht="12.75" customHeight="1">
      <c r="A264" s="1"/>
      <c r="B264" s="1"/>
      <c r="C264" s="68"/>
      <c r="D264" s="68"/>
      <c r="E264" s="68"/>
      <c r="F264" s="68"/>
      <c r="G264" s="68"/>
      <c r="H264" s="68"/>
      <c r="I264" s="68"/>
      <c r="J264" s="68"/>
      <c r="K264" s="68"/>
      <c r="L264" s="69"/>
      <c r="M264" s="1"/>
      <c r="N264" s="1"/>
      <c r="O264" s="1"/>
    </row>
    <row r="265" spans="1:15" ht="12.75" customHeight="1">
      <c r="A265" s="1"/>
      <c r="B265" s="1"/>
      <c r="C265" s="68"/>
      <c r="D265" s="68"/>
      <c r="E265" s="68"/>
      <c r="F265" s="68"/>
      <c r="G265" s="68"/>
      <c r="H265" s="68"/>
      <c r="I265" s="68"/>
      <c r="J265" s="68"/>
      <c r="K265" s="68"/>
      <c r="L265" s="69"/>
      <c r="M265" s="1"/>
      <c r="N265" s="1"/>
      <c r="O265" s="1"/>
    </row>
    <row r="266" spans="1:15" ht="12.75" customHeight="1">
      <c r="A266" s="1"/>
      <c r="B266" s="1"/>
      <c r="C266" s="68"/>
      <c r="D266" s="68"/>
      <c r="E266" s="68"/>
      <c r="F266" s="68"/>
      <c r="G266" s="68"/>
      <c r="H266" s="68"/>
      <c r="I266" s="68"/>
      <c r="J266" s="68"/>
      <c r="K266" s="68"/>
      <c r="L266" s="69"/>
      <c r="M266" s="1"/>
      <c r="N266" s="1"/>
      <c r="O266" s="1"/>
    </row>
    <row r="267" spans="1:15" ht="12.75" customHeight="1">
      <c r="A267" s="1"/>
      <c r="B267" s="1"/>
      <c r="C267" s="68"/>
      <c r="D267" s="68"/>
      <c r="E267" s="68"/>
      <c r="F267" s="68"/>
      <c r="G267" s="68"/>
      <c r="H267" s="68"/>
      <c r="I267" s="68"/>
      <c r="J267" s="68"/>
      <c r="K267" s="68"/>
      <c r="L267" s="69"/>
      <c r="M267" s="1"/>
      <c r="N267" s="1"/>
      <c r="O267" s="1"/>
    </row>
    <row r="268" spans="1:15" ht="12.75" customHeight="1">
      <c r="A268" s="1"/>
      <c r="B268" s="1"/>
      <c r="C268" s="68"/>
      <c r="D268" s="68"/>
      <c r="E268" s="68"/>
      <c r="F268" s="68"/>
      <c r="G268" s="68"/>
      <c r="H268" s="68"/>
      <c r="I268" s="68"/>
      <c r="J268" s="68"/>
      <c r="K268" s="68"/>
      <c r="L268" s="69"/>
      <c r="M268" s="1"/>
      <c r="N268" s="1"/>
      <c r="O268" s="1"/>
    </row>
    <row r="269" spans="1:15" ht="12.75" customHeight="1">
      <c r="A269" s="1"/>
      <c r="B269" s="1"/>
      <c r="C269" s="68"/>
      <c r="D269" s="68"/>
      <c r="E269" s="68"/>
      <c r="F269" s="68"/>
      <c r="G269" s="68"/>
      <c r="H269" s="68"/>
      <c r="I269" s="68"/>
      <c r="J269" s="68"/>
      <c r="K269" s="68"/>
      <c r="L269" s="69"/>
      <c r="M269" s="1"/>
      <c r="N269" s="1"/>
      <c r="O269" s="1"/>
    </row>
    <row r="270" spans="1:15" ht="12.75" customHeight="1">
      <c r="A270" s="1"/>
      <c r="B270" s="1"/>
      <c r="C270" s="68"/>
      <c r="D270" s="68"/>
      <c r="E270" s="68"/>
      <c r="F270" s="68"/>
      <c r="G270" s="68"/>
      <c r="H270" s="68"/>
      <c r="I270" s="68"/>
      <c r="J270" s="68"/>
      <c r="K270" s="68"/>
      <c r="L270" s="69"/>
      <c r="M270" s="1"/>
      <c r="N270" s="1"/>
      <c r="O270" s="1"/>
    </row>
    <row r="271" spans="1:15" ht="12.75" customHeight="1">
      <c r="A271" s="1"/>
      <c r="B271" s="1"/>
      <c r="C271" s="68"/>
      <c r="D271" s="68"/>
      <c r="E271" s="68"/>
      <c r="F271" s="68"/>
      <c r="G271" s="68"/>
      <c r="H271" s="68"/>
      <c r="I271" s="68"/>
      <c r="J271" s="68"/>
      <c r="K271" s="68"/>
      <c r="L271" s="69"/>
      <c r="M271" s="1"/>
      <c r="N271" s="1"/>
      <c r="O271" s="1"/>
    </row>
    <row r="272" spans="1:15" ht="12.75" customHeight="1">
      <c r="A272" s="1"/>
      <c r="B272" s="1"/>
      <c r="C272" s="68"/>
      <c r="D272" s="68"/>
      <c r="E272" s="68"/>
      <c r="F272" s="68"/>
      <c r="G272" s="68"/>
      <c r="H272" s="68"/>
      <c r="I272" s="68"/>
      <c r="J272" s="68"/>
      <c r="K272" s="68"/>
      <c r="L272" s="69"/>
      <c r="M272" s="1"/>
      <c r="N272" s="1"/>
      <c r="O272" s="1"/>
    </row>
    <row r="273" spans="1:15" ht="12.75" customHeight="1">
      <c r="A273" s="1"/>
      <c r="B273" s="1"/>
      <c r="C273" s="68"/>
      <c r="D273" s="68"/>
      <c r="E273" s="68"/>
      <c r="F273" s="68"/>
      <c r="G273" s="68"/>
      <c r="H273" s="68"/>
      <c r="I273" s="68"/>
      <c r="J273" s="68"/>
      <c r="K273" s="68"/>
      <c r="L273" s="69"/>
      <c r="M273" s="1"/>
      <c r="N273" s="1"/>
      <c r="O273" s="1"/>
    </row>
    <row r="274" spans="1:15" ht="12.75" customHeight="1">
      <c r="A274" s="1"/>
      <c r="B274" s="1"/>
      <c r="C274" s="68"/>
      <c r="D274" s="68"/>
      <c r="E274" s="68"/>
      <c r="F274" s="68"/>
      <c r="G274" s="68"/>
      <c r="H274" s="68"/>
      <c r="I274" s="68"/>
      <c r="J274" s="68"/>
      <c r="K274" s="68"/>
      <c r="L274" s="69"/>
      <c r="M274" s="1"/>
      <c r="N274" s="1"/>
      <c r="O274" s="1"/>
    </row>
    <row r="275" spans="1:15" ht="12.75" customHeight="1">
      <c r="A275" s="1"/>
      <c r="B275" s="1"/>
      <c r="C275" s="68"/>
      <c r="D275" s="68"/>
      <c r="E275" s="68"/>
      <c r="F275" s="68"/>
      <c r="G275" s="68"/>
      <c r="H275" s="68"/>
      <c r="I275" s="68"/>
      <c r="J275" s="68"/>
      <c r="K275" s="68"/>
      <c r="L275" s="69"/>
      <c r="M275" s="1"/>
      <c r="N275" s="1"/>
      <c r="O275" s="1"/>
    </row>
    <row r="276" spans="1:15" ht="12.75" customHeight="1">
      <c r="A276" s="1"/>
      <c r="B276" s="1"/>
      <c r="C276" s="68"/>
      <c r="D276" s="68"/>
      <c r="E276" s="68"/>
      <c r="F276" s="68"/>
      <c r="G276" s="68"/>
      <c r="H276" s="68"/>
      <c r="I276" s="68"/>
      <c r="J276" s="68"/>
      <c r="K276" s="68"/>
      <c r="L276" s="69"/>
      <c r="M276" s="1"/>
      <c r="N276" s="1"/>
      <c r="O276" s="1"/>
    </row>
    <row r="277" spans="1:15" ht="12.75" customHeight="1">
      <c r="A277" s="1"/>
      <c r="B277" s="1"/>
      <c r="C277" s="68"/>
      <c r="D277" s="68"/>
      <c r="E277" s="68"/>
      <c r="F277" s="68"/>
      <c r="G277" s="68"/>
      <c r="H277" s="68"/>
      <c r="I277" s="68"/>
      <c r="J277" s="68"/>
      <c r="K277" s="68"/>
      <c r="L277" s="69"/>
      <c r="M277" s="1"/>
      <c r="N277" s="1"/>
      <c r="O277" s="1"/>
    </row>
    <row r="278" spans="1:15" ht="12.75" customHeight="1">
      <c r="A278" s="1"/>
      <c r="B278" s="1"/>
      <c r="C278" s="68"/>
      <c r="D278" s="68"/>
      <c r="E278" s="68"/>
      <c r="F278" s="68"/>
      <c r="G278" s="68"/>
      <c r="H278" s="68"/>
      <c r="I278" s="68"/>
      <c r="J278" s="68"/>
      <c r="K278" s="68"/>
      <c r="L278" s="69"/>
      <c r="M278" s="1"/>
      <c r="N278" s="1"/>
      <c r="O278" s="1"/>
    </row>
    <row r="279" spans="1:15" ht="12.75" customHeight="1">
      <c r="A279" s="1"/>
      <c r="B279" s="1"/>
      <c r="C279" s="68"/>
      <c r="D279" s="68"/>
      <c r="E279" s="68"/>
      <c r="F279" s="68"/>
      <c r="G279" s="68"/>
      <c r="H279" s="68"/>
      <c r="I279" s="68"/>
      <c r="J279" s="68"/>
      <c r="K279" s="68"/>
      <c r="L279" s="69"/>
      <c r="M279" s="1"/>
      <c r="N279" s="1"/>
      <c r="O279" s="1"/>
    </row>
    <row r="280" spans="1:15" ht="12.75" customHeight="1">
      <c r="A280" s="1"/>
      <c r="B280" s="1"/>
      <c r="C280" s="68"/>
      <c r="D280" s="68"/>
      <c r="E280" s="68"/>
      <c r="F280" s="68"/>
      <c r="G280" s="68"/>
      <c r="H280" s="68"/>
      <c r="I280" s="68"/>
      <c r="J280" s="68"/>
      <c r="K280" s="68"/>
      <c r="L280" s="69"/>
      <c r="M280" s="1"/>
      <c r="N280" s="1"/>
      <c r="O280" s="1"/>
    </row>
    <row r="281" spans="1:15" ht="12.75" customHeight="1">
      <c r="A281" s="1"/>
      <c r="B281" s="1"/>
      <c r="C281" s="68"/>
      <c r="D281" s="68"/>
      <c r="E281" s="68"/>
      <c r="F281" s="68"/>
      <c r="G281" s="68"/>
      <c r="H281" s="68"/>
      <c r="I281" s="68"/>
      <c r="J281" s="68"/>
      <c r="K281" s="68"/>
      <c r="L281" s="69"/>
      <c r="M281" s="1"/>
      <c r="N281" s="1"/>
      <c r="O281" s="1"/>
    </row>
    <row r="282" spans="1:15" ht="12.75" customHeight="1">
      <c r="A282" s="1"/>
      <c r="B282" s="1"/>
      <c r="C282" s="68"/>
      <c r="D282" s="68"/>
      <c r="E282" s="68"/>
      <c r="F282" s="68"/>
      <c r="G282" s="68"/>
      <c r="H282" s="68"/>
      <c r="I282" s="68"/>
      <c r="J282" s="68"/>
      <c r="K282" s="68"/>
      <c r="L282" s="69"/>
      <c r="M282" s="1"/>
      <c r="N282" s="1"/>
      <c r="O282" s="1"/>
    </row>
    <row r="283" spans="1:15" ht="12.75" customHeight="1">
      <c r="A283" s="1"/>
      <c r="B283" s="1"/>
      <c r="C283" s="68"/>
      <c r="D283" s="68"/>
      <c r="E283" s="68"/>
      <c r="F283" s="68"/>
      <c r="G283" s="68"/>
      <c r="H283" s="68"/>
      <c r="I283" s="68"/>
      <c r="J283" s="68"/>
      <c r="K283" s="68"/>
      <c r="L283" s="69"/>
      <c r="M283" s="1"/>
      <c r="N283" s="1"/>
      <c r="O283" s="1"/>
    </row>
    <row r="284" spans="1:15" ht="12.75" customHeight="1">
      <c r="A284" s="1"/>
      <c r="B284" s="1"/>
      <c r="C284" s="68"/>
      <c r="D284" s="68"/>
      <c r="E284" s="68"/>
      <c r="F284" s="68"/>
      <c r="G284" s="68"/>
      <c r="H284" s="68"/>
      <c r="I284" s="68"/>
      <c r="J284" s="68"/>
      <c r="K284" s="68"/>
      <c r="L284" s="69"/>
      <c r="M284" s="1"/>
      <c r="N284" s="1"/>
      <c r="O284" s="1"/>
    </row>
    <row r="285" spans="1:15" ht="12.75" customHeight="1">
      <c r="A285" s="1"/>
      <c r="B285" s="1"/>
      <c r="C285" s="68"/>
      <c r="D285" s="68"/>
      <c r="E285" s="68"/>
      <c r="F285" s="68"/>
      <c r="G285" s="68"/>
      <c r="H285" s="68"/>
      <c r="I285" s="68"/>
      <c r="J285" s="68"/>
      <c r="K285" s="68"/>
      <c r="L285" s="69"/>
      <c r="M285" s="1"/>
      <c r="N285" s="1"/>
      <c r="O285" s="1"/>
    </row>
    <row r="286" spans="1:15" ht="12.75" customHeight="1">
      <c r="A286" s="1"/>
      <c r="B286" s="1"/>
      <c r="C286" s="68"/>
      <c r="D286" s="68"/>
      <c r="E286" s="68"/>
      <c r="F286" s="68"/>
      <c r="G286" s="68"/>
      <c r="H286" s="68"/>
      <c r="I286" s="68"/>
      <c r="J286" s="68"/>
      <c r="K286" s="68"/>
      <c r="L286" s="69"/>
      <c r="M286" s="1"/>
      <c r="N286" s="1"/>
      <c r="O286" s="1"/>
    </row>
    <row r="287" spans="1:15" ht="12.75" customHeight="1">
      <c r="A287" s="1"/>
      <c r="B287" s="1"/>
      <c r="C287" s="68"/>
      <c r="D287" s="68"/>
      <c r="E287" s="68"/>
      <c r="F287" s="68"/>
      <c r="G287" s="68"/>
      <c r="H287" s="68"/>
      <c r="I287" s="68"/>
      <c r="J287" s="68"/>
      <c r="K287" s="68"/>
      <c r="L287" s="69"/>
      <c r="M287" s="1"/>
      <c r="N287" s="1"/>
      <c r="O287" s="1"/>
    </row>
    <row r="288" spans="1:15" ht="12.75" customHeight="1">
      <c r="A288" s="1"/>
      <c r="B288" s="1"/>
      <c r="C288" s="68"/>
      <c r="D288" s="68"/>
      <c r="E288" s="68"/>
      <c r="F288" s="68"/>
      <c r="G288" s="68"/>
      <c r="H288" s="68"/>
      <c r="I288" s="68"/>
      <c r="J288" s="68"/>
      <c r="K288" s="68"/>
      <c r="L288" s="69"/>
      <c r="M288" s="1"/>
      <c r="N288" s="1"/>
      <c r="O288" s="1"/>
    </row>
    <row r="289" spans="1:15" ht="12.75" customHeight="1">
      <c r="A289" s="1"/>
      <c r="B289" s="1"/>
      <c r="C289" s="68"/>
      <c r="D289" s="68"/>
      <c r="E289" s="68"/>
      <c r="F289" s="68"/>
      <c r="G289" s="68"/>
      <c r="H289" s="68"/>
      <c r="I289" s="68"/>
      <c r="J289" s="68"/>
      <c r="K289" s="68"/>
      <c r="L289" s="69"/>
      <c r="M289" s="1"/>
      <c r="N289" s="1"/>
      <c r="O289" s="1"/>
    </row>
    <row r="290" spans="1:15" ht="12.75" customHeight="1">
      <c r="A290" s="1"/>
      <c r="B290" s="1"/>
      <c r="C290" s="68"/>
      <c r="D290" s="68"/>
      <c r="E290" s="68"/>
      <c r="F290" s="68"/>
      <c r="G290" s="68"/>
      <c r="H290" s="68"/>
      <c r="I290" s="68"/>
      <c r="J290" s="68"/>
      <c r="K290" s="68"/>
      <c r="L290" s="69"/>
      <c r="M290" s="1"/>
      <c r="N290" s="1"/>
      <c r="O290" s="1"/>
    </row>
    <row r="291" spans="1:15" ht="12.75" customHeight="1">
      <c r="A291" s="1"/>
      <c r="B291" s="1"/>
      <c r="C291" s="68"/>
      <c r="D291" s="68"/>
      <c r="E291" s="68"/>
      <c r="F291" s="68"/>
      <c r="G291" s="68"/>
      <c r="H291" s="68"/>
      <c r="I291" s="68"/>
      <c r="J291" s="68"/>
      <c r="K291" s="68"/>
      <c r="L291" s="69"/>
      <c r="M291" s="1"/>
      <c r="N291" s="1"/>
      <c r="O291" s="1"/>
    </row>
    <row r="292" spans="1:15" ht="12.75" customHeight="1">
      <c r="A292" s="1"/>
      <c r="B292" s="1"/>
      <c r="C292" s="68"/>
      <c r="D292" s="68"/>
      <c r="E292" s="68"/>
      <c r="F292" s="68"/>
      <c r="G292" s="68"/>
      <c r="H292" s="68"/>
      <c r="I292" s="68"/>
      <c r="J292" s="68"/>
      <c r="K292" s="68"/>
      <c r="L292" s="69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9"/>
      <c r="M293" s="1"/>
      <c r="N293" s="1"/>
      <c r="O293" s="1"/>
    </row>
    <row r="294" spans="1:15" ht="12.75" customHeight="1">
      <c r="A294" s="1"/>
      <c r="B294" s="1"/>
      <c r="C294" s="74"/>
      <c r="D294" s="74"/>
      <c r="E294" s="74"/>
      <c r="F294" s="74"/>
      <c r="G294" s="74"/>
      <c r="H294" s="74"/>
      <c r="I294" s="74"/>
      <c r="J294" s="74"/>
      <c r="K294" s="74"/>
      <c r="L294" s="69"/>
      <c r="M294" s="1"/>
      <c r="N294" s="1"/>
      <c r="O294" s="1"/>
    </row>
    <row r="295" spans="1:15" ht="12.75" customHeight="1">
      <c r="A295" s="1"/>
      <c r="B295" s="1"/>
      <c r="C295" s="68"/>
      <c r="D295" s="68"/>
      <c r="E295" s="68"/>
      <c r="F295" s="68"/>
      <c r="G295" s="68"/>
      <c r="H295" s="68"/>
      <c r="I295" s="68"/>
      <c r="J295" s="68"/>
      <c r="K295" s="68"/>
      <c r="L295" s="69"/>
      <c r="M295" s="1"/>
      <c r="N295" s="1"/>
      <c r="O295" s="1"/>
    </row>
    <row r="296" spans="1:15" ht="12.75" customHeight="1">
      <c r="A296" s="1"/>
      <c r="B296" s="1"/>
      <c r="C296" s="68"/>
      <c r="D296" s="68"/>
      <c r="E296" s="68"/>
      <c r="F296" s="68"/>
      <c r="G296" s="68"/>
      <c r="H296" s="68"/>
      <c r="I296" s="68"/>
      <c r="J296" s="68"/>
      <c r="K296" s="68"/>
      <c r="L296" s="69"/>
      <c r="M296" s="1"/>
      <c r="N296" s="1"/>
      <c r="O296" s="1"/>
    </row>
    <row r="297" spans="1:15" ht="12.75" customHeight="1">
      <c r="A297" s="1"/>
      <c r="B297" s="1"/>
      <c r="C297" s="68"/>
      <c r="D297" s="68"/>
      <c r="E297" s="68"/>
      <c r="F297" s="68"/>
      <c r="G297" s="68"/>
      <c r="H297" s="68"/>
      <c r="I297" s="68"/>
      <c r="J297" s="68"/>
      <c r="K297" s="68"/>
      <c r="L297" s="69"/>
      <c r="M297" s="1"/>
      <c r="N297" s="1"/>
      <c r="O297" s="1"/>
    </row>
    <row r="298" spans="1:15" ht="12.75" customHeight="1">
      <c r="A298" s="1"/>
      <c r="B298" s="1"/>
      <c r="C298" s="68"/>
      <c r="D298" s="68"/>
      <c r="E298" s="68"/>
      <c r="F298" s="68"/>
      <c r="G298" s="68"/>
      <c r="H298" s="68"/>
      <c r="I298" s="68"/>
      <c r="J298" s="68"/>
      <c r="K298" s="68"/>
      <c r="L298" s="69"/>
      <c r="M298" s="1"/>
      <c r="N298" s="1"/>
      <c r="O298" s="1"/>
    </row>
    <row r="299" spans="1:15" ht="12.75" customHeight="1">
      <c r="A299" s="1"/>
      <c r="B299" s="1"/>
      <c r="C299" s="68"/>
      <c r="D299" s="68"/>
      <c r="E299" s="68"/>
      <c r="F299" s="68"/>
      <c r="G299" s="68"/>
      <c r="H299" s="68"/>
      <c r="I299" s="68"/>
      <c r="J299" s="68"/>
      <c r="K299" s="68"/>
      <c r="L299" s="69"/>
      <c r="M299" s="1"/>
      <c r="N299" s="1"/>
      <c r="O299" s="1"/>
    </row>
    <row r="300" spans="1:15" ht="12.75" customHeight="1">
      <c r="A300" s="1"/>
      <c r="B300" s="1"/>
      <c r="C300" s="68"/>
      <c r="D300" s="68"/>
      <c r="E300" s="68"/>
      <c r="F300" s="68"/>
      <c r="G300" s="68"/>
      <c r="H300" s="68"/>
      <c r="I300" s="68"/>
      <c r="J300" s="68"/>
      <c r="K300" s="68"/>
      <c r="L300" s="69"/>
      <c r="M300" s="1"/>
      <c r="N300" s="1"/>
      <c r="O300" s="1"/>
    </row>
    <row r="301" spans="1:15" ht="12.75" customHeight="1">
      <c r="A301" s="1"/>
      <c r="B301" s="1"/>
      <c r="C301" s="68"/>
      <c r="D301" s="68"/>
      <c r="E301" s="68"/>
      <c r="F301" s="68"/>
      <c r="G301" s="68"/>
      <c r="H301" s="68"/>
      <c r="I301" s="68"/>
      <c r="J301" s="68"/>
      <c r="K301" s="68"/>
      <c r="L301" s="69"/>
      <c r="M301" s="1"/>
      <c r="N301" s="1"/>
      <c r="O301" s="1"/>
    </row>
    <row r="302" spans="1:15" ht="12.75" customHeight="1">
      <c r="A302" s="1"/>
      <c r="B302" s="1"/>
      <c r="C302" s="68"/>
      <c r="D302" s="68"/>
      <c r="E302" s="68"/>
      <c r="F302" s="68"/>
      <c r="G302" s="68"/>
      <c r="H302" s="68"/>
      <c r="I302" s="68"/>
      <c r="J302" s="68"/>
      <c r="K302" s="68"/>
      <c r="L302" s="69"/>
      <c r="M302" s="1"/>
      <c r="N302" s="1"/>
      <c r="O302" s="1"/>
    </row>
    <row r="303" spans="1:15" ht="12.75" customHeight="1">
      <c r="A303" s="1"/>
      <c r="B303" s="1"/>
      <c r="C303" s="68"/>
      <c r="D303" s="68"/>
      <c r="E303" s="68"/>
      <c r="F303" s="68"/>
      <c r="G303" s="68"/>
      <c r="H303" s="68"/>
      <c r="I303" s="68"/>
      <c r="J303" s="68"/>
      <c r="K303" s="68"/>
      <c r="L303" s="69"/>
      <c r="M303" s="1"/>
      <c r="N303" s="1"/>
      <c r="O303" s="1"/>
    </row>
    <row r="304" spans="1:15" ht="12.75" customHeight="1">
      <c r="A304" s="1"/>
      <c r="B304" s="1"/>
      <c r="C304" s="68"/>
      <c r="D304" s="68"/>
      <c r="E304" s="68"/>
      <c r="F304" s="68"/>
      <c r="G304" s="68"/>
      <c r="H304" s="68"/>
      <c r="I304" s="68"/>
      <c r="J304" s="68"/>
      <c r="K304" s="68"/>
      <c r="L304" s="69"/>
      <c r="M304" s="1"/>
      <c r="N304" s="1"/>
      <c r="O304" s="1"/>
    </row>
    <row r="305" spans="1:15" ht="12.75" customHeight="1">
      <c r="A305" s="1"/>
      <c r="B305" s="1"/>
      <c r="C305" s="68"/>
      <c r="D305" s="68"/>
      <c r="E305" s="68"/>
      <c r="F305" s="68"/>
      <c r="G305" s="68"/>
      <c r="H305" s="68"/>
      <c r="I305" s="68"/>
      <c r="J305" s="68"/>
      <c r="K305" s="68"/>
      <c r="L305" s="69"/>
      <c r="M305" s="1"/>
      <c r="N305" s="1"/>
      <c r="O305" s="1"/>
    </row>
    <row r="306" spans="1:15" ht="12.75" customHeight="1">
      <c r="A306" s="1"/>
      <c r="B306" s="1"/>
      <c r="C306" s="68"/>
      <c r="D306" s="68"/>
      <c r="E306" s="68"/>
      <c r="F306" s="68"/>
      <c r="G306" s="68"/>
      <c r="H306" s="68"/>
      <c r="I306" s="68"/>
      <c r="J306" s="68"/>
      <c r="K306" s="68"/>
      <c r="L306" s="69"/>
      <c r="M306" s="1"/>
      <c r="N306" s="1"/>
      <c r="O306" s="1"/>
    </row>
    <row r="307" spans="1:15" ht="12.75" customHeight="1">
      <c r="A307" s="1"/>
      <c r="B307" s="1"/>
      <c r="C307" s="68"/>
      <c r="D307" s="68"/>
      <c r="E307" s="68"/>
      <c r="F307" s="68"/>
      <c r="G307" s="68"/>
      <c r="H307" s="68"/>
      <c r="I307" s="68"/>
      <c r="J307" s="68"/>
      <c r="K307" s="68"/>
      <c r="L307" s="69"/>
      <c r="M307" s="1"/>
      <c r="N307" s="1"/>
      <c r="O307" s="1"/>
    </row>
    <row r="308" spans="1:15" ht="12.75" customHeight="1">
      <c r="A308" s="1"/>
      <c r="B308" s="1"/>
      <c r="C308" s="68"/>
      <c r="D308" s="68"/>
      <c r="E308" s="68"/>
      <c r="F308" s="68"/>
      <c r="G308" s="68"/>
      <c r="H308" s="68"/>
      <c r="I308" s="68"/>
      <c r="J308" s="68"/>
      <c r="K308" s="68"/>
      <c r="L308" s="69"/>
      <c r="M308" s="1"/>
      <c r="N308" s="1"/>
      <c r="O308" s="1"/>
    </row>
    <row r="309" spans="1:15" ht="12.75" customHeight="1">
      <c r="A309" s="1"/>
      <c r="B309" s="1"/>
      <c r="C309" s="68"/>
      <c r="D309" s="68"/>
      <c r="E309" s="68"/>
      <c r="F309" s="68"/>
      <c r="G309" s="68"/>
      <c r="H309" s="68"/>
      <c r="I309" s="68"/>
      <c r="J309" s="68"/>
      <c r="K309" s="68"/>
      <c r="L309" s="69"/>
      <c r="M309" s="1"/>
      <c r="N309" s="1"/>
      <c r="O309" s="1"/>
    </row>
    <row r="310" spans="1:15" ht="12.75" customHeight="1">
      <c r="A310" s="1"/>
      <c r="B310" s="1"/>
      <c r="C310" s="68"/>
      <c r="D310" s="68"/>
      <c r="E310" s="68"/>
      <c r="F310" s="68"/>
      <c r="G310" s="68"/>
      <c r="H310" s="68"/>
      <c r="I310" s="68"/>
      <c r="J310" s="68"/>
      <c r="K310" s="68"/>
      <c r="L310" s="69"/>
      <c r="M310" s="1"/>
      <c r="N310" s="1"/>
      <c r="O310" s="1"/>
    </row>
    <row r="311" spans="1:15" ht="12.75" customHeight="1">
      <c r="A311" s="1"/>
      <c r="B311" s="1"/>
      <c r="C311" s="68"/>
      <c r="D311" s="68"/>
      <c r="E311" s="68"/>
      <c r="F311" s="68"/>
      <c r="G311" s="68"/>
      <c r="H311" s="68"/>
      <c r="I311" s="68"/>
      <c r="J311" s="68"/>
      <c r="K311" s="68"/>
      <c r="L311" s="69"/>
      <c r="M311" s="1"/>
      <c r="N311" s="1"/>
      <c r="O311" s="1"/>
    </row>
    <row r="312" spans="1:15" ht="12.75" customHeight="1">
      <c r="A312" s="1"/>
      <c r="B312" s="1"/>
      <c r="C312" s="68"/>
      <c r="D312" s="68"/>
      <c r="E312" s="68"/>
      <c r="F312" s="68"/>
      <c r="G312" s="68"/>
      <c r="H312" s="68"/>
      <c r="I312" s="68"/>
      <c r="J312" s="68"/>
      <c r="K312" s="68"/>
      <c r="L312" s="69"/>
      <c r="M312" s="1"/>
      <c r="N312" s="1"/>
      <c r="O312" s="1"/>
    </row>
    <row r="313" spans="1:15" ht="12.75" customHeight="1">
      <c r="A313" s="1"/>
      <c r="B313" s="1"/>
      <c r="C313" s="68"/>
      <c r="D313" s="68"/>
      <c r="E313" s="68"/>
      <c r="F313" s="68"/>
      <c r="G313" s="68"/>
      <c r="H313" s="68"/>
      <c r="I313" s="68"/>
      <c r="J313" s="68"/>
      <c r="K313" s="68"/>
      <c r="L313" s="69"/>
      <c r="M313" s="1"/>
      <c r="N313" s="1"/>
      <c r="O313" s="1"/>
    </row>
    <row r="314" spans="1:15" ht="12.75" customHeight="1">
      <c r="A314" s="1"/>
      <c r="B314" s="1"/>
      <c r="C314" s="68"/>
      <c r="D314" s="68"/>
      <c r="E314" s="68"/>
      <c r="F314" s="68"/>
      <c r="G314" s="68"/>
      <c r="H314" s="68"/>
      <c r="I314" s="68"/>
      <c r="J314" s="68"/>
      <c r="K314" s="68"/>
      <c r="L314" s="69"/>
      <c r="M314" s="1"/>
      <c r="N314" s="1"/>
      <c r="O314" s="1"/>
    </row>
    <row r="315" spans="1:15" ht="12.75" customHeight="1">
      <c r="A315" s="1"/>
      <c r="B315" s="1"/>
      <c r="C315" s="68"/>
      <c r="D315" s="68"/>
      <c r="E315" s="68"/>
      <c r="F315" s="68"/>
      <c r="G315" s="68"/>
      <c r="H315" s="68"/>
      <c r="I315" s="68"/>
      <c r="J315" s="68"/>
      <c r="K315" s="68"/>
      <c r="L315" s="69"/>
      <c r="M315" s="1"/>
      <c r="N315" s="1"/>
      <c r="O315" s="1"/>
    </row>
    <row r="316" spans="1:15" ht="12.75" customHeight="1">
      <c r="A316" s="1"/>
      <c r="B316" s="1"/>
      <c r="C316" s="68"/>
      <c r="D316" s="68"/>
      <c r="E316" s="68"/>
      <c r="F316" s="68"/>
      <c r="G316" s="68"/>
      <c r="H316" s="68"/>
      <c r="I316" s="68"/>
      <c r="J316" s="68"/>
      <c r="K316" s="68"/>
      <c r="L316" s="69"/>
      <c r="M316" s="1"/>
      <c r="N316" s="1"/>
      <c r="O316" s="1"/>
    </row>
    <row r="317" spans="1:15" ht="12.75" customHeight="1">
      <c r="A317" s="1"/>
      <c r="B317" s="1"/>
      <c r="C317" s="68"/>
      <c r="D317" s="68"/>
      <c r="E317" s="68"/>
      <c r="F317" s="68"/>
      <c r="G317" s="68"/>
      <c r="H317" s="68"/>
      <c r="I317" s="68"/>
      <c r="J317" s="68"/>
      <c r="K317" s="68"/>
      <c r="L317" s="69"/>
      <c r="M317" s="1"/>
      <c r="N317" s="1"/>
      <c r="O317" s="1"/>
    </row>
    <row r="318" spans="1:15" ht="12.75" customHeight="1">
      <c r="A318" s="1"/>
      <c r="B318" s="1"/>
      <c r="C318" s="68"/>
      <c r="D318" s="68"/>
      <c r="E318" s="68"/>
      <c r="F318" s="68"/>
      <c r="G318" s="68"/>
      <c r="H318" s="68"/>
      <c r="I318" s="68"/>
      <c r="J318" s="68"/>
      <c r="K318" s="68"/>
      <c r="L318" s="69"/>
      <c r="M318" s="1"/>
      <c r="N318" s="1"/>
      <c r="O318" s="1"/>
    </row>
    <row r="319" spans="1:15" ht="12.75" customHeight="1">
      <c r="A319" s="1"/>
      <c r="B319" s="1"/>
      <c r="C319" s="68"/>
      <c r="D319" s="68"/>
      <c r="E319" s="68"/>
      <c r="F319" s="68"/>
      <c r="G319" s="68"/>
      <c r="H319" s="68"/>
      <c r="I319" s="68"/>
      <c r="J319" s="68"/>
      <c r="K319" s="68"/>
      <c r="L319" s="69"/>
      <c r="M319" s="1"/>
      <c r="N319" s="1"/>
      <c r="O319" s="1"/>
    </row>
    <row r="320" spans="1:15" ht="12.75" customHeight="1">
      <c r="A320" s="1"/>
      <c r="B320" s="1"/>
      <c r="C320" s="68"/>
      <c r="D320" s="68"/>
      <c r="E320" s="68"/>
      <c r="F320" s="68"/>
      <c r="G320" s="68"/>
      <c r="H320" s="68"/>
      <c r="I320" s="68"/>
      <c r="J320" s="68"/>
      <c r="K320" s="68"/>
      <c r="L320" s="69"/>
      <c r="M320" s="1"/>
      <c r="N320" s="1"/>
      <c r="O320" s="1"/>
    </row>
    <row r="321" spans="1:15" ht="12.75" customHeight="1">
      <c r="A321" s="1"/>
      <c r="B321" s="1"/>
      <c r="C321" s="68"/>
      <c r="D321" s="68"/>
      <c r="E321" s="68"/>
      <c r="F321" s="68"/>
      <c r="G321" s="68"/>
      <c r="H321" s="68"/>
      <c r="I321" s="68"/>
      <c r="J321" s="68"/>
      <c r="K321" s="68"/>
      <c r="L321" s="69"/>
      <c r="M321" s="1"/>
      <c r="N321" s="1"/>
      <c r="O321" s="1"/>
    </row>
    <row r="322" spans="1:15" ht="12.75" customHeight="1">
      <c r="A322" s="1"/>
      <c r="B322" s="1"/>
      <c r="C322" s="68"/>
      <c r="D322" s="68"/>
      <c r="E322" s="68"/>
      <c r="F322" s="68"/>
      <c r="G322" s="68"/>
      <c r="H322" s="68"/>
      <c r="I322" s="68"/>
      <c r="J322" s="68"/>
      <c r="K322" s="68"/>
      <c r="L322" s="69"/>
      <c r="M322" s="1"/>
      <c r="N322" s="1"/>
      <c r="O322" s="1"/>
    </row>
    <row r="323" spans="1:15" ht="12.75" customHeight="1">
      <c r="A323" s="1"/>
      <c r="B323" s="1"/>
      <c r="C323" s="68"/>
      <c r="D323" s="68"/>
      <c r="E323" s="68"/>
      <c r="F323" s="68"/>
      <c r="G323" s="68"/>
      <c r="H323" s="68"/>
      <c r="I323" s="68"/>
      <c r="J323" s="68"/>
      <c r="K323" s="68"/>
      <c r="L323" s="69"/>
      <c r="M323" s="1"/>
      <c r="N323" s="1"/>
      <c r="O323" s="1"/>
    </row>
    <row r="324" spans="1:15" ht="12.75" customHeight="1">
      <c r="A324" s="1"/>
      <c r="B324" s="1"/>
      <c r="C324" s="68"/>
      <c r="D324" s="68"/>
      <c r="E324" s="68"/>
      <c r="F324" s="68"/>
      <c r="G324" s="68"/>
      <c r="H324" s="68"/>
      <c r="I324" s="68"/>
      <c r="J324" s="68"/>
      <c r="K324" s="68"/>
      <c r="L324" s="69"/>
      <c r="M324" s="1"/>
      <c r="N324" s="1"/>
      <c r="O324" s="1"/>
    </row>
    <row r="325" spans="1:15" ht="12.75" customHeight="1">
      <c r="A325" s="1"/>
      <c r="B325" s="1"/>
      <c r="C325" s="68"/>
      <c r="D325" s="68"/>
      <c r="E325" s="68"/>
      <c r="F325" s="68"/>
      <c r="G325" s="68"/>
      <c r="H325" s="68"/>
      <c r="I325" s="68"/>
      <c r="J325" s="68"/>
      <c r="K325" s="68"/>
      <c r="L325" s="69"/>
      <c r="M325" s="1"/>
      <c r="N325" s="1"/>
      <c r="O325" s="1"/>
    </row>
    <row r="326" spans="1:15" ht="12.75" customHeight="1">
      <c r="A326" s="1"/>
      <c r="B326" s="1"/>
      <c r="C326" s="68"/>
      <c r="D326" s="68"/>
      <c r="E326" s="68"/>
      <c r="F326" s="68"/>
      <c r="G326" s="68"/>
      <c r="H326" s="68"/>
      <c r="I326" s="68"/>
      <c r="J326" s="68"/>
      <c r="K326" s="68"/>
      <c r="L326" s="69"/>
      <c r="M326" s="1"/>
      <c r="N326" s="1"/>
      <c r="O326" s="1"/>
    </row>
    <row r="327" spans="1:15" ht="12.75" customHeight="1">
      <c r="A327" s="1"/>
      <c r="B327" s="1"/>
      <c r="C327" s="68"/>
      <c r="D327" s="68"/>
      <c r="E327" s="68"/>
      <c r="F327" s="68"/>
      <c r="G327" s="68"/>
      <c r="H327" s="68"/>
      <c r="I327" s="68"/>
      <c r="J327" s="68"/>
      <c r="K327" s="68"/>
      <c r="L327" s="69"/>
      <c r="M327" s="1"/>
      <c r="N327" s="1"/>
      <c r="O327" s="1"/>
    </row>
    <row r="328" spans="1:15" ht="12.75" customHeight="1">
      <c r="A328" s="1"/>
      <c r="B328" s="1"/>
      <c r="C328" s="68"/>
      <c r="D328" s="68"/>
      <c r="E328" s="68"/>
      <c r="F328" s="68"/>
      <c r="G328" s="68"/>
      <c r="H328" s="68"/>
      <c r="I328" s="68"/>
      <c r="J328" s="68"/>
      <c r="K328" s="68"/>
      <c r="L328" s="69"/>
      <c r="M328" s="1"/>
      <c r="N328" s="1"/>
      <c r="O328" s="1"/>
    </row>
    <row r="329" spans="1:15" ht="12.75" customHeight="1">
      <c r="A329" s="1"/>
      <c r="B329" s="1"/>
      <c r="C329" s="68"/>
      <c r="D329" s="68"/>
      <c r="E329" s="68"/>
      <c r="F329" s="68"/>
      <c r="G329" s="68"/>
      <c r="H329" s="68"/>
      <c r="I329" s="68"/>
      <c r="J329" s="68"/>
      <c r="K329" s="68"/>
      <c r="L329" s="69"/>
      <c r="M329" s="1"/>
      <c r="N329" s="1"/>
      <c r="O329" s="1"/>
    </row>
    <row r="330" spans="1:15" ht="12.75" customHeight="1">
      <c r="A330" s="1"/>
      <c r="B330" s="1"/>
      <c r="C330" s="68"/>
      <c r="D330" s="68"/>
      <c r="E330" s="68"/>
      <c r="F330" s="68"/>
      <c r="G330" s="68"/>
      <c r="H330" s="68"/>
      <c r="I330" s="68"/>
      <c r="J330" s="68"/>
      <c r="K330" s="68"/>
      <c r="L330" s="69"/>
      <c r="M330" s="1"/>
      <c r="N330" s="1"/>
      <c r="O330" s="1"/>
    </row>
    <row r="331" spans="1:15" ht="12.75" customHeight="1">
      <c r="A331" s="1"/>
      <c r="B331" s="1"/>
      <c r="C331" s="68"/>
      <c r="D331" s="68"/>
      <c r="E331" s="68"/>
      <c r="F331" s="68"/>
      <c r="G331" s="68"/>
      <c r="H331" s="68"/>
      <c r="I331" s="68"/>
      <c r="J331" s="68"/>
      <c r="K331" s="68"/>
      <c r="L331" s="69"/>
      <c r="M331" s="1"/>
      <c r="N331" s="1"/>
      <c r="O331" s="1"/>
    </row>
    <row r="332" spans="1:15" ht="12.75" customHeight="1">
      <c r="A332" s="1"/>
      <c r="B332" s="1"/>
      <c r="C332" s="68"/>
      <c r="D332" s="68"/>
      <c r="E332" s="68"/>
      <c r="F332" s="68"/>
      <c r="G332" s="68"/>
      <c r="H332" s="68"/>
      <c r="I332" s="68"/>
      <c r="J332" s="68"/>
      <c r="K332" s="68"/>
      <c r="L332" s="69"/>
      <c r="M332" s="1"/>
      <c r="N332" s="1"/>
      <c r="O332" s="1"/>
    </row>
    <row r="333" spans="1:15" ht="12.75" customHeight="1">
      <c r="A333" s="1"/>
      <c r="B333" s="1"/>
      <c r="C333" s="68"/>
      <c r="D333" s="68"/>
      <c r="E333" s="68"/>
      <c r="F333" s="68"/>
      <c r="G333" s="68"/>
      <c r="H333" s="68"/>
      <c r="I333" s="68"/>
      <c r="J333" s="68"/>
      <c r="K333" s="68"/>
      <c r="L333" s="69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8"/>
      <c r="F334" s="68"/>
      <c r="G334" s="68"/>
      <c r="H334" s="68"/>
      <c r="I334" s="68"/>
      <c r="J334" s="68"/>
      <c r="K334" s="68"/>
      <c r="L334" s="69"/>
      <c r="M334" s="1"/>
      <c r="N334" s="1"/>
      <c r="O334" s="1"/>
    </row>
    <row r="335" spans="1:15" ht="12.75" customHeight="1">
      <c r="A335" s="1"/>
      <c r="B335" s="1"/>
      <c r="C335" s="74"/>
      <c r="D335" s="74"/>
      <c r="E335" s="68"/>
      <c r="F335" s="68"/>
      <c r="G335" s="68"/>
      <c r="H335" s="74"/>
      <c r="I335" s="74"/>
      <c r="J335" s="74"/>
      <c r="K335" s="74"/>
      <c r="L335" s="69"/>
      <c r="M335" s="1"/>
      <c r="N335" s="1"/>
      <c r="O335" s="1"/>
    </row>
    <row r="336" spans="1:15" ht="12.75" customHeight="1">
      <c r="A336" s="1"/>
      <c r="B336" s="1"/>
      <c r="C336" s="68"/>
      <c r="D336" s="68"/>
      <c r="E336" s="68"/>
      <c r="F336" s="68"/>
      <c r="G336" s="68"/>
      <c r="H336" s="68"/>
      <c r="I336" s="68"/>
      <c r="J336" s="68"/>
      <c r="K336" s="68"/>
      <c r="L336" s="69"/>
      <c r="M336" s="1"/>
      <c r="N336" s="1"/>
      <c r="O336" s="1"/>
    </row>
    <row r="337" spans="1:15" ht="12.75" customHeight="1">
      <c r="A337" s="1"/>
      <c r="B337" s="1"/>
      <c r="C337" s="68"/>
      <c r="D337" s="68"/>
      <c r="E337" s="68"/>
      <c r="F337" s="68"/>
      <c r="G337" s="68"/>
      <c r="H337" s="68"/>
      <c r="I337" s="68"/>
      <c r="J337" s="68"/>
      <c r="K337" s="68"/>
      <c r="L337" s="69"/>
      <c r="M337" s="1"/>
      <c r="N337" s="1"/>
      <c r="O337" s="1"/>
    </row>
    <row r="338" spans="1:15" ht="12.75" customHeight="1">
      <c r="A338" s="1"/>
      <c r="B338" s="1"/>
      <c r="C338" s="68"/>
      <c r="D338" s="68"/>
      <c r="E338" s="68"/>
      <c r="F338" s="68"/>
      <c r="G338" s="68"/>
      <c r="H338" s="68"/>
      <c r="I338" s="68"/>
      <c r="J338" s="68"/>
      <c r="K338" s="68"/>
      <c r="L338" s="69"/>
      <c r="M338" s="1"/>
      <c r="N338" s="1"/>
      <c r="O338" s="1"/>
    </row>
    <row r="339" spans="1:15" ht="12.75" customHeight="1">
      <c r="A339" s="1"/>
      <c r="B339" s="1"/>
      <c r="C339" s="68"/>
      <c r="D339" s="68"/>
      <c r="E339" s="68"/>
      <c r="F339" s="68"/>
      <c r="G339" s="68"/>
      <c r="H339" s="68"/>
      <c r="I339" s="68"/>
      <c r="J339" s="68"/>
      <c r="K339" s="68"/>
      <c r="L339" s="6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5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5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5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5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5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5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5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5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5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5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5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5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5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5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5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5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5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5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5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5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5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5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5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5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5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5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5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5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5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5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5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5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5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5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5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5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5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5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5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5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5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5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5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5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5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5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5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5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5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5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5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5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5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5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5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5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5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5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5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5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5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5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5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5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5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5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5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5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5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5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5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5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5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5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5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5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5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5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5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5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5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5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5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5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5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5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5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5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5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5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5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5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5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5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5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5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5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5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5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5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5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5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5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5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5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5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5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4"/>
      <c r="B1" s="435"/>
      <c r="C1" s="78"/>
      <c r="D1" s="7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313</v>
      </c>
      <c r="M5" s="1"/>
      <c r="N5" s="1"/>
      <c r="O5" s="1"/>
    </row>
    <row r="6" spans="1:15" ht="12.75" customHeight="1">
      <c r="A6" s="7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45104</v>
      </c>
      <c r="L6" s="1"/>
      <c r="M6" s="1"/>
      <c r="N6" s="1"/>
      <c r="O6" s="1"/>
    </row>
    <row r="7" spans="1:15" ht="12.75" customHeight="1">
      <c r="B7" s="1"/>
      <c r="C7" s="1" t="s">
        <v>314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6"/>
      <c r="B8" s="5"/>
      <c r="C8" s="5"/>
      <c r="D8" s="5"/>
      <c r="E8" s="5"/>
      <c r="F8" s="5"/>
      <c r="G8" s="8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7" t="s">
        <v>16</v>
      </c>
      <c r="B9" s="429" t="s">
        <v>18</v>
      </c>
      <c r="C9" s="433" t="s">
        <v>20</v>
      </c>
      <c r="D9" s="433" t="s">
        <v>21</v>
      </c>
      <c r="E9" s="424" t="s">
        <v>22</v>
      </c>
      <c r="F9" s="425"/>
      <c r="G9" s="426"/>
      <c r="H9" s="424" t="s">
        <v>23</v>
      </c>
      <c r="I9" s="425"/>
      <c r="J9" s="426"/>
      <c r="K9" s="26"/>
      <c r="L9" s="27"/>
      <c r="M9" s="57"/>
      <c r="N9" s="1"/>
      <c r="O9" s="1"/>
    </row>
    <row r="10" spans="1:15" ht="42.75" customHeight="1">
      <c r="A10" s="431"/>
      <c r="B10" s="432"/>
      <c r="C10" s="432"/>
      <c r="D10" s="43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9" t="s">
        <v>260</v>
      </c>
      <c r="N10" s="1"/>
      <c r="O10" s="1"/>
    </row>
    <row r="11" spans="1:15" ht="12" customHeight="1">
      <c r="A11" s="33">
        <v>1</v>
      </c>
      <c r="B11" s="62" t="s">
        <v>315</v>
      </c>
      <c r="C11" s="31">
        <v>452</v>
      </c>
      <c r="D11" s="40">
        <v>452.33333333333331</v>
      </c>
      <c r="E11" s="40">
        <v>446.66666666666663</v>
      </c>
      <c r="F11" s="40">
        <v>441.33333333333331</v>
      </c>
      <c r="G11" s="40">
        <v>435.66666666666663</v>
      </c>
      <c r="H11" s="40">
        <v>457.66666666666663</v>
      </c>
      <c r="I11" s="40">
        <v>463.33333333333326</v>
      </c>
      <c r="J11" s="40">
        <v>468.66666666666663</v>
      </c>
      <c r="K11" s="31">
        <v>458</v>
      </c>
      <c r="L11" s="31">
        <v>447</v>
      </c>
      <c r="M11" s="31">
        <v>2.8521100000000001</v>
      </c>
      <c r="N11" s="1"/>
      <c r="O11" s="1"/>
    </row>
    <row r="12" spans="1:15" ht="12" customHeight="1">
      <c r="A12" s="33">
        <v>2</v>
      </c>
      <c r="B12" s="62" t="s">
        <v>316</v>
      </c>
      <c r="C12" s="31">
        <v>27508</v>
      </c>
      <c r="D12" s="40">
        <v>27365.7</v>
      </c>
      <c r="E12" s="40">
        <v>27137.4</v>
      </c>
      <c r="F12" s="40">
        <v>26766.799999999999</v>
      </c>
      <c r="G12" s="40">
        <v>26538.5</v>
      </c>
      <c r="H12" s="40">
        <v>27736.300000000003</v>
      </c>
      <c r="I12" s="40">
        <v>27964.6</v>
      </c>
      <c r="J12" s="40">
        <v>28335.200000000004</v>
      </c>
      <c r="K12" s="31">
        <v>27594</v>
      </c>
      <c r="L12" s="31">
        <v>26995.1</v>
      </c>
      <c r="M12" s="31">
        <v>1.6820000000000002E-2</v>
      </c>
      <c r="N12" s="1"/>
      <c r="O12" s="1"/>
    </row>
    <row r="13" spans="1:15" ht="12" customHeight="1">
      <c r="A13" s="33">
        <v>3</v>
      </c>
      <c r="B13" s="62" t="s">
        <v>43</v>
      </c>
      <c r="C13" s="31">
        <v>4285.3500000000004</v>
      </c>
      <c r="D13" s="40">
        <v>4267.2166666666672</v>
      </c>
      <c r="E13" s="40">
        <v>4234.4333333333343</v>
      </c>
      <c r="F13" s="40">
        <v>4183.5166666666673</v>
      </c>
      <c r="G13" s="40">
        <v>4150.7333333333345</v>
      </c>
      <c r="H13" s="40">
        <v>4318.1333333333341</v>
      </c>
      <c r="I13" s="40">
        <v>4350.916666666667</v>
      </c>
      <c r="J13" s="40">
        <v>4401.8333333333339</v>
      </c>
      <c r="K13" s="31">
        <v>4300</v>
      </c>
      <c r="L13" s="31">
        <v>4216.3</v>
      </c>
      <c r="M13" s="31">
        <v>1.38748</v>
      </c>
      <c r="N13" s="1"/>
      <c r="O13" s="1"/>
    </row>
    <row r="14" spans="1:15" ht="12" customHeight="1">
      <c r="A14" s="33">
        <v>4</v>
      </c>
      <c r="B14" s="62" t="s">
        <v>51</v>
      </c>
      <c r="C14" s="31">
        <v>1792.3</v>
      </c>
      <c r="D14" s="40">
        <v>1781.0333333333335</v>
      </c>
      <c r="E14" s="40">
        <v>1765.2666666666671</v>
      </c>
      <c r="F14" s="40">
        <v>1738.2333333333336</v>
      </c>
      <c r="G14" s="40">
        <v>1722.4666666666672</v>
      </c>
      <c r="H14" s="40">
        <v>1808.0666666666671</v>
      </c>
      <c r="I14" s="40">
        <v>1823.8333333333335</v>
      </c>
      <c r="J14" s="40">
        <v>1850.866666666667</v>
      </c>
      <c r="K14" s="31">
        <v>1796.8</v>
      </c>
      <c r="L14" s="31">
        <v>1754</v>
      </c>
      <c r="M14" s="31">
        <v>3.6112099999999998</v>
      </c>
      <c r="N14" s="1"/>
      <c r="O14" s="1"/>
    </row>
    <row r="15" spans="1:15" ht="12" customHeight="1">
      <c r="A15" s="33">
        <v>5</v>
      </c>
      <c r="B15" s="62" t="s">
        <v>317</v>
      </c>
      <c r="C15" s="31">
        <v>3319.05</v>
      </c>
      <c r="D15" s="40">
        <v>3328.9166666666665</v>
      </c>
      <c r="E15" s="40">
        <v>3294.1333333333332</v>
      </c>
      <c r="F15" s="40">
        <v>3269.2166666666667</v>
      </c>
      <c r="G15" s="40">
        <v>3234.4333333333334</v>
      </c>
      <c r="H15" s="40">
        <v>3353.833333333333</v>
      </c>
      <c r="I15" s="40">
        <v>3388.6166666666668</v>
      </c>
      <c r="J15" s="40">
        <v>3413.5333333333328</v>
      </c>
      <c r="K15" s="31">
        <v>3363.7</v>
      </c>
      <c r="L15" s="31">
        <v>3304</v>
      </c>
      <c r="M15" s="31">
        <v>0.26144000000000001</v>
      </c>
      <c r="N15" s="1"/>
      <c r="O15" s="1"/>
    </row>
    <row r="16" spans="1:15" ht="12" customHeight="1">
      <c r="A16" s="33">
        <v>6</v>
      </c>
      <c r="B16" s="62" t="s">
        <v>318</v>
      </c>
      <c r="C16" s="31">
        <v>1309.95</v>
      </c>
      <c r="D16" s="40">
        <v>1318.7166666666667</v>
      </c>
      <c r="E16" s="40">
        <v>1291.4833333333333</v>
      </c>
      <c r="F16" s="40">
        <v>1273.0166666666667</v>
      </c>
      <c r="G16" s="40">
        <v>1245.7833333333333</v>
      </c>
      <c r="H16" s="40">
        <v>1337.1833333333334</v>
      </c>
      <c r="I16" s="40">
        <v>1364.416666666667</v>
      </c>
      <c r="J16" s="40">
        <v>1382.8833333333334</v>
      </c>
      <c r="K16" s="31">
        <v>1345.95</v>
      </c>
      <c r="L16" s="31">
        <v>1300.25</v>
      </c>
      <c r="M16" s="31">
        <v>7.1471</v>
      </c>
      <c r="N16" s="1"/>
      <c r="O16" s="1"/>
    </row>
    <row r="17" spans="1:15" ht="12" customHeight="1">
      <c r="A17" s="33">
        <v>7</v>
      </c>
      <c r="B17" s="62" t="s">
        <v>65</v>
      </c>
      <c r="C17" s="31">
        <v>745.4</v>
      </c>
      <c r="D17" s="40">
        <v>742.26666666666677</v>
      </c>
      <c r="E17" s="40">
        <v>735.18333333333351</v>
      </c>
      <c r="F17" s="40">
        <v>724.9666666666667</v>
      </c>
      <c r="G17" s="40">
        <v>717.88333333333344</v>
      </c>
      <c r="H17" s="40">
        <v>752.48333333333358</v>
      </c>
      <c r="I17" s="40">
        <v>759.56666666666683</v>
      </c>
      <c r="J17" s="40">
        <v>769.78333333333364</v>
      </c>
      <c r="K17" s="31">
        <v>749.35</v>
      </c>
      <c r="L17" s="31">
        <v>732.05</v>
      </c>
      <c r="M17" s="31">
        <v>11.15771</v>
      </c>
      <c r="N17" s="1"/>
      <c r="O17" s="1"/>
    </row>
    <row r="18" spans="1:15" ht="12" customHeight="1">
      <c r="A18" s="33">
        <v>8</v>
      </c>
      <c r="B18" s="62" t="s">
        <v>319</v>
      </c>
      <c r="C18" s="31">
        <v>449.9</v>
      </c>
      <c r="D18" s="40">
        <v>449.33333333333331</v>
      </c>
      <c r="E18" s="40">
        <v>444.71666666666664</v>
      </c>
      <c r="F18" s="40">
        <v>439.5333333333333</v>
      </c>
      <c r="G18" s="40">
        <v>434.91666666666663</v>
      </c>
      <c r="H18" s="40">
        <v>454.51666666666665</v>
      </c>
      <c r="I18" s="40">
        <v>459.13333333333333</v>
      </c>
      <c r="J18" s="40">
        <v>464.31666666666666</v>
      </c>
      <c r="K18" s="31">
        <v>453.95</v>
      </c>
      <c r="L18" s="31">
        <v>444.15</v>
      </c>
      <c r="M18" s="31">
        <v>1.52437</v>
      </c>
      <c r="N18" s="1"/>
      <c r="O18" s="1"/>
    </row>
    <row r="19" spans="1:15" ht="12" customHeight="1">
      <c r="A19" s="33">
        <v>9</v>
      </c>
      <c r="B19" s="62" t="s">
        <v>320</v>
      </c>
      <c r="C19" s="31">
        <v>1463.2</v>
      </c>
      <c r="D19" s="40">
        <v>1443.0666666666666</v>
      </c>
      <c r="E19" s="40">
        <v>1412.3333333333333</v>
      </c>
      <c r="F19" s="40">
        <v>1361.4666666666667</v>
      </c>
      <c r="G19" s="40">
        <v>1330.7333333333333</v>
      </c>
      <c r="H19" s="40">
        <v>1493.9333333333332</v>
      </c>
      <c r="I19" s="40">
        <v>1524.6666666666667</v>
      </c>
      <c r="J19" s="40">
        <v>1575.5333333333331</v>
      </c>
      <c r="K19" s="31">
        <v>1473.8</v>
      </c>
      <c r="L19" s="31">
        <v>1392.2</v>
      </c>
      <c r="M19" s="31">
        <v>17.94903</v>
      </c>
      <c r="N19" s="1"/>
      <c r="O19" s="1"/>
    </row>
    <row r="20" spans="1:15" ht="12" customHeight="1">
      <c r="A20" s="33">
        <v>10</v>
      </c>
      <c r="B20" s="62" t="s">
        <v>45</v>
      </c>
      <c r="C20" s="31">
        <v>22841.15</v>
      </c>
      <c r="D20" s="40">
        <v>22791.300000000003</v>
      </c>
      <c r="E20" s="40">
        <v>22648.650000000005</v>
      </c>
      <c r="F20" s="40">
        <v>22456.15</v>
      </c>
      <c r="G20" s="40">
        <v>22313.500000000004</v>
      </c>
      <c r="H20" s="40">
        <v>22983.800000000007</v>
      </c>
      <c r="I20" s="40">
        <v>23126.45</v>
      </c>
      <c r="J20" s="40">
        <v>23318.950000000008</v>
      </c>
      <c r="K20" s="31">
        <v>22933.95</v>
      </c>
      <c r="L20" s="31">
        <v>22598.799999999999</v>
      </c>
      <c r="M20" s="31">
        <v>9.6420000000000006E-2</v>
      </c>
      <c r="N20" s="1"/>
      <c r="O20" s="1"/>
    </row>
    <row r="21" spans="1:15" ht="12" customHeight="1">
      <c r="A21" s="33">
        <v>11</v>
      </c>
      <c r="B21" s="62" t="s">
        <v>52</v>
      </c>
      <c r="C21" s="31">
        <v>2295.6</v>
      </c>
      <c r="D21" s="40">
        <v>2268.3666666666663</v>
      </c>
      <c r="E21" s="40">
        <v>2200.2833333333328</v>
      </c>
      <c r="F21" s="40">
        <v>2104.9666666666667</v>
      </c>
      <c r="G21" s="40">
        <v>2036.8833333333332</v>
      </c>
      <c r="H21" s="40">
        <v>2363.6833333333325</v>
      </c>
      <c r="I21" s="40">
        <v>2431.7666666666655</v>
      </c>
      <c r="J21" s="40">
        <v>2527.0833333333321</v>
      </c>
      <c r="K21" s="31">
        <v>2336.4499999999998</v>
      </c>
      <c r="L21" s="31">
        <v>2173.0500000000002</v>
      </c>
      <c r="M21" s="31">
        <v>78.473410000000001</v>
      </c>
      <c r="N21" s="1"/>
      <c r="O21" s="1"/>
    </row>
    <row r="22" spans="1:15" ht="12" customHeight="1">
      <c r="A22" s="33">
        <v>12</v>
      </c>
      <c r="B22" s="62" t="s">
        <v>268</v>
      </c>
      <c r="C22" s="31">
        <v>968.45</v>
      </c>
      <c r="D22" s="40">
        <v>955.7833333333333</v>
      </c>
      <c r="E22" s="40">
        <v>937.66666666666663</v>
      </c>
      <c r="F22" s="40">
        <v>906.88333333333333</v>
      </c>
      <c r="G22" s="40">
        <v>888.76666666666665</v>
      </c>
      <c r="H22" s="40">
        <v>986.56666666666661</v>
      </c>
      <c r="I22" s="40">
        <v>1004.6833333333334</v>
      </c>
      <c r="J22" s="40">
        <v>1035.4666666666667</v>
      </c>
      <c r="K22" s="31">
        <v>973.9</v>
      </c>
      <c r="L22" s="31">
        <v>925</v>
      </c>
      <c r="M22" s="31">
        <v>60.027709999999999</v>
      </c>
      <c r="N22" s="1"/>
      <c r="O22" s="1"/>
    </row>
    <row r="23" spans="1:15" ht="12.75" customHeight="1">
      <c r="A23" s="33">
        <v>13</v>
      </c>
      <c r="B23" s="62" t="s">
        <v>53</v>
      </c>
      <c r="C23" s="31">
        <v>724.4</v>
      </c>
      <c r="D23" s="40">
        <v>718.59999999999991</v>
      </c>
      <c r="E23" s="40">
        <v>710.89999999999986</v>
      </c>
      <c r="F23" s="40">
        <v>697.4</v>
      </c>
      <c r="G23" s="40">
        <v>689.69999999999993</v>
      </c>
      <c r="H23" s="40">
        <v>732.0999999999998</v>
      </c>
      <c r="I23" s="40">
        <v>739.79999999999984</v>
      </c>
      <c r="J23" s="40">
        <v>753.29999999999973</v>
      </c>
      <c r="K23" s="31">
        <v>726.3</v>
      </c>
      <c r="L23" s="31">
        <v>705.1</v>
      </c>
      <c r="M23" s="31">
        <v>56.960790000000003</v>
      </c>
      <c r="N23" s="1"/>
      <c r="O23" s="1"/>
    </row>
    <row r="24" spans="1:15" ht="12.75" customHeight="1">
      <c r="A24" s="33">
        <v>14</v>
      </c>
      <c r="B24" s="62" t="s">
        <v>269</v>
      </c>
      <c r="C24" s="31">
        <v>644</v>
      </c>
      <c r="D24" s="40">
        <v>638.66666666666663</v>
      </c>
      <c r="E24" s="40">
        <v>625.38333333333321</v>
      </c>
      <c r="F24" s="40">
        <v>606.76666666666654</v>
      </c>
      <c r="G24" s="40">
        <v>593.48333333333312</v>
      </c>
      <c r="H24" s="40">
        <v>657.2833333333333</v>
      </c>
      <c r="I24" s="40">
        <v>670.56666666666683</v>
      </c>
      <c r="J24" s="40">
        <v>689.18333333333339</v>
      </c>
      <c r="K24" s="31">
        <v>651.95000000000005</v>
      </c>
      <c r="L24" s="31">
        <v>620.04999999999995</v>
      </c>
      <c r="M24" s="31">
        <v>11.00925</v>
      </c>
      <c r="N24" s="1"/>
      <c r="O24" s="1"/>
    </row>
    <row r="25" spans="1:15" ht="12.75" customHeight="1">
      <c r="A25" s="33">
        <v>15</v>
      </c>
      <c r="B25" s="62" t="s">
        <v>270</v>
      </c>
      <c r="C25" s="31">
        <v>770.75</v>
      </c>
      <c r="D25" s="40">
        <v>765.85</v>
      </c>
      <c r="E25" s="40">
        <v>748.15000000000009</v>
      </c>
      <c r="F25" s="40">
        <v>725.55000000000007</v>
      </c>
      <c r="G25" s="40">
        <v>707.85000000000014</v>
      </c>
      <c r="H25" s="40">
        <v>788.45</v>
      </c>
      <c r="I25" s="40">
        <v>806.15000000000009</v>
      </c>
      <c r="J25" s="40">
        <v>828.75</v>
      </c>
      <c r="K25" s="31">
        <v>783.55</v>
      </c>
      <c r="L25" s="31">
        <v>743.25</v>
      </c>
      <c r="M25" s="31">
        <v>13.79942</v>
      </c>
      <c r="N25" s="1"/>
      <c r="O25" s="1"/>
    </row>
    <row r="26" spans="1:15" ht="12.75" customHeight="1">
      <c r="A26" s="33">
        <v>16</v>
      </c>
      <c r="B26" s="62" t="s">
        <v>271</v>
      </c>
      <c r="C26" s="31">
        <v>406.9</v>
      </c>
      <c r="D26" s="40">
        <v>403.88333333333338</v>
      </c>
      <c r="E26" s="40">
        <v>397.01666666666677</v>
      </c>
      <c r="F26" s="40">
        <v>387.13333333333338</v>
      </c>
      <c r="G26" s="40">
        <v>380.26666666666677</v>
      </c>
      <c r="H26" s="40">
        <v>413.76666666666677</v>
      </c>
      <c r="I26" s="40">
        <v>420.63333333333344</v>
      </c>
      <c r="J26" s="40">
        <v>430.51666666666677</v>
      </c>
      <c r="K26" s="31">
        <v>410.75</v>
      </c>
      <c r="L26" s="31">
        <v>394</v>
      </c>
      <c r="M26" s="31">
        <v>12.88275</v>
      </c>
      <c r="N26" s="1"/>
      <c r="O26" s="1"/>
    </row>
    <row r="27" spans="1:15" ht="12.75" customHeight="1">
      <c r="A27" s="33">
        <v>17</v>
      </c>
      <c r="B27" s="62" t="s">
        <v>47</v>
      </c>
      <c r="C27" s="31">
        <v>181.25</v>
      </c>
      <c r="D27" s="40">
        <v>179.20000000000002</v>
      </c>
      <c r="E27" s="40">
        <v>176.40000000000003</v>
      </c>
      <c r="F27" s="40">
        <v>171.55</v>
      </c>
      <c r="G27" s="40">
        <v>168.75000000000003</v>
      </c>
      <c r="H27" s="40">
        <v>184.05000000000004</v>
      </c>
      <c r="I27" s="40">
        <v>186.85000000000005</v>
      </c>
      <c r="J27" s="40">
        <v>191.70000000000005</v>
      </c>
      <c r="K27" s="31">
        <v>182</v>
      </c>
      <c r="L27" s="31">
        <v>174.35</v>
      </c>
      <c r="M27" s="31">
        <v>62.152230000000003</v>
      </c>
      <c r="N27" s="1"/>
      <c r="O27" s="1"/>
    </row>
    <row r="28" spans="1:15" ht="12.75" customHeight="1">
      <c r="A28" s="33">
        <v>18</v>
      </c>
      <c r="B28" s="62" t="s">
        <v>49</v>
      </c>
      <c r="C28" s="31">
        <v>208.3</v>
      </c>
      <c r="D28" s="40">
        <v>205.79999999999998</v>
      </c>
      <c r="E28" s="40">
        <v>202.49999999999997</v>
      </c>
      <c r="F28" s="40">
        <v>196.7</v>
      </c>
      <c r="G28" s="40">
        <v>193.39999999999998</v>
      </c>
      <c r="H28" s="40">
        <v>211.59999999999997</v>
      </c>
      <c r="I28" s="40">
        <v>214.89999999999998</v>
      </c>
      <c r="J28" s="40">
        <v>220.69999999999996</v>
      </c>
      <c r="K28" s="31">
        <v>209.1</v>
      </c>
      <c r="L28" s="31">
        <v>200</v>
      </c>
      <c r="M28" s="31">
        <v>23.983820000000001</v>
      </c>
      <c r="N28" s="1"/>
      <c r="O28" s="1"/>
    </row>
    <row r="29" spans="1:15" ht="12.75" customHeight="1">
      <c r="A29" s="33">
        <v>19</v>
      </c>
      <c r="B29" s="62" t="s">
        <v>321</v>
      </c>
      <c r="C29" s="31">
        <v>364.15</v>
      </c>
      <c r="D29" s="40">
        <v>365.51666666666665</v>
      </c>
      <c r="E29" s="40">
        <v>361.18333333333328</v>
      </c>
      <c r="F29" s="40">
        <v>358.21666666666664</v>
      </c>
      <c r="G29" s="40">
        <v>353.88333333333327</v>
      </c>
      <c r="H29" s="40">
        <v>368.48333333333329</v>
      </c>
      <c r="I29" s="40">
        <v>372.81666666666666</v>
      </c>
      <c r="J29" s="40">
        <v>375.7833333333333</v>
      </c>
      <c r="K29" s="31">
        <v>369.85</v>
      </c>
      <c r="L29" s="31">
        <v>362.55</v>
      </c>
      <c r="M29" s="31">
        <v>0.24817</v>
      </c>
      <c r="N29" s="1"/>
      <c r="O29" s="1"/>
    </row>
    <row r="30" spans="1:15" ht="12.75" customHeight="1">
      <c r="A30" s="33">
        <v>20</v>
      </c>
      <c r="B30" s="62" t="s">
        <v>322</v>
      </c>
      <c r="C30" s="31">
        <v>322.8</v>
      </c>
      <c r="D30" s="40">
        <v>323.65000000000003</v>
      </c>
      <c r="E30" s="40">
        <v>317.65000000000009</v>
      </c>
      <c r="F30" s="40">
        <v>312.50000000000006</v>
      </c>
      <c r="G30" s="40">
        <v>306.50000000000011</v>
      </c>
      <c r="H30" s="40">
        <v>328.80000000000007</v>
      </c>
      <c r="I30" s="40">
        <v>334.79999999999995</v>
      </c>
      <c r="J30" s="40">
        <v>339.95000000000005</v>
      </c>
      <c r="K30" s="31">
        <v>329.65</v>
      </c>
      <c r="L30" s="31">
        <v>318.5</v>
      </c>
      <c r="M30" s="31">
        <v>8.8113399999999995</v>
      </c>
      <c r="N30" s="1"/>
      <c r="O30" s="1"/>
    </row>
    <row r="31" spans="1:15" ht="12.75" customHeight="1">
      <c r="A31" s="33">
        <v>21</v>
      </c>
      <c r="B31" s="62" t="s">
        <v>323</v>
      </c>
      <c r="C31" s="31">
        <v>1088.5</v>
      </c>
      <c r="D31" s="40">
        <v>1099.3333333333333</v>
      </c>
      <c r="E31" s="40">
        <v>1074.1666666666665</v>
      </c>
      <c r="F31" s="40">
        <v>1059.8333333333333</v>
      </c>
      <c r="G31" s="40">
        <v>1034.6666666666665</v>
      </c>
      <c r="H31" s="40">
        <v>1113.6666666666665</v>
      </c>
      <c r="I31" s="40">
        <v>1138.833333333333</v>
      </c>
      <c r="J31" s="40">
        <v>1153.1666666666665</v>
      </c>
      <c r="K31" s="31">
        <v>1124.5</v>
      </c>
      <c r="L31" s="31">
        <v>1085</v>
      </c>
      <c r="M31" s="31">
        <v>1.3521099999999999</v>
      </c>
      <c r="N31" s="1"/>
      <c r="O31" s="1"/>
    </row>
    <row r="32" spans="1:15" ht="12.75" customHeight="1">
      <c r="A32" s="33">
        <v>22</v>
      </c>
      <c r="B32" s="62" t="s">
        <v>324</v>
      </c>
      <c r="C32" s="31">
        <v>1095.7</v>
      </c>
      <c r="D32" s="40">
        <v>1089.3833333333334</v>
      </c>
      <c r="E32" s="40">
        <v>1069.1166666666668</v>
      </c>
      <c r="F32" s="40">
        <v>1042.5333333333333</v>
      </c>
      <c r="G32" s="40">
        <v>1022.2666666666667</v>
      </c>
      <c r="H32" s="40">
        <v>1115.9666666666669</v>
      </c>
      <c r="I32" s="40">
        <v>1136.2333333333338</v>
      </c>
      <c r="J32" s="40">
        <v>1162.8166666666671</v>
      </c>
      <c r="K32" s="31">
        <v>1109.6500000000001</v>
      </c>
      <c r="L32" s="31">
        <v>1062.8</v>
      </c>
      <c r="M32" s="31">
        <v>2.56487</v>
      </c>
      <c r="N32" s="1"/>
      <c r="O32" s="1"/>
    </row>
    <row r="33" spans="1:15" ht="12.75" customHeight="1">
      <c r="A33" s="33">
        <v>23</v>
      </c>
      <c r="B33" s="62" t="s">
        <v>325</v>
      </c>
      <c r="C33" s="31">
        <v>1472</v>
      </c>
      <c r="D33" s="40">
        <v>1487.0166666666667</v>
      </c>
      <c r="E33" s="40">
        <v>1445.4833333333333</v>
      </c>
      <c r="F33" s="40">
        <v>1418.9666666666667</v>
      </c>
      <c r="G33" s="40">
        <v>1377.4333333333334</v>
      </c>
      <c r="H33" s="40">
        <v>1513.5333333333333</v>
      </c>
      <c r="I33" s="40">
        <v>1555.0666666666666</v>
      </c>
      <c r="J33" s="40">
        <v>1581.5833333333333</v>
      </c>
      <c r="K33" s="31">
        <v>1528.55</v>
      </c>
      <c r="L33" s="31">
        <v>1460.5</v>
      </c>
      <c r="M33" s="31">
        <v>1.7224200000000001</v>
      </c>
      <c r="N33" s="1"/>
      <c r="O33" s="1"/>
    </row>
    <row r="34" spans="1:15" ht="12.75" customHeight="1">
      <c r="A34" s="33">
        <v>24</v>
      </c>
      <c r="B34" s="62" t="s">
        <v>326</v>
      </c>
      <c r="C34" s="31">
        <v>634.4</v>
      </c>
      <c r="D34" s="40">
        <v>627.7833333333333</v>
      </c>
      <c r="E34" s="40">
        <v>611.61666666666656</v>
      </c>
      <c r="F34" s="40">
        <v>588.83333333333326</v>
      </c>
      <c r="G34" s="40">
        <v>572.66666666666652</v>
      </c>
      <c r="H34" s="40">
        <v>650.56666666666661</v>
      </c>
      <c r="I34" s="40">
        <v>666.73333333333335</v>
      </c>
      <c r="J34" s="40">
        <v>689.51666666666665</v>
      </c>
      <c r="K34" s="31">
        <v>643.95000000000005</v>
      </c>
      <c r="L34" s="31">
        <v>605</v>
      </c>
      <c r="M34" s="31">
        <v>9.0683600000000002</v>
      </c>
      <c r="N34" s="1"/>
      <c r="O34" s="1"/>
    </row>
    <row r="35" spans="1:15" ht="12.75" customHeight="1">
      <c r="A35" s="33">
        <v>25</v>
      </c>
      <c r="B35" s="62" t="s">
        <v>54</v>
      </c>
      <c r="C35" s="31">
        <v>3401.5</v>
      </c>
      <c r="D35" s="40">
        <v>3384.1</v>
      </c>
      <c r="E35" s="40">
        <v>3353.2</v>
      </c>
      <c r="F35" s="40">
        <v>3304.9</v>
      </c>
      <c r="G35" s="40">
        <v>3274</v>
      </c>
      <c r="H35" s="40">
        <v>3432.3999999999996</v>
      </c>
      <c r="I35" s="40">
        <v>3463.3</v>
      </c>
      <c r="J35" s="40">
        <v>3511.5999999999995</v>
      </c>
      <c r="K35" s="31">
        <v>3415</v>
      </c>
      <c r="L35" s="31">
        <v>3335.8</v>
      </c>
      <c r="M35" s="31">
        <v>1.31596</v>
      </c>
      <c r="N35" s="1"/>
      <c r="O35" s="1"/>
    </row>
    <row r="36" spans="1:15" ht="12.75" customHeight="1">
      <c r="A36" s="33">
        <v>26</v>
      </c>
      <c r="B36" s="62" t="s">
        <v>327</v>
      </c>
      <c r="C36" s="31">
        <v>2646.65</v>
      </c>
      <c r="D36" s="40">
        <v>2623.2</v>
      </c>
      <c r="E36" s="40">
        <v>2586.6499999999996</v>
      </c>
      <c r="F36" s="40">
        <v>2526.6499999999996</v>
      </c>
      <c r="G36" s="40">
        <v>2490.0999999999995</v>
      </c>
      <c r="H36" s="40">
        <v>2683.2</v>
      </c>
      <c r="I36" s="40">
        <v>2719.75</v>
      </c>
      <c r="J36" s="40">
        <v>2779.75</v>
      </c>
      <c r="K36" s="31">
        <v>2659.75</v>
      </c>
      <c r="L36" s="31">
        <v>2563.1999999999998</v>
      </c>
      <c r="M36" s="31">
        <v>0.33844000000000002</v>
      </c>
      <c r="N36" s="1"/>
      <c r="O36" s="1"/>
    </row>
    <row r="37" spans="1:15" ht="12.75" customHeight="1">
      <c r="A37" s="33">
        <v>27</v>
      </c>
      <c r="B37" s="62" t="s">
        <v>328</v>
      </c>
      <c r="C37" s="31">
        <v>18.05</v>
      </c>
      <c r="D37" s="40">
        <v>18.083333333333332</v>
      </c>
      <c r="E37" s="40">
        <v>17.516666666666666</v>
      </c>
      <c r="F37" s="40">
        <v>16.983333333333334</v>
      </c>
      <c r="G37" s="40">
        <v>16.416666666666668</v>
      </c>
      <c r="H37" s="40">
        <v>18.616666666666664</v>
      </c>
      <c r="I37" s="40">
        <v>19.183333333333334</v>
      </c>
      <c r="J37" s="40">
        <v>19.716666666666661</v>
      </c>
      <c r="K37" s="31">
        <v>18.649999999999999</v>
      </c>
      <c r="L37" s="31">
        <v>17.55</v>
      </c>
      <c r="M37" s="31">
        <v>145.86636999999999</v>
      </c>
      <c r="N37" s="1"/>
      <c r="O37" s="1"/>
    </row>
    <row r="38" spans="1:15" ht="12.75" customHeight="1">
      <c r="A38" s="33">
        <v>28</v>
      </c>
      <c r="B38" s="62" t="s">
        <v>329</v>
      </c>
      <c r="C38" s="31">
        <v>645.29999999999995</v>
      </c>
      <c r="D38" s="40">
        <v>642.5333333333333</v>
      </c>
      <c r="E38" s="40">
        <v>637.86666666666656</v>
      </c>
      <c r="F38" s="40">
        <v>630.43333333333328</v>
      </c>
      <c r="G38" s="40">
        <v>625.76666666666654</v>
      </c>
      <c r="H38" s="40">
        <v>649.96666666666658</v>
      </c>
      <c r="I38" s="40">
        <v>654.63333333333333</v>
      </c>
      <c r="J38" s="40">
        <v>662.06666666666661</v>
      </c>
      <c r="K38" s="31">
        <v>647.20000000000005</v>
      </c>
      <c r="L38" s="31">
        <v>635.1</v>
      </c>
      <c r="M38" s="31">
        <v>3.0818699999999999</v>
      </c>
      <c r="N38" s="1"/>
      <c r="O38" s="1"/>
    </row>
    <row r="39" spans="1:15" ht="12.75" customHeight="1">
      <c r="A39" s="33">
        <v>29</v>
      </c>
      <c r="B39" s="62" t="s">
        <v>330</v>
      </c>
      <c r="C39" s="31">
        <v>2228.25</v>
      </c>
      <c r="D39" s="40">
        <v>2239.9666666666667</v>
      </c>
      <c r="E39" s="40">
        <v>2199.9833333333336</v>
      </c>
      <c r="F39" s="40">
        <v>2171.7166666666667</v>
      </c>
      <c r="G39" s="40">
        <v>2131.7333333333336</v>
      </c>
      <c r="H39" s="40">
        <v>2268.2333333333336</v>
      </c>
      <c r="I39" s="40">
        <v>2308.2166666666662</v>
      </c>
      <c r="J39" s="40">
        <v>2336.4833333333336</v>
      </c>
      <c r="K39" s="31">
        <v>2279.9499999999998</v>
      </c>
      <c r="L39" s="31">
        <v>2211.6999999999998</v>
      </c>
      <c r="M39" s="31">
        <v>1.2596400000000001</v>
      </c>
      <c r="N39" s="1"/>
      <c r="O39" s="1"/>
    </row>
    <row r="40" spans="1:15" ht="12.75" customHeight="1">
      <c r="A40" s="33">
        <v>30</v>
      </c>
      <c r="B40" s="62" t="s">
        <v>55</v>
      </c>
      <c r="C40" s="31">
        <v>432.05</v>
      </c>
      <c r="D40" s="40">
        <v>428.41666666666669</v>
      </c>
      <c r="E40" s="40">
        <v>422.93333333333339</v>
      </c>
      <c r="F40" s="40">
        <v>413.81666666666672</v>
      </c>
      <c r="G40" s="40">
        <v>408.33333333333343</v>
      </c>
      <c r="H40" s="40">
        <v>437.53333333333336</v>
      </c>
      <c r="I40" s="40">
        <v>443.01666666666659</v>
      </c>
      <c r="J40" s="40">
        <v>452.13333333333333</v>
      </c>
      <c r="K40" s="31">
        <v>433.9</v>
      </c>
      <c r="L40" s="31">
        <v>419.3</v>
      </c>
      <c r="M40" s="31">
        <v>34.019509999999997</v>
      </c>
      <c r="N40" s="1"/>
      <c r="O40" s="1"/>
    </row>
    <row r="41" spans="1:15" ht="12.75" customHeight="1">
      <c r="A41" s="33">
        <v>31</v>
      </c>
      <c r="B41" s="62" t="s">
        <v>331</v>
      </c>
      <c r="C41" s="31">
        <v>1678</v>
      </c>
      <c r="D41" s="40">
        <v>1662.6666666666667</v>
      </c>
      <c r="E41" s="40">
        <v>1625.3333333333335</v>
      </c>
      <c r="F41" s="40">
        <v>1572.6666666666667</v>
      </c>
      <c r="G41" s="40">
        <v>1535.3333333333335</v>
      </c>
      <c r="H41" s="40">
        <v>1715.3333333333335</v>
      </c>
      <c r="I41" s="40">
        <v>1752.666666666667</v>
      </c>
      <c r="J41" s="40">
        <v>1805.3333333333335</v>
      </c>
      <c r="K41" s="31">
        <v>1700</v>
      </c>
      <c r="L41" s="31">
        <v>1610</v>
      </c>
      <c r="M41" s="31">
        <v>9.7009000000000007</v>
      </c>
      <c r="N41" s="1"/>
      <c r="O41" s="1"/>
    </row>
    <row r="42" spans="1:15" ht="12.75" customHeight="1">
      <c r="A42" s="33">
        <v>32</v>
      </c>
      <c r="B42" s="62" t="s">
        <v>332</v>
      </c>
      <c r="C42" s="31">
        <v>1028.6500000000001</v>
      </c>
      <c r="D42" s="40">
        <v>1031.8833333333334</v>
      </c>
      <c r="E42" s="40">
        <v>1021.7666666666669</v>
      </c>
      <c r="F42" s="40">
        <v>1014.8833333333334</v>
      </c>
      <c r="G42" s="40">
        <v>1004.7666666666669</v>
      </c>
      <c r="H42" s="40">
        <v>1038.7666666666669</v>
      </c>
      <c r="I42" s="40">
        <v>1048.8833333333332</v>
      </c>
      <c r="J42" s="40">
        <v>1055.7666666666669</v>
      </c>
      <c r="K42" s="31">
        <v>1042</v>
      </c>
      <c r="L42" s="31">
        <v>1025</v>
      </c>
      <c r="M42" s="31">
        <v>0.35514000000000001</v>
      </c>
      <c r="N42" s="1"/>
      <c r="O42" s="1"/>
    </row>
    <row r="43" spans="1:15" ht="12.75" customHeight="1">
      <c r="A43" s="33">
        <v>33</v>
      </c>
      <c r="B43" s="62" t="s">
        <v>56</v>
      </c>
      <c r="C43" s="31">
        <v>5036.95</v>
      </c>
      <c r="D43" s="40">
        <v>5030.666666666667</v>
      </c>
      <c r="E43" s="40">
        <v>5006.3333333333339</v>
      </c>
      <c r="F43" s="40">
        <v>4975.7166666666672</v>
      </c>
      <c r="G43" s="40">
        <v>4951.3833333333341</v>
      </c>
      <c r="H43" s="40">
        <v>5061.2833333333338</v>
      </c>
      <c r="I43" s="40">
        <v>5085.6166666666677</v>
      </c>
      <c r="J43" s="40">
        <v>5116.2333333333336</v>
      </c>
      <c r="K43" s="31">
        <v>5055</v>
      </c>
      <c r="L43" s="31">
        <v>5000.05</v>
      </c>
      <c r="M43" s="31">
        <v>4.3010599999999997</v>
      </c>
      <c r="N43" s="1"/>
      <c r="O43" s="1"/>
    </row>
    <row r="44" spans="1:15" ht="12.75" customHeight="1">
      <c r="A44" s="33">
        <v>34</v>
      </c>
      <c r="B44" s="62" t="s">
        <v>58</v>
      </c>
      <c r="C44" s="31">
        <v>403.75</v>
      </c>
      <c r="D44" s="40">
        <v>407.3</v>
      </c>
      <c r="E44" s="40">
        <v>395.90000000000003</v>
      </c>
      <c r="F44" s="40">
        <v>388.05</v>
      </c>
      <c r="G44" s="40">
        <v>376.65000000000003</v>
      </c>
      <c r="H44" s="40">
        <v>415.15000000000003</v>
      </c>
      <c r="I44" s="40">
        <v>426.55</v>
      </c>
      <c r="J44" s="40">
        <v>434.40000000000003</v>
      </c>
      <c r="K44" s="31">
        <v>418.7</v>
      </c>
      <c r="L44" s="31">
        <v>399.45</v>
      </c>
      <c r="M44" s="31">
        <v>33.984490000000001</v>
      </c>
      <c r="N44" s="1"/>
      <c r="O44" s="1"/>
    </row>
    <row r="45" spans="1:15" ht="12.75" customHeight="1">
      <c r="A45" s="33">
        <v>35</v>
      </c>
      <c r="B45" s="62" t="s">
        <v>333</v>
      </c>
      <c r="C45" s="31">
        <v>245.2</v>
      </c>
      <c r="D45" s="40">
        <v>245.03333333333333</v>
      </c>
      <c r="E45" s="40">
        <v>241.66666666666666</v>
      </c>
      <c r="F45" s="40">
        <v>238.13333333333333</v>
      </c>
      <c r="G45" s="40">
        <v>234.76666666666665</v>
      </c>
      <c r="H45" s="40">
        <v>248.56666666666666</v>
      </c>
      <c r="I45" s="40">
        <v>251.93333333333334</v>
      </c>
      <c r="J45" s="40">
        <v>255.46666666666667</v>
      </c>
      <c r="K45" s="31">
        <v>248.4</v>
      </c>
      <c r="L45" s="31">
        <v>241.5</v>
      </c>
      <c r="M45" s="31">
        <v>6.5156900000000002</v>
      </c>
      <c r="N45" s="1"/>
      <c r="O45" s="1"/>
    </row>
    <row r="46" spans="1:15" ht="12.75" customHeight="1">
      <c r="A46" s="33">
        <v>36</v>
      </c>
      <c r="B46" s="62" t="s">
        <v>334</v>
      </c>
      <c r="C46" s="31">
        <v>482.7</v>
      </c>
      <c r="D46" s="40">
        <v>486.95</v>
      </c>
      <c r="E46" s="40">
        <v>475.9</v>
      </c>
      <c r="F46" s="40">
        <v>469.09999999999997</v>
      </c>
      <c r="G46" s="40">
        <v>458.04999999999995</v>
      </c>
      <c r="H46" s="40">
        <v>493.75</v>
      </c>
      <c r="I46" s="40">
        <v>504.80000000000007</v>
      </c>
      <c r="J46" s="40">
        <v>511.6</v>
      </c>
      <c r="K46" s="31">
        <v>498</v>
      </c>
      <c r="L46" s="31">
        <v>480.15</v>
      </c>
      <c r="M46" s="31">
        <v>1.07467</v>
      </c>
      <c r="N46" s="1"/>
      <c r="O46" s="1"/>
    </row>
    <row r="47" spans="1:15" ht="12.75" customHeight="1">
      <c r="A47" s="33">
        <v>37</v>
      </c>
      <c r="B47" s="62" t="s">
        <v>59</v>
      </c>
      <c r="C47" s="31">
        <v>164.25</v>
      </c>
      <c r="D47" s="40">
        <v>163.15</v>
      </c>
      <c r="E47" s="40">
        <v>161.10000000000002</v>
      </c>
      <c r="F47" s="40">
        <v>157.95000000000002</v>
      </c>
      <c r="G47" s="40">
        <v>155.90000000000003</v>
      </c>
      <c r="H47" s="40">
        <v>166.3</v>
      </c>
      <c r="I47" s="40">
        <v>168.35000000000002</v>
      </c>
      <c r="J47" s="40">
        <v>171.5</v>
      </c>
      <c r="K47" s="31">
        <v>165.2</v>
      </c>
      <c r="L47" s="31">
        <v>160</v>
      </c>
      <c r="M47" s="31">
        <v>71.591260000000005</v>
      </c>
      <c r="N47" s="1"/>
      <c r="O47" s="1"/>
    </row>
    <row r="48" spans="1:15" ht="12.75" customHeight="1">
      <c r="A48" s="33">
        <v>38</v>
      </c>
      <c r="B48" s="62" t="s">
        <v>61</v>
      </c>
      <c r="C48" s="31">
        <v>3308.15</v>
      </c>
      <c r="D48" s="40">
        <v>3298.2999999999997</v>
      </c>
      <c r="E48" s="40">
        <v>3281.2499999999995</v>
      </c>
      <c r="F48" s="40">
        <v>3254.35</v>
      </c>
      <c r="G48" s="40">
        <v>3237.2999999999997</v>
      </c>
      <c r="H48" s="40">
        <v>3325.1999999999994</v>
      </c>
      <c r="I48" s="40">
        <v>3342.2499999999995</v>
      </c>
      <c r="J48" s="40">
        <v>3369.1499999999992</v>
      </c>
      <c r="K48" s="31">
        <v>3315.35</v>
      </c>
      <c r="L48" s="31">
        <v>3271.4</v>
      </c>
      <c r="M48" s="31">
        <v>5.9280099999999996</v>
      </c>
      <c r="N48" s="1"/>
      <c r="O48" s="1"/>
    </row>
    <row r="49" spans="1:15" ht="12.75" customHeight="1">
      <c r="A49" s="33">
        <v>39</v>
      </c>
      <c r="B49" s="62" t="s">
        <v>335</v>
      </c>
      <c r="C49" s="31">
        <v>280.05</v>
      </c>
      <c r="D49" s="40">
        <v>280.51666666666665</v>
      </c>
      <c r="E49" s="40">
        <v>277.5333333333333</v>
      </c>
      <c r="F49" s="40">
        <v>275.01666666666665</v>
      </c>
      <c r="G49" s="40">
        <v>272.0333333333333</v>
      </c>
      <c r="H49" s="40">
        <v>283.0333333333333</v>
      </c>
      <c r="I49" s="40">
        <v>286.01666666666665</v>
      </c>
      <c r="J49" s="40">
        <v>288.5333333333333</v>
      </c>
      <c r="K49" s="31">
        <v>283.5</v>
      </c>
      <c r="L49" s="31">
        <v>278</v>
      </c>
      <c r="M49" s="31">
        <v>1.9247099999999999</v>
      </c>
      <c r="N49" s="1"/>
      <c r="O49" s="1"/>
    </row>
    <row r="50" spans="1:15" ht="12.75" customHeight="1">
      <c r="A50" s="33">
        <v>40</v>
      </c>
      <c r="B50" s="62" t="s">
        <v>336</v>
      </c>
      <c r="C50" s="31">
        <v>3715.6</v>
      </c>
      <c r="D50" s="40">
        <v>3721.5333333333333</v>
      </c>
      <c r="E50" s="40">
        <v>3644.0666666666666</v>
      </c>
      <c r="F50" s="40">
        <v>3572.5333333333333</v>
      </c>
      <c r="G50" s="40">
        <v>3495.0666666666666</v>
      </c>
      <c r="H50" s="40">
        <v>3793.0666666666666</v>
      </c>
      <c r="I50" s="40">
        <v>3870.5333333333328</v>
      </c>
      <c r="J50" s="40">
        <v>3942.0666666666666</v>
      </c>
      <c r="K50" s="31">
        <v>3799</v>
      </c>
      <c r="L50" s="31">
        <v>3650</v>
      </c>
      <c r="M50" s="31">
        <v>0.14888000000000001</v>
      </c>
      <c r="N50" s="1"/>
      <c r="O50" s="1"/>
    </row>
    <row r="51" spans="1:15" ht="12.75" customHeight="1">
      <c r="A51" s="33">
        <v>41</v>
      </c>
      <c r="B51" s="62" t="s">
        <v>62</v>
      </c>
      <c r="C51" s="31">
        <v>1942.7</v>
      </c>
      <c r="D51" s="40">
        <v>1952.1666666666667</v>
      </c>
      <c r="E51" s="40">
        <v>1924.5333333333335</v>
      </c>
      <c r="F51" s="40">
        <v>1906.3666666666668</v>
      </c>
      <c r="G51" s="40">
        <v>1878.7333333333336</v>
      </c>
      <c r="H51" s="40">
        <v>1970.3333333333335</v>
      </c>
      <c r="I51" s="40">
        <v>1997.9666666666667</v>
      </c>
      <c r="J51" s="40">
        <v>2016.1333333333334</v>
      </c>
      <c r="K51" s="31">
        <v>1979.8</v>
      </c>
      <c r="L51" s="31">
        <v>1934</v>
      </c>
      <c r="M51" s="31">
        <v>4.2227699999999997</v>
      </c>
      <c r="N51" s="1"/>
      <c r="O51" s="1"/>
    </row>
    <row r="52" spans="1:15" ht="12.75" customHeight="1">
      <c r="A52" s="33">
        <v>42</v>
      </c>
      <c r="B52" s="62" t="s">
        <v>63</v>
      </c>
      <c r="C52" s="31">
        <v>7031</v>
      </c>
      <c r="D52" s="40">
        <v>7005.0333333333328</v>
      </c>
      <c r="E52" s="40">
        <v>6956.0666666666657</v>
      </c>
      <c r="F52" s="40">
        <v>6881.1333333333332</v>
      </c>
      <c r="G52" s="40">
        <v>6832.1666666666661</v>
      </c>
      <c r="H52" s="40">
        <v>7079.9666666666653</v>
      </c>
      <c r="I52" s="40">
        <v>7128.9333333333325</v>
      </c>
      <c r="J52" s="40">
        <v>7203.866666666665</v>
      </c>
      <c r="K52" s="31">
        <v>7054</v>
      </c>
      <c r="L52" s="31">
        <v>6930.1</v>
      </c>
      <c r="M52" s="31">
        <v>0.50856999999999997</v>
      </c>
      <c r="N52" s="1"/>
      <c r="O52" s="1"/>
    </row>
    <row r="53" spans="1:15" ht="12.75" customHeight="1">
      <c r="A53" s="33">
        <v>43</v>
      </c>
      <c r="B53" s="62" t="s">
        <v>66</v>
      </c>
      <c r="C53" s="31">
        <v>721.35</v>
      </c>
      <c r="D53" s="40">
        <v>714.41666666666663</v>
      </c>
      <c r="E53" s="40">
        <v>703.5333333333333</v>
      </c>
      <c r="F53" s="40">
        <v>685.7166666666667</v>
      </c>
      <c r="G53" s="40">
        <v>674.83333333333337</v>
      </c>
      <c r="H53" s="40">
        <v>732.23333333333323</v>
      </c>
      <c r="I53" s="40">
        <v>743.11666666666667</v>
      </c>
      <c r="J53" s="40">
        <v>760.93333333333317</v>
      </c>
      <c r="K53" s="31">
        <v>725.3</v>
      </c>
      <c r="L53" s="31">
        <v>696.6</v>
      </c>
      <c r="M53" s="31">
        <v>50.224460000000001</v>
      </c>
      <c r="N53" s="1"/>
      <c r="O53" s="1"/>
    </row>
    <row r="54" spans="1:15" ht="12.75" customHeight="1">
      <c r="A54" s="33">
        <v>44</v>
      </c>
      <c r="B54" s="62" t="s">
        <v>337</v>
      </c>
      <c r="C54" s="31">
        <v>389.65</v>
      </c>
      <c r="D54" s="40">
        <v>389.68333333333334</v>
      </c>
      <c r="E54" s="40">
        <v>385.41666666666669</v>
      </c>
      <c r="F54" s="40">
        <v>381.18333333333334</v>
      </c>
      <c r="G54" s="40">
        <v>376.91666666666669</v>
      </c>
      <c r="H54" s="40">
        <v>393.91666666666669</v>
      </c>
      <c r="I54" s="40">
        <v>398.18333333333334</v>
      </c>
      <c r="J54" s="40">
        <v>402.41666666666669</v>
      </c>
      <c r="K54" s="31">
        <v>393.95</v>
      </c>
      <c r="L54" s="31">
        <v>385.45</v>
      </c>
      <c r="M54" s="31">
        <v>2.67455</v>
      </c>
      <c r="N54" s="1"/>
      <c r="O54" s="1"/>
    </row>
    <row r="55" spans="1:15" ht="12.75" customHeight="1">
      <c r="A55" s="33">
        <v>45</v>
      </c>
      <c r="B55" s="62" t="s">
        <v>272</v>
      </c>
      <c r="C55" s="31">
        <v>3848.25</v>
      </c>
      <c r="D55" s="40">
        <v>3823.7666666666664</v>
      </c>
      <c r="E55" s="40">
        <v>3768.5333333333328</v>
      </c>
      <c r="F55" s="40">
        <v>3688.8166666666666</v>
      </c>
      <c r="G55" s="40">
        <v>3633.583333333333</v>
      </c>
      <c r="H55" s="40">
        <v>3903.4833333333327</v>
      </c>
      <c r="I55" s="40">
        <v>3958.7166666666662</v>
      </c>
      <c r="J55" s="40">
        <v>4038.4333333333325</v>
      </c>
      <c r="K55" s="31">
        <v>3879</v>
      </c>
      <c r="L55" s="31">
        <v>3744.05</v>
      </c>
      <c r="M55" s="31">
        <v>3.4438399999999998</v>
      </c>
      <c r="N55" s="1"/>
      <c r="O55" s="1"/>
    </row>
    <row r="56" spans="1:15" ht="12.75" customHeight="1">
      <c r="A56" s="33">
        <v>46</v>
      </c>
      <c r="B56" s="62" t="s">
        <v>67</v>
      </c>
      <c r="C56" s="31">
        <v>960.55</v>
      </c>
      <c r="D56" s="40">
        <v>959.05000000000007</v>
      </c>
      <c r="E56" s="40">
        <v>954.60000000000014</v>
      </c>
      <c r="F56" s="40">
        <v>948.65000000000009</v>
      </c>
      <c r="G56" s="40">
        <v>944.20000000000016</v>
      </c>
      <c r="H56" s="40">
        <v>965.00000000000011</v>
      </c>
      <c r="I56" s="40">
        <v>969.45000000000016</v>
      </c>
      <c r="J56" s="40">
        <v>975.40000000000009</v>
      </c>
      <c r="K56" s="31">
        <v>963.5</v>
      </c>
      <c r="L56" s="31">
        <v>953.1</v>
      </c>
      <c r="M56" s="31">
        <v>57.995280000000001</v>
      </c>
      <c r="N56" s="1"/>
      <c r="O56" s="1"/>
    </row>
    <row r="57" spans="1:15" ht="12" customHeight="1">
      <c r="A57" s="33">
        <v>47</v>
      </c>
      <c r="B57" s="62" t="s">
        <v>338</v>
      </c>
      <c r="C57" s="31">
        <v>2571.9</v>
      </c>
      <c r="D57" s="40">
        <v>2576.3333333333335</v>
      </c>
      <c r="E57" s="40">
        <v>2547.0666666666671</v>
      </c>
      <c r="F57" s="40">
        <v>2522.2333333333336</v>
      </c>
      <c r="G57" s="40">
        <v>2492.9666666666672</v>
      </c>
      <c r="H57" s="40">
        <v>2601.166666666667</v>
      </c>
      <c r="I57" s="40">
        <v>2630.4333333333334</v>
      </c>
      <c r="J57" s="40">
        <v>2655.2666666666669</v>
      </c>
      <c r="K57" s="31">
        <v>2605.6</v>
      </c>
      <c r="L57" s="31">
        <v>2551.5</v>
      </c>
      <c r="M57" s="31">
        <v>0.28060000000000002</v>
      </c>
      <c r="N57" s="1"/>
      <c r="O57" s="1"/>
    </row>
    <row r="58" spans="1:15" ht="12.75" customHeight="1">
      <c r="A58" s="33">
        <v>48</v>
      </c>
      <c r="B58" s="62" t="s">
        <v>339</v>
      </c>
      <c r="C58" s="31">
        <v>1572.8</v>
      </c>
      <c r="D58" s="40">
        <v>1590.6000000000001</v>
      </c>
      <c r="E58" s="40">
        <v>1547.2000000000003</v>
      </c>
      <c r="F58" s="40">
        <v>1521.6000000000001</v>
      </c>
      <c r="G58" s="40">
        <v>1478.2000000000003</v>
      </c>
      <c r="H58" s="40">
        <v>1616.2000000000003</v>
      </c>
      <c r="I58" s="40">
        <v>1659.6000000000004</v>
      </c>
      <c r="J58" s="40">
        <v>1685.2000000000003</v>
      </c>
      <c r="K58" s="31">
        <v>1634</v>
      </c>
      <c r="L58" s="31">
        <v>1565</v>
      </c>
      <c r="M58" s="31">
        <v>2.6050200000000001</v>
      </c>
      <c r="N58" s="1"/>
      <c r="O58" s="1"/>
    </row>
    <row r="59" spans="1:15" ht="12.75" customHeight="1">
      <c r="A59" s="33">
        <v>49</v>
      </c>
      <c r="B59" s="62" t="s">
        <v>340</v>
      </c>
      <c r="C59" s="31">
        <v>596.75</v>
      </c>
      <c r="D59" s="40">
        <v>599.19999999999993</v>
      </c>
      <c r="E59" s="40">
        <v>586.54999999999984</v>
      </c>
      <c r="F59" s="40">
        <v>576.34999999999991</v>
      </c>
      <c r="G59" s="40">
        <v>563.69999999999982</v>
      </c>
      <c r="H59" s="40">
        <v>609.39999999999986</v>
      </c>
      <c r="I59" s="40">
        <v>622.04999999999995</v>
      </c>
      <c r="J59" s="40">
        <v>632.24999999999989</v>
      </c>
      <c r="K59" s="31">
        <v>611.85</v>
      </c>
      <c r="L59" s="31">
        <v>589</v>
      </c>
      <c r="M59" s="31">
        <v>13.40671</v>
      </c>
      <c r="N59" s="1"/>
      <c r="O59" s="1"/>
    </row>
    <row r="60" spans="1:15" ht="12.75" customHeight="1">
      <c r="A60" s="33">
        <v>50</v>
      </c>
      <c r="B60" s="62" t="s">
        <v>68</v>
      </c>
      <c r="C60" s="31">
        <v>4606.8999999999996</v>
      </c>
      <c r="D60" s="40">
        <v>4621.7999999999993</v>
      </c>
      <c r="E60" s="40">
        <v>4585.6499999999987</v>
      </c>
      <c r="F60" s="40">
        <v>4564.3999999999996</v>
      </c>
      <c r="G60" s="40">
        <v>4528.2499999999991</v>
      </c>
      <c r="H60" s="40">
        <v>4643.0499999999984</v>
      </c>
      <c r="I60" s="40">
        <v>4679.2</v>
      </c>
      <c r="J60" s="40">
        <v>4700.449999999998</v>
      </c>
      <c r="K60" s="31">
        <v>4657.95</v>
      </c>
      <c r="L60" s="31">
        <v>4600.55</v>
      </c>
      <c r="M60" s="31">
        <v>2.98624</v>
      </c>
      <c r="N60" s="1"/>
      <c r="O60" s="1"/>
    </row>
    <row r="61" spans="1:15" ht="12.75" customHeight="1">
      <c r="A61" s="33">
        <v>51</v>
      </c>
      <c r="B61" s="62" t="s">
        <v>341</v>
      </c>
      <c r="C61" s="31">
        <v>1230.3499999999999</v>
      </c>
      <c r="D61" s="40">
        <v>1223.3500000000001</v>
      </c>
      <c r="E61" s="40">
        <v>1203.7000000000003</v>
      </c>
      <c r="F61" s="40">
        <v>1177.0500000000002</v>
      </c>
      <c r="G61" s="40">
        <v>1157.4000000000003</v>
      </c>
      <c r="H61" s="40">
        <v>1250.0000000000002</v>
      </c>
      <c r="I61" s="40">
        <v>1269.6500000000003</v>
      </c>
      <c r="J61" s="40">
        <v>1296.3000000000002</v>
      </c>
      <c r="K61" s="31">
        <v>1243</v>
      </c>
      <c r="L61" s="31">
        <v>1196.7</v>
      </c>
      <c r="M61" s="31">
        <v>0.57406000000000001</v>
      </c>
      <c r="N61" s="1"/>
      <c r="O61" s="1"/>
    </row>
    <row r="62" spans="1:15" ht="12.75" customHeight="1">
      <c r="A62" s="33">
        <v>52</v>
      </c>
      <c r="B62" s="62" t="s">
        <v>71</v>
      </c>
      <c r="C62" s="31">
        <v>6998.7</v>
      </c>
      <c r="D62" s="40">
        <v>6992.9000000000005</v>
      </c>
      <c r="E62" s="40">
        <v>6950.8000000000011</v>
      </c>
      <c r="F62" s="40">
        <v>6902.9000000000005</v>
      </c>
      <c r="G62" s="40">
        <v>6860.8000000000011</v>
      </c>
      <c r="H62" s="40">
        <v>7040.8000000000011</v>
      </c>
      <c r="I62" s="40">
        <v>7082.9000000000015</v>
      </c>
      <c r="J62" s="40">
        <v>7130.8000000000011</v>
      </c>
      <c r="K62" s="31">
        <v>7035</v>
      </c>
      <c r="L62" s="31">
        <v>6945</v>
      </c>
      <c r="M62" s="31">
        <v>5.6353900000000001</v>
      </c>
      <c r="N62" s="1"/>
      <c r="O62" s="1"/>
    </row>
    <row r="63" spans="1:15" ht="12.75" customHeight="1">
      <c r="A63" s="33">
        <v>53</v>
      </c>
      <c r="B63" s="62" t="s">
        <v>70</v>
      </c>
      <c r="C63" s="31">
        <v>1507.55</v>
      </c>
      <c r="D63" s="40">
        <v>1501.8666666666666</v>
      </c>
      <c r="E63" s="40">
        <v>1492.8833333333332</v>
      </c>
      <c r="F63" s="40">
        <v>1478.2166666666667</v>
      </c>
      <c r="G63" s="40">
        <v>1469.2333333333333</v>
      </c>
      <c r="H63" s="40">
        <v>1516.5333333333331</v>
      </c>
      <c r="I63" s="40">
        <v>1525.5166666666662</v>
      </c>
      <c r="J63" s="40">
        <v>1540.1833333333329</v>
      </c>
      <c r="K63" s="31">
        <v>1510.85</v>
      </c>
      <c r="L63" s="31">
        <v>1487.2</v>
      </c>
      <c r="M63" s="31">
        <v>6.4749600000000003</v>
      </c>
      <c r="N63" s="1"/>
      <c r="O63" s="1"/>
    </row>
    <row r="64" spans="1:15" ht="12.75" customHeight="1">
      <c r="A64" s="33">
        <v>54</v>
      </c>
      <c r="B64" s="62" t="s">
        <v>273</v>
      </c>
      <c r="C64" s="31">
        <v>6961</v>
      </c>
      <c r="D64" s="40">
        <v>6924.2</v>
      </c>
      <c r="E64" s="40">
        <v>6858.4</v>
      </c>
      <c r="F64" s="40">
        <v>6755.8</v>
      </c>
      <c r="G64" s="40">
        <v>6690</v>
      </c>
      <c r="H64" s="40">
        <v>7026.7999999999993</v>
      </c>
      <c r="I64" s="40">
        <v>7092.6</v>
      </c>
      <c r="J64" s="40">
        <v>7195.1999999999989</v>
      </c>
      <c r="K64" s="31">
        <v>6990</v>
      </c>
      <c r="L64" s="31">
        <v>6821.6</v>
      </c>
      <c r="M64" s="31">
        <v>0.14788999999999999</v>
      </c>
      <c r="N64" s="1"/>
      <c r="O64" s="1"/>
    </row>
    <row r="65" spans="1:15" ht="12.75" customHeight="1">
      <c r="A65" s="33">
        <v>55</v>
      </c>
      <c r="B65" s="62" t="s">
        <v>342</v>
      </c>
      <c r="C65" s="31">
        <v>2252.85</v>
      </c>
      <c r="D65" s="40">
        <v>2265.2999999999997</v>
      </c>
      <c r="E65" s="40">
        <v>2226.5499999999993</v>
      </c>
      <c r="F65" s="40">
        <v>2200.2499999999995</v>
      </c>
      <c r="G65" s="40">
        <v>2161.4999999999991</v>
      </c>
      <c r="H65" s="40">
        <v>2291.5999999999995</v>
      </c>
      <c r="I65" s="40">
        <v>2330.3500000000004</v>
      </c>
      <c r="J65" s="40">
        <v>2356.6499999999996</v>
      </c>
      <c r="K65" s="31">
        <v>2304.0500000000002</v>
      </c>
      <c r="L65" s="31">
        <v>2239</v>
      </c>
      <c r="M65" s="31">
        <v>0.48547000000000001</v>
      </c>
      <c r="N65" s="1"/>
      <c r="O65" s="1"/>
    </row>
    <row r="66" spans="1:15" ht="12.75" customHeight="1">
      <c r="A66" s="33">
        <v>56</v>
      </c>
      <c r="B66" s="62" t="s">
        <v>72</v>
      </c>
      <c r="C66" s="31">
        <v>2389.15</v>
      </c>
      <c r="D66" s="40">
        <v>2383.3666666666668</v>
      </c>
      <c r="E66" s="40">
        <v>2355.6333333333337</v>
      </c>
      <c r="F66" s="40">
        <v>2322.1166666666668</v>
      </c>
      <c r="G66" s="40">
        <v>2294.3833333333337</v>
      </c>
      <c r="H66" s="40">
        <v>2416.8833333333337</v>
      </c>
      <c r="I66" s="40">
        <v>2444.6166666666672</v>
      </c>
      <c r="J66" s="40">
        <v>2478.1333333333337</v>
      </c>
      <c r="K66" s="31">
        <v>2411.1</v>
      </c>
      <c r="L66" s="31">
        <v>2349.85</v>
      </c>
      <c r="M66" s="31">
        <v>2.0388799999999998</v>
      </c>
      <c r="N66" s="1"/>
      <c r="O66" s="1"/>
    </row>
    <row r="67" spans="1:15" ht="12.75" customHeight="1">
      <c r="A67" s="33">
        <v>57</v>
      </c>
      <c r="B67" s="62" t="s">
        <v>73</v>
      </c>
      <c r="C67" s="31">
        <v>387.95</v>
      </c>
      <c r="D67" s="40">
        <v>389.2833333333333</v>
      </c>
      <c r="E67" s="40">
        <v>384.11666666666662</v>
      </c>
      <c r="F67" s="40">
        <v>380.2833333333333</v>
      </c>
      <c r="G67" s="40">
        <v>375.11666666666662</v>
      </c>
      <c r="H67" s="40">
        <v>393.11666666666662</v>
      </c>
      <c r="I67" s="40">
        <v>398.28333333333336</v>
      </c>
      <c r="J67" s="40">
        <v>402.11666666666662</v>
      </c>
      <c r="K67" s="31">
        <v>394.45</v>
      </c>
      <c r="L67" s="31">
        <v>385.45</v>
      </c>
      <c r="M67" s="31">
        <v>9.9787499999999998</v>
      </c>
      <c r="N67" s="1"/>
      <c r="O67" s="1"/>
    </row>
    <row r="68" spans="1:15" ht="12.75" customHeight="1">
      <c r="A68" s="33">
        <v>58</v>
      </c>
      <c r="B68" s="62" t="s">
        <v>74</v>
      </c>
      <c r="C68" s="31">
        <v>236.55</v>
      </c>
      <c r="D68" s="40">
        <v>236.51666666666665</v>
      </c>
      <c r="E68" s="40">
        <v>233.5333333333333</v>
      </c>
      <c r="F68" s="40">
        <v>230.51666666666665</v>
      </c>
      <c r="G68" s="40">
        <v>227.5333333333333</v>
      </c>
      <c r="H68" s="40">
        <v>239.5333333333333</v>
      </c>
      <c r="I68" s="40">
        <v>242.51666666666665</v>
      </c>
      <c r="J68" s="40">
        <v>245.5333333333333</v>
      </c>
      <c r="K68" s="31">
        <v>239.5</v>
      </c>
      <c r="L68" s="31">
        <v>233.5</v>
      </c>
      <c r="M68" s="31">
        <v>74.307119999999998</v>
      </c>
      <c r="N68" s="1"/>
      <c r="O68" s="1"/>
    </row>
    <row r="69" spans="1:15" ht="12.75" customHeight="1">
      <c r="A69" s="33">
        <v>59</v>
      </c>
      <c r="B69" s="62" t="s">
        <v>75</v>
      </c>
      <c r="C69" s="31">
        <v>190.75</v>
      </c>
      <c r="D69" s="40">
        <v>190.71666666666667</v>
      </c>
      <c r="E69" s="40">
        <v>188.93333333333334</v>
      </c>
      <c r="F69" s="40">
        <v>187.11666666666667</v>
      </c>
      <c r="G69" s="40">
        <v>185.33333333333334</v>
      </c>
      <c r="H69" s="40">
        <v>192.53333333333333</v>
      </c>
      <c r="I69" s="40">
        <v>194.31666666666669</v>
      </c>
      <c r="J69" s="40">
        <v>196.13333333333333</v>
      </c>
      <c r="K69" s="31">
        <v>192.5</v>
      </c>
      <c r="L69" s="31">
        <v>188.9</v>
      </c>
      <c r="M69" s="31">
        <v>136.86846</v>
      </c>
      <c r="N69" s="1"/>
      <c r="O69" s="1"/>
    </row>
    <row r="70" spans="1:15" ht="12.75" customHeight="1">
      <c r="A70" s="33">
        <v>60</v>
      </c>
      <c r="B70" s="62" t="s">
        <v>274</v>
      </c>
      <c r="C70" s="31">
        <v>70.95</v>
      </c>
      <c r="D70" s="40">
        <v>70.683333333333337</v>
      </c>
      <c r="E70" s="40">
        <v>69.76666666666668</v>
      </c>
      <c r="F70" s="40">
        <v>68.583333333333343</v>
      </c>
      <c r="G70" s="40">
        <v>67.666666666666686</v>
      </c>
      <c r="H70" s="40">
        <v>71.866666666666674</v>
      </c>
      <c r="I70" s="40">
        <v>72.783333333333331</v>
      </c>
      <c r="J70" s="40">
        <v>73.966666666666669</v>
      </c>
      <c r="K70" s="31">
        <v>71.599999999999994</v>
      </c>
      <c r="L70" s="31">
        <v>69.5</v>
      </c>
      <c r="M70" s="31">
        <v>71.020960000000002</v>
      </c>
      <c r="N70" s="1"/>
      <c r="O70" s="1"/>
    </row>
    <row r="71" spans="1:15" ht="12.75" customHeight="1">
      <c r="A71" s="33">
        <v>61</v>
      </c>
      <c r="B71" s="62" t="s">
        <v>343</v>
      </c>
      <c r="C71" s="31">
        <v>27.1</v>
      </c>
      <c r="D71" s="40">
        <v>27.066666666666666</v>
      </c>
      <c r="E71" s="40">
        <v>26.833333333333332</v>
      </c>
      <c r="F71" s="40">
        <v>26.566666666666666</v>
      </c>
      <c r="G71" s="40">
        <v>26.333333333333332</v>
      </c>
      <c r="H71" s="40">
        <v>27.333333333333332</v>
      </c>
      <c r="I71" s="40">
        <v>27.566666666666666</v>
      </c>
      <c r="J71" s="40">
        <v>27.833333333333332</v>
      </c>
      <c r="K71" s="31">
        <v>27.3</v>
      </c>
      <c r="L71" s="31">
        <v>26.8</v>
      </c>
      <c r="M71" s="31">
        <v>103.00063</v>
      </c>
      <c r="N71" s="1"/>
      <c r="O71" s="1"/>
    </row>
    <row r="72" spans="1:15" ht="12.75" customHeight="1">
      <c r="A72" s="33">
        <v>62</v>
      </c>
      <c r="B72" s="62" t="s">
        <v>76</v>
      </c>
      <c r="C72" s="31">
        <v>1643.3</v>
      </c>
      <c r="D72" s="40">
        <v>1635.2166666666665</v>
      </c>
      <c r="E72" s="40">
        <v>1625.4333333333329</v>
      </c>
      <c r="F72" s="40">
        <v>1607.5666666666664</v>
      </c>
      <c r="G72" s="40">
        <v>1597.7833333333328</v>
      </c>
      <c r="H72" s="40">
        <v>1653.083333333333</v>
      </c>
      <c r="I72" s="40">
        <v>1662.8666666666663</v>
      </c>
      <c r="J72" s="40">
        <v>1680.7333333333331</v>
      </c>
      <c r="K72" s="31">
        <v>1645</v>
      </c>
      <c r="L72" s="31">
        <v>1617.35</v>
      </c>
      <c r="M72" s="31">
        <v>3.60561</v>
      </c>
      <c r="N72" s="1"/>
      <c r="O72" s="1"/>
    </row>
    <row r="73" spans="1:15" ht="12.75" customHeight="1">
      <c r="A73" s="33">
        <v>63</v>
      </c>
      <c r="B73" s="62" t="s">
        <v>344</v>
      </c>
      <c r="C73" s="31">
        <v>4312.05</v>
      </c>
      <c r="D73" s="40">
        <v>4305.666666666667</v>
      </c>
      <c r="E73" s="40">
        <v>4281.3833333333341</v>
      </c>
      <c r="F73" s="40">
        <v>4250.7166666666672</v>
      </c>
      <c r="G73" s="40">
        <v>4226.4333333333343</v>
      </c>
      <c r="H73" s="40">
        <v>4336.3333333333339</v>
      </c>
      <c r="I73" s="40">
        <v>4360.6166666666668</v>
      </c>
      <c r="J73" s="40">
        <v>4391.2833333333338</v>
      </c>
      <c r="K73" s="31">
        <v>4329.95</v>
      </c>
      <c r="L73" s="31">
        <v>4275</v>
      </c>
      <c r="M73" s="31">
        <v>0.27150000000000002</v>
      </c>
      <c r="N73" s="1"/>
      <c r="O73" s="1"/>
    </row>
    <row r="74" spans="1:15" ht="12.75" customHeight="1">
      <c r="A74" s="33">
        <v>64</v>
      </c>
      <c r="B74" s="62" t="s">
        <v>78</v>
      </c>
      <c r="C74" s="31">
        <v>677</v>
      </c>
      <c r="D74" s="40">
        <v>676.91666666666663</v>
      </c>
      <c r="E74" s="40">
        <v>671.38333333333321</v>
      </c>
      <c r="F74" s="40">
        <v>665.76666666666654</v>
      </c>
      <c r="G74" s="40">
        <v>660.23333333333312</v>
      </c>
      <c r="H74" s="40">
        <v>682.5333333333333</v>
      </c>
      <c r="I74" s="40">
        <v>688.06666666666683</v>
      </c>
      <c r="J74" s="40">
        <v>693.68333333333339</v>
      </c>
      <c r="K74" s="31">
        <v>682.45</v>
      </c>
      <c r="L74" s="31">
        <v>671.3</v>
      </c>
      <c r="M74" s="31">
        <v>6.1116400000000004</v>
      </c>
      <c r="N74" s="1"/>
      <c r="O74" s="1"/>
    </row>
    <row r="75" spans="1:15" ht="12.75" customHeight="1">
      <c r="A75" s="33">
        <v>65</v>
      </c>
      <c r="B75" s="62" t="s">
        <v>345</v>
      </c>
      <c r="C75" s="31">
        <v>1093.4000000000001</v>
      </c>
      <c r="D75" s="40">
        <v>1087.7833333333335</v>
      </c>
      <c r="E75" s="40">
        <v>1068.5666666666671</v>
      </c>
      <c r="F75" s="40">
        <v>1043.7333333333336</v>
      </c>
      <c r="G75" s="40">
        <v>1024.5166666666671</v>
      </c>
      <c r="H75" s="40">
        <v>1112.616666666667</v>
      </c>
      <c r="I75" s="40">
        <v>1131.8333333333337</v>
      </c>
      <c r="J75" s="40">
        <v>1156.666666666667</v>
      </c>
      <c r="K75" s="31">
        <v>1107</v>
      </c>
      <c r="L75" s="31">
        <v>1062.95</v>
      </c>
      <c r="M75" s="31">
        <v>9.1907099999999993</v>
      </c>
      <c r="N75" s="1"/>
      <c r="O75" s="1"/>
    </row>
    <row r="76" spans="1:15" ht="12.75" customHeight="1">
      <c r="A76" s="33">
        <v>66</v>
      </c>
      <c r="B76" s="62" t="s">
        <v>77</v>
      </c>
      <c r="C76" s="31">
        <v>121.4</v>
      </c>
      <c r="D76" s="40">
        <v>121.31666666666666</v>
      </c>
      <c r="E76" s="40">
        <v>120.08333333333333</v>
      </c>
      <c r="F76" s="40">
        <v>118.76666666666667</v>
      </c>
      <c r="G76" s="40">
        <v>117.53333333333333</v>
      </c>
      <c r="H76" s="40">
        <v>122.63333333333333</v>
      </c>
      <c r="I76" s="40">
        <v>123.86666666666667</v>
      </c>
      <c r="J76" s="40">
        <v>125.18333333333332</v>
      </c>
      <c r="K76" s="31">
        <v>122.55</v>
      </c>
      <c r="L76" s="31">
        <v>120</v>
      </c>
      <c r="M76" s="31">
        <v>173.69552999999999</v>
      </c>
      <c r="N76" s="1"/>
      <c r="O76" s="1"/>
    </row>
    <row r="77" spans="1:15" ht="12.75" customHeight="1">
      <c r="A77" s="33">
        <v>67</v>
      </c>
      <c r="B77" s="62" t="s">
        <v>79</v>
      </c>
      <c r="C77" s="31">
        <v>815.3</v>
      </c>
      <c r="D77" s="40">
        <v>811.33333333333337</v>
      </c>
      <c r="E77" s="40">
        <v>803.76666666666677</v>
      </c>
      <c r="F77" s="40">
        <v>792.23333333333335</v>
      </c>
      <c r="G77" s="40">
        <v>784.66666666666674</v>
      </c>
      <c r="H77" s="40">
        <v>822.86666666666679</v>
      </c>
      <c r="I77" s="40">
        <v>830.43333333333339</v>
      </c>
      <c r="J77" s="40">
        <v>841.96666666666681</v>
      </c>
      <c r="K77" s="31">
        <v>818.9</v>
      </c>
      <c r="L77" s="31">
        <v>799.8</v>
      </c>
      <c r="M77" s="31">
        <v>7.6730099999999997</v>
      </c>
      <c r="N77" s="1"/>
      <c r="O77" s="1"/>
    </row>
    <row r="78" spans="1:15" ht="12.75" customHeight="1">
      <c r="A78" s="33">
        <v>68</v>
      </c>
      <c r="B78" s="62" t="s">
        <v>82</v>
      </c>
      <c r="C78" s="31">
        <v>83.8</v>
      </c>
      <c r="D78" s="40">
        <v>84.066666666666663</v>
      </c>
      <c r="E78" s="40">
        <v>83.033333333333331</v>
      </c>
      <c r="F78" s="40">
        <v>82.266666666666666</v>
      </c>
      <c r="G78" s="40">
        <v>81.233333333333334</v>
      </c>
      <c r="H78" s="40">
        <v>84.833333333333329</v>
      </c>
      <c r="I78" s="40">
        <v>85.86666666666666</v>
      </c>
      <c r="J78" s="40">
        <v>86.633333333333326</v>
      </c>
      <c r="K78" s="31">
        <v>85.1</v>
      </c>
      <c r="L78" s="31">
        <v>83.3</v>
      </c>
      <c r="M78" s="31">
        <v>127.16576000000001</v>
      </c>
      <c r="N78" s="1"/>
      <c r="O78" s="1"/>
    </row>
    <row r="79" spans="1:15" ht="12.75" customHeight="1">
      <c r="A79" s="33">
        <v>69</v>
      </c>
      <c r="B79" s="62" t="s">
        <v>86</v>
      </c>
      <c r="C79" s="31">
        <v>358.3</v>
      </c>
      <c r="D79" s="40">
        <v>358.93333333333339</v>
      </c>
      <c r="E79" s="40">
        <v>355.01666666666677</v>
      </c>
      <c r="F79" s="40">
        <v>351.73333333333335</v>
      </c>
      <c r="G79" s="40">
        <v>347.81666666666672</v>
      </c>
      <c r="H79" s="40">
        <v>362.21666666666681</v>
      </c>
      <c r="I79" s="40">
        <v>366.13333333333344</v>
      </c>
      <c r="J79" s="40">
        <v>369.41666666666686</v>
      </c>
      <c r="K79" s="31">
        <v>362.85</v>
      </c>
      <c r="L79" s="31">
        <v>355.65</v>
      </c>
      <c r="M79" s="31">
        <v>26.406400000000001</v>
      </c>
      <c r="N79" s="1"/>
      <c r="O79" s="1"/>
    </row>
    <row r="80" spans="1:15" ht="12.75" customHeight="1">
      <c r="A80" s="33">
        <v>70</v>
      </c>
      <c r="B80" s="62" t="s">
        <v>346</v>
      </c>
      <c r="C80" s="31">
        <v>9705.1</v>
      </c>
      <c r="D80" s="40">
        <v>9633.6833333333325</v>
      </c>
      <c r="E80" s="40">
        <v>9487.4666666666653</v>
      </c>
      <c r="F80" s="40">
        <v>9269.8333333333321</v>
      </c>
      <c r="G80" s="40">
        <v>9123.616666666665</v>
      </c>
      <c r="H80" s="40">
        <v>9851.3166666666657</v>
      </c>
      <c r="I80" s="40">
        <v>9997.5333333333328</v>
      </c>
      <c r="J80" s="40">
        <v>10215.166666666666</v>
      </c>
      <c r="K80" s="31">
        <v>9779.9</v>
      </c>
      <c r="L80" s="31">
        <v>9416.0499999999993</v>
      </c>
      <c r="M80" s="31">
        <v>6.8199999999999997E-3</v>
      </c>
      <c r="N80" s="1"/>
      <c r="O80" s="1"/>
    </row>
    <row r="81" spans="1:15" ht="12.75" customHeight="1">
      <c r="A81" s="33">
        <v>71</v>
      </c>
      <c r="B81" s="62" t="s">
        <v>81</v>
      </c>
      <c r="C81" s="31">
        <v>851.95</v>
      </c>
      <c r="D81" s="40">
        <v>851.88333333333333</v>
      </c>
      <c r="E81" s="40">
        <v>846.41666666666663</v>
      </c>
      <c r="F81" s="40">
        <v>840.88333333333333</v>
      </c>
      <c r="G81" s="40">
        <v>835.41666666666663</v>
      </c>
      <c r="H81" s="40">
        <v>857.41666666666663</v>
      </c>
      <c r="I81" s="40">
        <v>862.88333333333333</v>
      </c>
      <c r="J81" s="40">
        <v>868.41666666666663</v>
      </c>
      <c r="K81" s="31">
        <v>857.35</v>
      </c>
      <c r="L81" s="31">
        <v>846.35</v>
      </c>
      <c r="M81" s="31">
        <v>44.319920000000003</v>
      </c>
      <c r="N81" s="1"/>
      <c r="O81" s="1"/>
    </row>
    <row r="82" spans="1:15" ht="12.75" customHeight="1">
      <c r="A82" s="33">
        <v>72</v>
      </c>
      <c r="B82" s="62" t="s">
        <v>83</v>
      </c>
      <c r="C82" s="31">
        <v>239.95</v>
      </c>
      <c r="D82" s="40">
        <v>238.98333333333335</v>
      </c>
      <c r="E82" s="40">
        <v>237.06666666666669</v>
      </c>
      <c r="F82" s="40">
        <v>234.18333333333334</v>
      </c>
      <c r="G82" s="40">
        <v>232.26666666666668</v>
      </c>
      <c r="H82" s="40">
        <v>241.8666666666667</v>
      </c>
      <c r="I82" s="40">
        <v>243.78333333333333</v>
      </c>
      <c r="J82" s="40">
        <v>246.66666666666671</v>
      </c>
      <c r="K82" s="31">
        <v>240.9</v>
      </c>
      <c r="L82" s="31">
        <v>236.1</v>
      </c>
      <c r="M82" s="31">
        <v>26.464559999999999</v>
      </c>
      <c r="N82" s="1"/>
      <c r="O82" s="1"/>
    </row>
    <row r="83" spans="1:15" ht="12.75" customHeight="1">
      <c r="A83" s="33">
        <v>73</v>
      </c>
      <c r="B83" s="62" t="s">
        <v>347</v>
      </c>
      <c r="C83" s="31">
        <v>1241.3</v>
      </c>
      <c r="D83" s="40">
        <v>1235.3333333333333</v>
      </c>
      <c r="E83" s="40">
        <v>1222.2666666666664</v>
      </c>
      <c r="F83" s="40">
        <v>1203.2333333333331</v>
      </c>
      <c r="G83" s="40">
        <v>1190.1666666666663</v>
      </c>
      <c r="H83" s="40">
        <v>1254.3666666666666</v>
      </c>
      <c r="I83" s="40">
        <v>1267.4333333333336</v>
      </c>
      <c r="J83" s="40">
        <v>1286.4666666666667</v>
      </c>
      <c r="K83" s="31">
        <v>1248.4000000000001</v>
      </c>
      <c r="L83" s="31">
        <v>1216.3</v>
      </c>
      <c r="M83" s="31">
        <v>1.04755</v>
      </c>
      <c r="N83" s="1"/>
      <c r="O83" s="1"/>
    </row>
    <row r="84" spans="1:15" ht="12.75" customHeight="1">
      <c r="A84" s="33">
        <v>74</v>
      </c>
      <c r="B84" s="62" t="s">
        <v>89</v>
      </c>
      <c r="C84" s="31">
        <v>340.15</v>
      </c>
      <c r="D84" s="40">
        <v>339.2833333333333</v>
      </c>
      <c r="E84" s="40">
        <v>335.91666666666663</v>
      </c>
      <c r="F84" s="40">
        <v>331.68333333333334</v>
      </c>
      <c r="G84" s="40">
        <v>328.31666666666666</v>
      </c>
      <c r="H84" s="40">
        <v>343.51666666666659</v>
      </c>
      <c r="I84" s="40">
        <v>346.88333333333327</v>
      </c>
      <c r="J84" s="40">
        <v>351.11666666666656</v>
      </c>
      <c r="K84" s="31">
        <v>342.65</v>
      </c>
      <c r="L84" s="31">
        <v>335.05</v>
      </c>
      <c r="M84" s="31">
        <v>12.832330000000001</v>
      </c>
      <c r="N84" s="1"/>
      <c r="O84" s="1"/>
    </row>
    <row r="85" spans="1:15" ht="12.75" customHeight="1">
      <c r="A85" s="33">
        <v>75</v>
      </c>
      <c r="B85" s="62" t="s">
        <v>348</v>
      </c>
      <c r="C85" s="31">
        <v>7153.7</v>
      </c>
      <c r="D85" s="40">
        <v>7187.2166666666672</v>
      </c>
      <c r="E85" s="40">
        <v>7086.4833333333345</v>
      </c>
      <c r="F85" s="40">
        <v>7019.2666666666673</v>
      </c>
      <c r="G85" s="40">
        <v>6918.5333333333347</v>
      </c>
      <c r="H85" s="40">
        <v>7254.4333333333343</v>
      </c>
      <c r="I85" s="40">
        <v>7355.1666666666679</v>
      </c>
      <c r="J85" s="40">
        <v>7422.3833333333341</v>
      </c>
      <c r="K85" s="31">
        <v>7287.95</v>
      </c>
      <c r="L85" s="31">
        <v>7120</v>
      </c>
      <c r="M85" s="31">
        <v>0.11308</v>
      </c>
      <c r="N85" s="1"/>
      <c r="O85" s="1"/>
    </row>
    <row r="86" spans="1:15" ht="12.75" customHeight="1">
      <c r="A86" s="33">
        <v>76</v>
      </c>
      <c r="B86" s="62" t="s">
        <v>349</v>
      </c>
      <c r="C86" s="31">
        <v>786.5</v>
      </c>
      <c r="D86" s="40">
        <v>786.58333333333337</v>
      </c>
      <c r="E86" s="40">
        <v>779.06666666666672</v>
      </c>
      <c r="F86" s="40">
        <v>771.63333333333333</v>
      </c>
      <c r="G86" s="40">
        <v>764.11666666666667</v>
      </c>
      <c r="H86" s="40">
        <v>794.01666666666677</v>
      </c>
      <c r="I86" s="40">
        <v>801.53333333333342</v>
      </c>
      <c r="J86" s="40">
        <v>808.96666666666681</v>
      </c>
      <c r="K86" s="31">
        <v>794.1</v>
      </c>
      <c r="L86" s="31">
        <v>779.15</v>
      </c>
      <c r="M86" s="31">
        <v>2.4535900000000002</v>
      </c>
      <c r="N86" s="1"/>
      <c r="O86" s="1"/>
    </row>
    <row r="87" spans="1:15" ht="12.75" customHeight="1">
      <c r="A87" s="33">
        <v>77</v>
      </c>
      <c r="B87" s="62" t="s">
        <v>350</v>
      </c>
      <c r="C87" s="31">
        <v>1026.25</v>
      </c>
      <c r="D87" s="40">
        <v>1032.3500000000001</v>
      </c>
      <c r="E87" s="40">
        <v>1008.8500000000004</v>
      </c>
      <c r="F87" s="40">
        <v>991.45000000000027</v>
      </c>
      <c r="G87" s="40">
        <v>967.9500000000005</v>
      </c>
      <c r="H87" s="40">
        <v>1049.7500000000002</v>
      </c>
      <c r="I87" s="40">
        <v>1073.2499999999998</v>
      </c>
      <c r="J87" s="40">
        <v>1090.6500000000001</v>
      </c>
      <c r="K87" s="31">
        <v>1055.8499999999999</v>
      </c>
      <c r="L87" s="31">
        <v>1014.95</v>
      </c>
      <c r="M87" s="31">
        <v>1.5664400000000001</v>
      </c>
      <c r="N87" s="1"/>
      <c r="O87" s="1"/>
    </row>
    <row r="88" spans="1:15" ht="12.75" customHeight="1">
      <c r="A88" s="33">
        <v>78</v>
      </c>
      <c r="B88" s="62" t="s">
        <v>351</v>
      </c>
      <c r="C88" s="31">
        <v>509.3</v>
      </c>
      <c r="D88" s="40">
        <v>513.61666666666667</v>
      </c>
      <c r="E88" s="40">
        <v>503.73333333333335</v>
      </c>
      <c r="F88" s="40">
        <v>498.16666666666669</v>
      </c>
      <c r="G88" s="40">
        <v>488.28333333333336</v>
      </c>
      <c r="H88" s="40">
        <v>519.18333333333339</v>
      </c>
      <c r="I88" s="40">
        <v>529.06666666666683</v>
      </c>
      <c r="J88" s="40">
        <v>534.63333333333333</v>
      </c>
      <c r="K88" s="31">
        <v>523.5</v>
      </c>
      <c r="L88" s="31">
        <v>508.05</v>
      </c>
      <c r="M88" s="31">
        <v>2.5141</v>
      </c>
      <c r="N88" s="1"/>
      <c r="O88" s="1"/>
    </row>
    <row r="89" spans="1:15" ht="12.75" customHeight="1">
      <c r="A89" s="33">
        <v>79</v>
      </c>
      <c r="B89" s="62" t="s">
        <v>84</v>
      </c>
      <c r="C89" s="31">
        <v>18588.400000000001</v>
      </c>
      <c r="D89" s="40">
        <v>18639.033333333336</v>
      </c>
      <c r="E89" s="40">
        <v>18479.366666666672</v>
      </c>
      <c r="F89" s="40">
        <v>18370.333333333336</v>
      </c>
      <c r="G89" s="40">
        <v>18210.666666666672</v>
      </c>
      <c r="H89" s="40">
        <v>18748.066666666673</v>
      </c>
      <c r="I89" s="40">
        <v>18907.733333333337</v>
      </c>
      <c r="J89" s="40">
        <v>19016.766666666674</v>
      </c>
      <c r="K89" s="31">
        <v>18798.7</v>
      </c>
      <c r="L89" s="31">
        <v>18530</v>
      </c>
      <c r="M89" s="31">
        <v>0.10299999999999999</v>
      </c>
      <c r="N89" s="1"/>
      <c r="O89" s="1"/>
    </row>
    <row r="90" spans="1:15" ht="12.75" customHeight="1">
      <c r="A90" s="33">
        <v>80</v>
      </c>
      <c r="B90" s="62" t="s">
        <v>352</v>
      </c>
      <c r="C90" s="31">
        <v>577.79999999999995</v>
      </c>
      <c r="D90" s="40">
        <v>573.9</v>
      </c>
      <c r="E90" s="40">
        <v>563</v>
      </c>
      <c r="F90" s="40">
        <v>548.20000000000005</v>
      </c>
      <c r="G90" s="40">
        <v>537.30000000000007</v>
      </c>
      <c r="H90" s="40">
        <v>588.69999999999993</v>
      </c>
      <c r="I90" s="40">
        <v>599.5999999999998</v>
      </c>
      <c r="J90" s="40">
        <v>614.39999999999986</v>
      </c>
      <c r="K90" s="31">
        <v>584.79999999999995</v>
      </c>
      <c r="L90" s="31">
        <v>559.1</v>
      </c>
      <c r="M90" s="31">
        <v>1.03467</v>
      </c>
      <c r="N90" s="1"/>
      <c r="O90" s="1"/>
    </row>
    <row r="91" spans="1:15" ht="12.75" customHeight="1">
      <c r="A91" s="33">
        <v>81</v>
      </c>
      <c r="B91" s="62" t="s">
        <v>353</v>
      </c>
      <c r="C91" s="31">
        <v>29.85</v>
      </c>
      <c r="D91" s="40">
        <v>29.850000000000005</v>
      </c>
      <c r="E91" s="40">
        <v>29.850000000000009</v>
      </c>
      <c r="F91" s="40">
        <v>29.850000000000005</v>
      </c>
      <c r="G91" s="40">
        <v>29.850000000000009</v>
      </c>
      <c r="H91" s="40">
        <v>29.850000000000009</v>
      </c>
      <c r="I91" s="40">
        <v>29.85</v>
      </c>
      <c r="J91" s="40">
        <v>29.850000000000009</v>
      </c>
      <c r="K91" s="31">
        <v>29.85</v>
      </c>
      <c r="L91" s="31">
        <v>29.85</v>
      </c>
      <c r="M91" s="31">
        <v>39.199280000000002</v>
      </c>
      <c r="N91" s="1"/>
      <c r="O91" s="1"/>
    </row>
    <row r="92" spans="1:15" ht="12.75" customHeight="1">
      <c r="A92" s="33">
        <v>82</v>
      </c>
      <c r="B92" s="62" t="s">
        <v>87</v>
      </c>
      <c r="C92" s="31">
        <v>5009.2</v>
      </c>
      <c r="D92" s="40">
        <v>4994.5</v>
      </c>
      <c r="E92" s="40">
        <v>4967</v>
      </c>
      <c r="F92" s="40">
        <v>4924.8</v>
      </c>
      <c r="G92" s="40">
        <v>4897.3</v>
      </c>
      <c r="H92" s="40">
        <v>5036.7</v>
      </c>
      <c r="I92" s="40">
        <v>5064.2</v>
      </c>
      <c r="J92" s="40">
        <v>5106.3999999999996</v>
      </c>
      <c r="K92" s="31">
        <v>5022</v>
      </c>
      <c r="L92" s="31">
        <v>4952.3</v>
      </c>
      <c r="M92" s="31">
        <v>1.79192</v>
      </c>
      <c r="N92" s="1"/>
      <c r="O92" s="1"/>
    </row>
    <row r="93" spans="1:15" ht="12.75" customHeight="1">
      <c r="A93" s="33">
        <v>83</v>
      </c>
      <c r="B93" s="62" t="s">
        <v>354</v>
      </c>
      <c r="C93" s="31">
        <v>1241.4000000000001</v>
      </c>
      <c r="D93" s="40">
        <v>1247.9333333333334</v>
      </c>
      <c r="E93" s="40">
        <v>1220.8666666666668</v>
      </c>
      <c r="F93" s="40">
        <v>1200.3333333333335</v>
      </c>
      <c r="G93" s="40">
        <v>1173.2666666666669</v>
      </c>
      <c r="H93" s="40">
        <v>1268.4666666666667</v>
      </c>
      <c r="I93" s="40">
        <v>1295.5333333333333</v>
      </c>
      <c r="J93" s="40">
        <v>1316.0666666666666</v>
      </c>
      <c r="K93" s="31">
        <v>1275</v>
      </c>
      <c r="L93" s="31">
        <v>1227.4000000000001</v>
      </c>
      <c r="M93" s="31">
        <v>2.1651400000000001</v>
      </c>
      <c r="N93" s="1"/>
      <c r="O93" s="1"/>
    </row>
    <row r="94" spans="1:15" ht="12.75" customHeight="1">
      <c r="A94" s="33">
        <v>84</v>
      </c>
      <c r="B94" s="62" t="s">
        <v>355</v>
      </c>
      <c r="C94" s="31">
        <v>646.25</v>
      </c>
      <c r="D94" s="40">
        <v>642.0333333333333</v>
      </c>
      <c r="E94" s="40">
        <v>635.06666666666661</v>
      </c>
      <c r="F94" s="40">
        <v>623.88333333333333</v>
      </c>
      <c r="G94" s="40">
        <v>616.91666666666663</v>
      </c>
      <c r="H94" s="40">
        <v>653.21666666666658</v>
      </c>
      <c r="I94" s="40">
        <v>660.18333333333328</v>
      </c>
      <c r="J94" s="40">
        <v>671.36666666666656</v>
      </c>
      <c r="K94" s="31">
        <v>649</v>
      </c>
      <c r="L94" s="31">
        <v>630.85</v>
      </c>
      <c r="M94" s="31">
        <v>0.67740999999999996</v>
      </c>
      <c r="N94" s="1"/>
      <c r="O94" s="1"/>
    </row>
    <row r="95" spans="1:15" ht="12.75" customHeight="1">
      <c r="A95" s="33">
        <v>85</v>
      </c>
      <c r="B95" s="62" t="s">
        <v>356</v>
      </c>
      <c r="C95" s="31">
        <v>72.099999999999994</v>
      </c>
      <c r="D95" s="40">
        <v>71.899999999999991</v>
      </c>
      <c r="E95" s="40">
        <v>71.399999999999977</v>
      </c>
      <c r="F95" s="40">
        <v>70.699999999999989</v>
      </c>
      <c r="G95" s="40">
        <v>70.199999999999974</v>
      </c>
      <c r="H95" s="40">
        <v>72.59999999999998</v>
      </c>
      <c r="I95" s="40">
        <v>73.100000000000009</v>
      </c>
      <c r="J95" s="40">
        <v>73.799999999999983</v>
      </c>
      <c r="K95" s="31">
        <v>72.400000000000006</v>
      </c>
      <c r="L95" s="31">
        <v>71.2</v>
      </c>
      <c r="M95" s="31">
        <v>12.120430000000001</v>
      </c>
      <c r="N95" s="1"/>
      <c r="O95" s="1"/>
    </row>
    <row r="96" spans="1:15" ht="12.75" customHeight="1">
      <c r="A96" s="33">
        <v>86</v>
      </c>
      <c r="B96" s="62" t="s">
        <v>357</v>
      </c>
      <c r="C96" s="31">
        <v>373.9</v>
      </c>
      <c r="D96" s="40">
        <v>371.95</v>
      </c>
      <c r="E96" s="40">
        <v>369.09999999999997</v>
      </c>
      <c r="F96" s="40">
        <v>364.29999999999995</v>
      </c>
      <c r="G96" s="40">
        <v>361.44999999999993</v>
      </c>
      <c r="H96" s="40">
        <v>376.75</v>
      </c>
      <c r="I96" s="40">
        <v>379.6</v>
      </c>
      <c r="J96" s="40">
        <v>384.40000000000003</v>
      </c>
      <c r="K96" s="31">
        <v>374.8</v>
      </c>
      <c r="L96" s="31">
        <v>367.15</v>
      </c>
      <c r="M96" s="31">
        <v>17.03097</v>
      </c>
      <c r="N96" s="1"/>
      <c r="O96" s="1"/>
    </row>
    <row r="97" spans="1:15" ht="12.75" customHeight="1">
      <c r="A97" s="33">
        <v>87</v>
      </c>
      <c r="B97" s="62" t="s">
        <v>358</v>
      </c>
      <c r="C97" s="31">
        <v>3882</v>
      </c>
      <c r="D97" s="40">
        <v>3834.85</v>
      </c>
      <c r="E97" s="40">
        <v>3752.7999999999997</v>
      </c>
      <c r="F97" s="40">
        <v>3623.6</v>
      </c>
      <c r="G97" s="40">
        <v>3541.5499999999997</v>
      </c>
      <c r="H97" s="40">
        <v>3964.0499999999997</v>
      </c>
      <c r="I97" s="40">
        <v>4046.1</v>
      </c>
      <c r="J97" s="40">
        <v>4175.2999999999993</v>
      </c>
      <c r="K97" s="31">
        <v>3916.9</v>
      </c>
      <c r="L97" s="31">
        <v>3705.65</v>
      </c>
      <c r="M97" s="31">
        <v>0.38423000000000002</v>
      </c>
      <c r="N97" s="1"/>
      <c r="O97" s="1"/>
    </row>
    <row r="98" spans="1:15" ht="12.75" customHeight="1">
      <c r="A98" s="33">
        <v>88</v>
      </c>
      <c r="B98" s="62" t="s">
        <v>359</v>
      </c>
      <c r="C98" s="31">
        <v>281.39999999999998</v>
      </c>
      <c r="D98" s="40">
        <v>277.8</v>
      </c>
      <c r="E98" s="40">
        <v>273.60000000000002</v>
      </c>
      <c r="F98" s="40">
        <v>265.8</v>
      </c>
      <c r="G98" s="40">
        <v>261.60000000000002</v>
      </c>
      <c r="H98" s="40">
        <v>285.60000000000002</v>
      </c>
      <c r="I98" s="40">
        <v>289.79999999999995</v>
      </c>
      <c r="J98" s="40">
        <v>297.60000000000002</v>
      </c>
      <c r="K98" s="31">
        <v>282</v>
      </c>
      <c r="L98" s="31">
        <v>270</v>
      </c>
      <c r="M98" s="31">
        <v>6.7889799999999996</v>
      </c>
      <c r="N98" s="1"/>
      <c r="O98" s="1"/>
    </row>
    <row r="99" spans="1:15" ht="12.75" customHeight="1">
      <c r="A99" s="33">
        <v>89</v>
      </c>
      <c r="B99" s="62" t="s">
        <v>360</v>
      </c>
      <c r="C99" s="31">
        <v>313.35000000000002</v>
      </c>
      <c r="D99" s="40">
        <v>314.73333333333335</v>
      </c>
      <c r="E99" s="40">
        <v>310.4666666666667</v>
      </c>
      <c r="F99" s="40">
        <v>307.58333333333337</v>
      </c>
      <c r="G99" s="40">
        <v>303.31666666666672</v>
      </c>
      <c r="H99" s="40">
        <v>317.61666666666667</v>
      </c>
      <c r="I99" s="40">
        <v>321.88333333333333</v>
      </c>
      <c r="J99" s="40">
        <v>324.76666666666665</v>
      </c>
      <c r="K99" s="31">
        <v>319</v>
      </c>
      <c r="L99" s="31">
        <v>311.85000000000002</v>
      </c>
      <c r="M99" s="31">
        <v>4.1796199999999999</v>
      </c>
      <c r="N99" s="1"/>
      <c r="O99" s="1"/>
    </row>
    <row r="100" spans="1:15" ht="12.75" customHeight="1">
      <c r="A100" s="33">
        <v>90</v>
      </c>
      <c r="B100" s="62" t="s">
        <v>91</v>
      </c>
      <c r="C100" s="31">
        <v>742.4</v>
      </c>
      <c r="D100" s="40">
        <v>741.15</v>
      </c>
      <c r="E100" s="40">
        <v>734.3</v>
      </c>
      <c r="F100" s="40">
        <v>726.19999999999993</v>
      </c>
      <c r="G100" s="40">
        <v>719.34999999999991</v>
      </c>
      <c r="H100" s="40">
        <v>749.25</v>
      </c>
      <c r="I100" s="40">
        <v>756.10000000000014</v>
      </c>
      <c r="J100" s="40">
        <v>764.2</v>
      </c>
      <c r="K100" s="31">
        <v>748</v>
      </c>
      <c r="L100" s="31">
        <v>733.05</v>
      </c>
      <c r="M100" s="31">
        <v>4.4726499999999998</v>
      </c>
      <c r="N100" s="1"/>
      <c r="O100" s="1"/>
    </row>
    <row r="101" spans="1:15" ht="12.75" customHeight="1">
      <c r="A101" s="33">
        <v>91</v>
      </c>
      <c r="B101" s="62" t="s">
        <v>90</v>
      </c>
      <c r="C101" s="31">
        <v>293.75</v>
      </c>
      <c r="D101" s="40">
        <v>294.3</v>
      </c>
      <c r="E101" s="40">
        <v>291.10000000000002</v>
      </c>
      <c r="F101" s="40">
        <v>288.45</v>
      </c>
      <c r="G101" s="40">
        <v>285.25</v>
      </c>
      <c r="H101" s="40">
        <v>296.95000000000005</v>
      </c>
      <c r="I101" s="40">
        <v>300.14999999999998</v>
      </c>
      <c r="J101" s="40">
        <v>302.80000000000007</v>
      </c>
      <c r="K101" s="31">
        <v>297.5</v>
      </c>
      <c r="L101" s="31">
        <v>291.64999999999998</v>
      </c>
      <c r="M101" s="31">
        <v>56.019300000000001</v>
      </c>
      <c r="N101" s="1"/>
      <c r="O101" s="1"/>
    </row>
    <row r="102" spans="1:15" ht="12.75" customHeight="1">
      <c r="A102" s="33">
        <v>92</v>
      </c>
      <c r="B102" s="62" t="s">
        <v>361</v>
      </c>
      <c r="C102" s="31">
        <v>797.1</v>
      </c>
      <c r="D102" s="40">
        <v>795.26666666666677</v>
      </c>
      <c r="E102" s="40">
        <v>790.53333333333353</v>
      </c>
      <c r="F102" s="40">
        <v>783.96666666666681</v>
      </c>
      <c r="G102" s="40">
        <v>779.23333333333358</v>
      </c>
      <c r="H102" s="40">
        <v>801.83333333333348</v>
      </c>
      <c r="I102" s="40">
        <v>806.56666666666683</v>
      </c>
      <c r="J102" s="40">
        <v>813.13333333333344</v>
      </c>
      <c r="K102" s="31">
        <v>800</v>
      </c>
      <c r="L102" s="31">
        <v>788.7</v>
      </c>
      <c r="M102" s="31">
        <v>0.43432999999999999</v>
      </c>
      <c r="N102" s="1"/>
      <c r="O102" s="1"/>
    </row>
    <row r="103" spans="1:15" ht="12.75" customHeight="1">
      <c r="A103" s="33">
        <v>93</v>
      </c>
      <c r="B103" s="62" t="s">
        <v>362</v>
      </c>
      <c r="C103" s="31">
        <v>746.45</v>
      </c>
      <c r="D103" s="40">
        <v>741.94999999999993</v>
      </c>
      <c r="E103" s="40">
        <v>734.89999999999986</v>
      </c>
      <c r="F103" s="40">
        <v>723.34999999999991</v>
      </c>
      <c r="G103" s="40">
        <v>716.29999999999984</v>
      </c>
      <c r="H103" s="40">
        <v>753.49999999999989</v>
      </c>
      <c r="I103" s="40">
        <v>760.54999999999984</v>
      </c>
      <c r="J103" s="40">
        <v>772.09999999999991</v>
      </c>
      <c r="K103" s="31">
        <v>749</v>
      </c>
      <c r="L103" s="31">
        <v>730.4</v>
      </c>
      <c r="M103" s="31">
        <v>2.2084100000000002</v>
      </c>
      <c r="N103" s="1"/>
      <c r="O103" s="1"/>
    </row>
    <row r="104" spans="1:15" ht="12.75" customHeight="1">
      <c r="A104" s="33">
        <v>94</v>
      </c>
      <c r="B104" s="62" t="s">
        <v>363</v>
      </c>
      <c r="C104" s="31">
        <v>1176.7</v>
      </c>
      <c r="D104" s="40">
        <v>1187.2166666666669</v>
      </c>
      <c r="E104" s="40">
        <v>1161.0333333333338</v>
      </c>
      <c r="F104" s="40">
        <v>1145.3666666666668</v>
      </c>
      <c r="G104" s="40">
        <v>1119.1833333333336</v>
      </c>
      <c r="H104" s="40">
        <v>1202.8833333333339</v>
      </c>
      <c r="I104" s="40">
        <v>1229.0666666666668</v>
      </c>
      <c r="J104" s="40">
        <v>1244.733333333334</v>
      </c>
      <c r="K104" s="31">
        <v>1213.4000000000001</v>
      </c>
      <c r="L104" s="31">
        <v>1171.55</v>
      </c>
      <c r="M104" s="31">
        <v>0.80710999999999999</v>
      </c>
      <c r="N104" s="1"/>
      <c r="O104" s="1"/>
    </row>
    <row r="105" spans="1:15" ht="12.75" customHeight="1">
      <c r="A105" s="33">
        <v>95</v>
      </c>
      <c r="B105" s="62" t="s">
        <v>364</v>
      </c>
      <c r="C105" s="31">
        <v>120.9</v>
      </c>
      <c r="D105" s="40">
        <v>120.64999999999999</v>
      </c>
      <c r="E105" s="40">
        <v>119.54999999999998</v>
      </c>
      <c r="F105" s="40">
        <v>118.19999999999999</v>
      </c>
      <c r="G105" s="40">
        <v>117.09999999999998</v>
      </c>
      <c r="H105" s="40">
        <v>121.99999999999999</v>
      </c>
      <c r="I105" s="40">
        <v>123.09999999999998</v>
      </c>
      <c r="J105" s="40">
        <v>124.44999999999999</v>
      </c>
      <c r="K105" s="31">
        <v>121.75</v>
      </c>
      <c r="L105" s="31">
        <v>119.3</v>
      </c>
      <c r="M105" s="31">
        <v>5.3005500000000003</v>
      </c>
      <c r="N105" s="1"/>
      <c r="O105" s="1"/>
    </row>
    <row r="106" spans="1:15" ht="12.75" customHeight="1">
      <c r="A106" s="33">
        <v>96</v>
      </c>
      <c r="B106" s="62" t="s">
        <v>365</v>
      </c>
      <c r="C106" s="31">
        <v>2050.5500000000002</v>
      </c>
      <c r="D106" s="40">
        <v>2040.4333333333334</v>
      </c>
      <c r="E106" s="40">
        <v>2013.166666666667</v>
      </c>
      <c r="F106" s="40">
        <v>1975.7833333333335</v>
      </c>
      <c r="G106" s="40">
        <v>1948.5166666666671</v>
      </c>
      <c r="H106" s="40">
        <v>2077.8166666666666</v>
      </c>
      <c r="I106" s="40">
        <v>2105.083333333333</v>
      </c>
      <c r="J106" s="40">
        <v>2142.4666666666667</v>
      </c>
      <c r="K106" s="31">
        <v>2067.6999999999998</v>
      </c>
      <c r="L106" s="31">
        <v>2003.05</v>
      </c>
      <c r="M106" s="31">
        <v>1.15785</v>
      </c>
      <c r="N106" s="1"/>
      <c r="O106" s="1"/>
    </row>
    <row r="107" spans="1:15" ht="12.75" customHeight="1">
      <c r="A107" s="33">
        <v>97</v>
      </c>
      <c r="B107" s="62" t="s">
        <v>366</v>
      </c>
      <c r="C107" s="31">
        <v>27.7</v>
      </c>
      <c r="D107" s="40">
        <v>27.799999999999997</v>
      </c>
      <c r="E107" s="40">
        <v>27.449999999999996</v>
      </c>
      <c r="F107" s="40">
        <v>27.2</v>
      </c>
      <c r="G107" s="40">
        <v>26.849999999999998</v>
      </c>
      <c r="H107" s="40">
        <v>28.049999999999994</v>
      </c>
      <c r="I107" s="40">
        <v>28.399999999999995</v>
      </c>
      <c r="J107" s="40">
        <v>28.649999999999991</v>
      </c>
      <c r="K107" s="31">
        <v>28.15</v>
      </c>
      <c r="L107" s="31">
        <v>27.55</v>
      </c>
      <c r="M107" s="31">
        <v>55.66178</v>
      </c>
      <c r="N107" s="1"/>
      <c r="O107" s="1"/>
    </row>
    <row r="108" spans="1:15" ht="12.75" customHeight="1">
      <c r="A108" s="33">
        <v>98</v>
      </c>
      <c r="B108" s="62" t="s">
        <v>367</v>
      </c>
      <c r="C108" s="31">
        <v>1050</v>
      </c>
      <c r="D108" s="40">
        <v>1046.6000000000001</v>
      </c>
      <c r="E108" s="40">
        <v>1033.9000000000003</v>
      </c>
      <c r="F108" s="40">
        <v>1017.8000000000002</v>
      </c>
      <c r="G108" s="40">
        <v>1005.1000000000004</v>
      </c>
      <c r="H108" s="40">
        <v>1062.7000000000003</v>
      </c>
      <c r="I108" s="40">
        <v>1075.4000000000001</v>
      </c>
      <c r="J108" s="40">
        <v>1091.5000000000002</v>
      </c>
      <c r="K108" s="31">
        <v>1059.3</v>
      </c>
      <c r="L108" s="31">
        <v>1030.5</v>
      </c>
      <c r="M108" s="31">
        <v>5.4318200000000001</v>
      </c>
      <c r="N108" s="1"/>
      <c r="O108" s="1"/>
    </row>
    <row r="109" spans="1:15" ht="12.75" customHeight="1">
      <c r="A109" s="33">
        <v>99</v>
      </c>
      <c r="B109" s="62" t="s">
        <v>368</v>
      </c>
      <c r="C109" s="31">
        <v>629</v>
      </c>
      <c r="D109" s="40">
        <v>625.08333333333337</v>
      </c>
      <c r="E109" s="40">
        <v>611.36666666666679</v>
      </c>
      <c r="F109" s="40">
        <v>593.73333333333346</v>
      </c>
      <c r="G109" s="40">
        <v>580.01666666666688</v>
      </c>
      <c r="H109" s="40">
        <v>642.7166666666667</v>
      </c>
      <c r="I109" s="40">
        <v>656.43333333333317</v>
      </c>
      <c r="J109" s="40">
        <v>674.06666666666661</v>
      </c>
      <c r="K109" s="31">
        <v>638.79999999999995</v>
      </c>
      <c r="L109" s="31">
        <v>607.45000000000005</v>
      </c>
      <c r="M109" s="31">
        <v>1.2302500000000001</v>
      </c>
      <c r="N109" s="1"/>
      <c r="O109" s="1"/>
    </row>
    <row r="110" spans="1:15" ht="12.75" customHeight="1">
      <c r="A110" s="33">
        <v>100</v>
      </c>
      <c r="B110" s="62" t="s">
        <v>369</v>
      </c>
      <c r="C110" s="31">
        <v>795.95</v>
      </c>
      <c r="D110" s="40">
        <v>797.33333333333337</v>
      </c>
      <c r="E110" s="40">
        <v>789.66666666666674</v>
      </c>
      <c r="F110" s="40">
        <v>783.38333333333333</v>
      </c>
      <c r="G110" s="40">
        <v>775.7166666666667</v>
      </c>
      <c r="H110" s="40">
        <v>803.61666666666679</v>
      </c>
      <c r="I110" s="40">
        <v>811.28333333333353</v>
      </c>
      <c r="J110" s="40">
        <v>817.56666666666683</v>
      </c>
      <c r="K110" s="31">
        <v>805</v>
      </c>
      <c r="L110" s="31">
        <v>791.05</v>
      </c>
      <c r="M110" s="31">
        <v>1.3316399999999999</v>
      </c>
      <c r="N110" s="1"/>
      <c r="O110" s="1"/>
    </row>
    <row r="111" spans="1:15" ht="12.75" customHeight="1">
      <c r="A111" s="33">
        <v>101</v>
      </c>
      <c r="B111" s="62" t="s">
        <v>370</v>
      </c>
      <c r="C111" s="31">
        <v>7632.75</v>
      </c>
      <c r="D111" s="40">
        <v>7669.916666666667</v>
      </c>
      <c r="E111" s="40">
        <v>7515.8333333333339</v>
      </c>
      <c r="F111" s="40">
        <v>7398.916666666667</v>
      </c>
      <c r="G111" s="40">
        <v>7244.8333333333339</v>
      </c>
      <c r="H111" s="40">
        <v>7786.8333333333339</v>
      </c>
      <c r="I111" s="40">
        <v>7940.9166666666679</v>
      </c>
      <c r="J111" s="40">
        <v>8057.8333333333339</v>
      </c>
      <c r="K111" s="31">
        <v>7824</v>
      </c>
      <c r="L111" s="31">
        <v>7553</v>
      </c>
      <c r="M111" s="31">
        <v>0.19103000000000001</v>
      </c>
      <c r="N111" s="1"/>
      <c r="O111" s="1"/>
    </row>
    <row r="112" spans="1:15" ht="12.75" customHeight="1">
      <c r="A112" s="33">
        <v>102</v>
      </c>
      <c r="B112" s="62" t="s">
        <v>371</v>
      </c>
      <c r="C112" s="31">
        <v>414.95</v>
      </c>
      <c r="D112" s="40">
        <v>414.75</v>
      </c>
      <c r="E112" s="40">
        <v>407.6</v>
      </c>
      <c r="F112" s="40">
        <v>400.25</v>
      </c>
      <c r="G112" s="40">
        <v>393.1</v>
      </c>
      <c r="H112" s="40">
        <v>422.1</v>
      </c>
      <c r="I112" s="40">
        <v>429.25</v>
      </c>
      <c r="J112" s="40">
        <v>436.6</v>
      </c>
      <c r="K112" s="31">
        <v>421.9</v>
      </c>
      <c r="L112" s="31">
        <v>407.4</v>
      </c>
      <c r="M112" s="31">
        <v>1.87903</v>
      </c>
      <c r="N112" s="1"/>
      <c r="O112" s="1"/>
    </row>
    <row r="113" spans="1:15" ht="12.75" customHeight="1">
      <c r="A113" s="33">
        <v>103</v>
      </c>
      <c r="B113" s="62" t="s">
        <v>92</v>
      </c>
      <c r="C113" s="31">
        <v>272.60000000000002</v>
      </c>
      <c r="D113" s="40">
        <v>270.88333333333338</v>
      </c>
      <c r="E113" s="40">
        <v>267.91666666666674</v>
      </c>
      <c r="F113" s="40">
        <v>263.23333333333335</v>
      </c>
      <c r="G113" s="40">
        <v>260.26666666666671</v>
      </c>
      <c r="H113" s="40">
        <v>275.56666666666678</v>
      </c>
      <c r="I113" s="40">
        <v>278.53333333333336</v>
      </c>
      <c r="J113" s="40">
        <v>283.21666666666681</v>
      </c>
      <c r="K113" s="31">
        <v>273.85000000000002</v>
      </c>
      <c r="L113" s="31">
        <v>266.2</v>
      </c>
      <c r="M113" s="31">
        <v>9.9209800000000001</v>
      </c>
      <c r="N113" s="1"/>
      <c r="O113" s="1"/>
    </row>
    <row r="114" spans="1:15" ht="12.75" customHeight="1">
      <c r="A114" s="33">
        <v>104</v>
      </c>
      <c r="B114" s="62" t="s">
        <v>372</v>
      </c>
      <c r="C114" s="31">
        <v>440.1</v>
      </c>
      <c r="D114" s="40">
        <v>440.51666666666671</v>
      </c>
      <c r="E114" s="40">
        <v>435.18333333333339</v>
      </c>
      <c r="F114" s="40">
        <v>430.26666666666671</v>
      </c>
      <c r="G114" s="40">
        <v>424.93333333333339</v>
      </c>
      <c r="H114" s="40">
        <v>445.43333333333339</v>
      </c>
      <c r="I114" s="40">
        <v>450.76666666666677</v>
      </c>
      <c r="J114" s="40">
        <v>455.68333333333339</v>
      </c>
      <c r="K114" s="31">
        <v>445.85</v>
      </c>
      <c r="L114" s="31">
        <v>435.6</v>
      </c>
      <c r="M114" s="31">
        <v>1.0902499999999999</v>
      </c>
      <c r="N114" s="1"/>
      <c r="O114" s="1"/>
    </row>
    <row r="115" spans="1:15" ht="12.75" customHeight="1">
      <c r="A115" s="33">
        <v>105</v>
      </c>
      <c r="B115" s="62" t="s">
        <v>373</v>
      </c>
      <c r="C115" s="31">
        <v>882.35</v>
      </c>
      <c r="D115" s="40">
        <v>877.96666666666658</v>
      </c>
      <c r="E115" s="40">
        <v>868.93333333333317</v>
      </c>
      <c r="F115" s="40">
        <v>855.51666666666654</v>
      </c>
      <c r="G115" s="40">
        <v>846.48333333333312</v>
      </c>
      <c r="H115" s="40">
        <v>891.38333333333321</v>
      </c>
      <c r="I115" s="40">
        <v>900.41666666666674</v>
      </c>
      <c r="J115" s="40">
        <v>913.83333333333326</v>
      </c>
      <c r="K115" s="31">
        <v>887</v>
      </c>
      <c r="L115" s="31">
        <v>864.55</v>
      </c>
      <c r="M115" s="31">
        <v>0.91037000000000001</v>
      </c>
      <c r="N115" s="1"/>
      <c r="O115" s="1"/>
    </row>
    <row r="116" spans="1:15" ht="12.75" customHeight="1">
      <c r="A116" s="33">
        <v>106</v>
      </c>
      <c r="B116" s="62" t="s">
        <v>93</v>
      </c>
      <c r="C116" s="31">
        <v>1077.5999999999999</v>
      </c>
      <c r="D116" s="40">
        <v>1078.55</v>
      </c>
      <c r="E116" s="40">
        <v>1067.0999999999999</v>
      </c>
      <c r="F116" s="40">
        <v>1056.5999999999999</v>
      </c>
      <c r="G116" s="40">
        <v>1045.1499999999999</v>
      </c>
      <c r="H116" s="40">
        <v>1089.05</v>
      </c>
      <c r="I116" s="40">
        <v>1100.5000000000002</v>
      </c>
      <c r="J116" s="40">
        <v>1111</v>
      </c>
      <c r="K116" s="31">
        <v>1090</v>
      </c>
      <c r="L116" s="31">
        <v>1068.05</v>
      </c>
      <c r="M116" s="31">
        <v>11.886200000000001</v>
      </c>
      <c r="N116" s="1"/>
      <c r="O116" s="1"/>
    </row>
    <row r="117" spans="1:15" ht="12.75" customHeight="1">
      <c r="A117" s="33">
        <v>107</v>
      </c>
      <c r="B117" s="62" t="s">
        <v>94</v>
      </c>
      <c r="C117" s="31">
        <v>1021.9</v>
      </c>
      <c r="D117" s="40">
        <v>1012.0833333333334</v>
      </c>
      <c r="E117" s="40">
        <v>999.16666666666674</v>
      </c>
      <c r="F117" s="40">
        <v>976.43333333333339</v>
      </c>
      <c r="G117" s="40">
        <v>963.51666666666677</v>
      </c>
      <c r="H117" s="40">
        <v>1034.8166666666666</v>
      </c>
      <c r="I117" s="40">
        <v>1047.7333333333336</v>
      </c>
      <c r="J117" s="40">
        <v>1070.4666666666667</v>
      </c>
      <c r="K117" s="31">
        <v>1025</v>
      </c>
      <c r="L117" s="31">
        <v>989.35</v>
      </c>
      <c r="M117" s="31">
        <v>23.13439</v>
      </c>
      <c r="N117" s="1"/>
      <c r="O117" s="1"/>
    </row>
    <row r="118" spans="1:15" ht="12.75" customHeight="1">
      <c r="A118" s="33">
        <v>108</v>
      </c>
      <c r="B118" s="62" t="s">
        <v>101</v>
      </c>
      <c r="C118" s="31">
        <v>122.15</v>
      </c>
      <c r="D118" s="40">
        <v>121.51666666666667</v>
      </c>
      <c r="E118" s="40">
        <v>120.28333333333333</v>
      </c>
      <c r="F118" s="40">
        <v>118.41666666666667</v>
      </c>
      <c r="G118" s="40">
        <v>117.18333333333334</v>
      </c>
      <c r="H118" s="40">
        <v>123.38333333333333</v>
      </c>
      <c r="I118" s="40">
        <v>124.61666666666665</v>
      </c>
      <c r="J118" s="40">
        <v>126.48333333333332</v>
      </c>
      <c r="K118" s="31">
        <v>122.75</v>
      </c>
      <c r="L118" s="31">
        <v>119.65</v>
      </c>
      <c r="M118" s="31">
        <v>48.284750000000003</v>
      </c>
      <c r="N118" s="1"/>
      <c r="O118" s="1"/>
    </row>
    <row r="119" spans="1:15" ht="12.75" customHeight="1">
      <c r="A119" s="33">
        <v>109</v>
      </c>
      <c r="B119" s="62" t="s">
        <v>275</v>
      </c>
      <c r="C119" s="31">
        <v>1375.85</v>
      </c>
      <c r="D119" s="40">
        <v>1370.95</v>
      </c>
      <c r="E119" s="40">
        <v>1349.9</v>
      </c>
      <c r="F119" s="40">
        <v>1323.95</v>
      </c>
      <c r="G119" s="40">
        <v>1302.9000000000001</v>
      </c>
      <c r="H119" s="40">
        <v>1396.9</v>
      </c>
      <c r="I119" s="40">
        <v>1417.9499999999998</v>
      </c>
      <c r="J119" s="40">
        <v>1443.9</v>
      </c>
      <c r="K119" s="31">
        <v>1392</v>
      </c>
      <c r="L119" s="31">
        <v>1345</v>
      </c>
      <c r="M119" s="31">
        <v>0.71845000000000003</v>
      </c>
      <c r="N119" s="1"/>
      <c r="O119" s="1"/>
    </row>
    <row r="120" spans="1:15" ht="12.75" customHeight="1">
      <c r="A120" s="33">
        <v>110</v>
      </c>
      <c r="B120" s="62" t="s">
        <v>95</v>
      </c>
      <c r="C120" s="31">
        <v>224.3</v>
      </c>
      <c r="D120" s="40">
        <v>224.66666666666666</v>
      </c>
      <c r="E120" s="40">
        <v>222.88333333333333</v>
      </c>
      <c r="F120" s="40">
        <v>221.46666666666667</v>
      </c>
      <c r="G120" s="40">
        <v>219.68333333333334</v>
      </c>
      <c r="H120" s="40">
        <v>226.08333333333331</v>
      </c>
      <c r="I120" s="40">
        <v>227.86666666666667</v>
      </c>
      <c r="J120" s="40">
        <v>229.2833333333333</v>
      </c>
      <c r="K120" s="31">
        <v>226.45</v>
      </c>
      <c r="L120" s="31">
        <v>223.25</v>
      </c>
      <c r="M120" s="31">
        <v>61.456249999999997</v>
      </c>
      <c r="N120" s="1"/>
      <c r="O120" s="1"/>
    </row>
    <row r="121" spans="1:15" ht="12.75" customHeight="1">
      <c r="A121" s="33">
        <v>111</v>
      </c>
      <c r="B121" s="62" t="s">
        <v>374</v>
      </c>
      <c r="C121" s="31">
        <v>586.25</v>
      </c>
      <c r="D121" s="40">
        <v>582.68333333333339</v>
      </c>
      <c r="E121" s="40">
        <v>573.66666666666674</v>
      </c>
      <c r="F121" s="40">
        <v>561.08333333333337</v>
      </c>
      <c r="G121" s="40">
        <v>552.06666666666672</v>
      </c>
      <c r="H121" s="40">
        <v>595.26666666666677</v>
      </c>
      <c r="I121" s="40">
        <v>604.28333333333342</v>
      </c>
      <c r="J121" s="40">
        <v>616.86666666666679</v>
      </c>
      <c r="K121" s="31">
        <v>591.70000000000005</v>
      </c>
      <c r="L121" s="31">
        <v>570.1</v>
      </c>
      <c r="M121" s="31">
        <v>14.493969999999999</v>
      </c>
      <c r="N121" s="1"/>
      <c r="O121" s="1"/>
    </row>
    <row r="122" spans="1:15" ht="12.75" customHeight="1">
      <c r="A122" s="33">
        <v>112</v>
      </c>
      <c r="B122" s="62" t="s">
        <v>96</v>
      </c>
      <c r="C122" s="31">
        <v>4606.7</v>
      </c>
      <c r="D122" s="40">
        <v>4558.7833333333328</v>
      </c>
      <c r="E122" s="40">
        <v>4492.8666666666659</v>
      </c>
      <c r="F122" s="40">
        <v>4379.0333333333328</v>
      </c>
      <c r="G122" s="40">
        <v>4313.1166666666659</v>
      </c>
      <c r="H122" s="40">
        <v>4672.6166666666659</v>
      </c>
      <c r="I122" s="40">
        <v>4738.5333333333338</v>
      </c>
      <c r="J122" s="40">
        <v>4852.3666666666659</v>
      </c>
      <c r="K122" s="31">
        <v>4624.7</v>
      </c>
      <c r="L122" s="31">
        <v>4444.95</v>
      </c>
      <c r="M122" s="31">
        <v>2.52705</v>
      </c>
      <c r="N122" s="1"/>
      <c r="O122" s="1"/>
    </row>
    <row r="123" spans="1:15" ht="12.75" customHeight="1">
      <c r="A123" s="33">
        <v>113</v>
      </c>
      <c r="B123" s="62" t="s">
        <v>97</v>
      </c>
      <c r="C123" s="31">
        <v>1667.45</v>
      </c>
      <c r="D123" s="40">
        <v>1654.1499999999999</v>
      </c>
      <c r="E123" s="40">
        <v>1638.2999999999997</v>
      </c>
      <c r="F123" s="40">
        <v>1609.1499999999999</v>
      </c>
      <c r="G123" s="40">
        <v>1593.2999999999997</v>
      </c>
      <c r="H123" s="40">
        <v>1683.2999999999997</v>
      </c>
      <c r="I123" s="40">
        <v>1699.1499999999996</v>
      </c>
      <c r="J123" s="40">
        <v>1728.2999999999997</v>
      </c>
      <c r="K123" s="31">
        <v>1670</v>
      </c>
      <c r="L123" s="31">
        <v>1625</v>
      </c>
      <c r="M123" s="31">
        <v>3.7470699999999999</v>
      </c>
      <c r="N123" s="1"/>
      <c r="O123" s="1"/>
    </row>
    <row r="124" spans="1:15" ht="12.75" customHeight="1">
      <c r="A124" s="33">
        <v>114</v>
      </c>
      <c r="B124" s="62" t="s">
        <v>375</v>
      </c>
      <c r="C124" s="31">
        <v>2149.75</v>
      </c>
      <c r="D124" s="40">
        <v>2154.6666666666665</v>
      </c>
      <c r="E124" s="40">
        <v>2135.333333333333</v>
      </c>
      <c r="F124" s="40">
        <v>2120.9166666666665</v>
      </c>
      <c r="G124" s="40">
        <v>2101.583333333333</v>
      </c>
      <c r="H124" s="40">
        <v>2169.083333333333</v>
      </c>
      <c r="I124" s="40">
        <v>2188.4166666666661</v>
      </c>
      <c r="J124" s="40">
        <v>2202.833333333333</v>
      </c>
      <c r="K124" s="31">
        <v>2174</v>
      </c>
      <c r="L124" s="31">
        <v>2140.25</v>
      </c>
      <c r="M124" s="31">
        <v>0.50595000000000001</v>
      </c>
      <c r="N124" s="1"/>
      <c r="O124" s="1"/>
    </row>
    <row r="125" spans="1:15" ht="12.75" customHeight="1">
      <c r="A125" s="33">
        <v>115</v>
      </c>
      <c r="B125" s="62" t="s">
        <v>98</v>
      </c>
      <c r="C125" s="31">
        <v>649.79999999999995</v>
      </c>
      <c r="D125" s="40">
        <v>644.38333333333333</v>
      </c>
      <c r="E125" s="40">
        <v>637.86666666666667</v>
      </c>
      <c r="F125" s="40">
        <v>625.93333333333339</v>
      </c>
      <c r="G125" s="40">
        <v>619.41666666666674</v>
      </c>
      <c r="H125" s="40">
        <v>656.31666666666661</v>
      </c>
      <c r="I125" s="40">
        <v>662.83333333333326</v>
      </c>
      <c r="J125" s="40">
        <v>674.76666666666654</v>
      </c>
      <c r="K125" s="31">
        <v>650.9</v>
      </c>
      <c r="L125" s="31">
        <v>632.45000000000005</v>
      </c>
      <c r="M125" s="31">
        <v>6.8528500000000001</v>
      </c>
      <c r="N125" s="1"/>
      <c r="O125" s="1"/>
    </row>
    <row r="126" spans="1:15" ht="12.75" customHeight="1">
      <c r="A126" s="33">
        <v>116</v>
      </c>
      <c r="B126" s="62" t="s">
        <v>99</v>
      </c>
      <c r="C126" s="31">
        <v>936.4</v>
      </c>
      <c r="D126" s="40">
        <v>929.81666666666661</v>
      </c>
      <c r="E126" s="40">
        <v>920.13333333333321</v>
      </c>
      <c r="F126" s="40">
        <v>903.86666666666656</v>
      </c>
      <c r="G126" s="40">
        <v>894.18333333333317</v>
      </c>
      <c r="H126" s="40">
        <v>946.08333333333326</v>
      </c>
      <c r="I126" s="40">
        <v>955.76666666666665</v>
      </c>
      <c r="J126" s="40">
        <v>972.0333333333333</v>
      </c>
      <c r="K126" s="31">
        <v>939.5</v>
      </c>
      <c r="L126" s="31">
        <v>913.55</v>
      </c>
      <c r="M126" s="31">
        <v>5.8332300000000004</v>
      </c>
      <c r="N126" s="1"/>
      <c r="O126" s="1"/>
    </row>
    <row r="127" spans="1:15" ht="12.75" customHeight="1">
      <c r="A127" s="33">
        <v>117</v>
      </c>
      <c r="B127" s="62" t="s">
        <v>376</v>
      </c>
      <c r="C127" s="31">
        <v>1327.1</v>
      </c>
      <c r="D127" s="40">
        <v>1342.3</v>
      </c>
      <c r="E127" s="40">
        <v>1299.9499999999998</v>
      </c>
      <c r="F127" s="40">
        <v>1272.8</v>
      </c>
      <c r="G127" s="40">
        <v>1230.4499999999998</v>
      </c>
      <c r="H127" s="40">
        <v>1369.4499999999998</v>
      </c>
      <c r="I127" s="40">
        <v>1411.7999999999997</v>
      </c>
      <c r="J127" s="40">
        <v>1438.9499999999998</v>
      </c>
      <c r="K127" s="31">
        <v>1384.65</v>
      </c>
      <c r="L127" s="31">
        <v>1315.15</v>
      </c>
      <c r="M127" s="31">
        <v>2.0768900000000001</v>
      </c>
      <c r="N127" s="1"/>
      <c r="O127" s="1"/>
    </row>
    <row r="128" spans="1:15" ht="12.75" customHeight="1">
      <c r="A128" s="33">
        <v>118</v>
      </c>
      <c r="B128" s="62" t="s">
        <v>100</v>
      </c>
      <c r="C128" s="31">
        <v>288.2</v>
      </c>
      <c r="D128" s="40">
        <v>288.63333333333338</v>
      </c>
      <c r="E128" s="40">
        <v>285.26666666666677</v>
      </c>
      <c r="F128" s="40">
        <v>282.33333333333337</v>
      </c>
      <c r="G128" s="40">
        <v>278.96666666666675</v>
      </c>
      <c r="H128" s="40">
        <v>291.56666666666678</v>
      </c>
      <c r="I128" s="40">
        <v>294.93333333333345</v>
      </c>
      <c r="J128" s="40">
        <v>297.86666666666679</v>
      </c>
      <c r="K128" s="31">
        <v>292</v>
      </c>
      <c r="L128" s="31">
        <v>285.7</v>
      </c>
      <c r="M128" s="31">
        <v>16.260809999999999</v>
      </c>
      <c r="N128" s="1"/>
      <c r="O128" s="1"/>
    </row>
    <row r="129" spans="1:15" ht="12.75" customHeight="1">
      <c r="A129" s="33">
        <v>119</v>
      </c>
      <c r="B129" s="62" t="s">
        <v>102</v>
      </c>
      <c r="C129" s="31">
        <v>1870.85</v>
      </c>
      <c r="D129" s="40">
        <v>1862.9166666666667</v>
      </c>
      <c r="E129" s="40">
        <v>1847.9333333333334</v>
      </c>
      <c r="F129" s="40">
        <v>1825.0166666666667</v>
      </c>
      <c r="G129" s="40">
        <v>1810.0333333333333</v>
      </c>
      <c r="H129" s="40">
        <v>1885.8333333333335</v>
      </c>
      <c r="I129" s="40">
        <v>1900.8166666666666</v>
      </c>
      <c r="J129" s="40">
        <v>1923.7333333333336</v>
      </c>
      <c r="K129" s="31">
        <v>1877.9</v>
      </c>
      <c r="L129" s="31">
        <v>1840</v>
      </c>
      <c r="M129" s="31">
        <v>3.9294199999999999</v>
      </c>
      <c r="N129" s="1"/>
      <c r="O129" s="1"/>
    </row>
    <row r="130" spans="1:15" ht="12.75" customHeight="1">
      <c r="A130" s="33">
        <v>120</v>
      </c>
      <c r="B130" s="62" t="s">
        <v>377</v>
      </c>
      <c r="C130" s="31">
        <v>1459.7</v>
      </c>
      <c r="D130" s="40">
        <v>1458.1333333333334</v>
      </c>
      <c r="E130" s="40">
        <v>1442.1166666666668</v>
      </c>
      <c r="F130" s="40">
        <v>1424.5333333333333</v>
      </c>
      <c r="G130" s="40">
        <v>1408.5166666666667</v>
      </c>
      <c r="H130" s="40">
        <v>1475.7166666666669</v>
      </c>
      <c r="I130" s="40">
        <v>1491.7333333333338</v>
      </c>
      <c r="J130" s="40">
        <v>1509.3166666666671</v>
      </c>
      <c r="K130" s="31">
        <v>1474.15</v>
      </c>
      <c r="L130" s="31">
        <v>1440.55</v>
      </c>
      <c r="M130" s="31">
        <v>1.81257</v>
      </c>
      <c r="N130" s="1"/>
      <c r="O130" s="1"/>
    </row>
    <row r="131" spans="1:15" ht="12.75" customHeight="1">
      <c r="A131" s="33">
        <v>121</v>
      </c>
      <c r="B131" s="62" t="s">
        <v>378</v>
      </c>
      <c r="C131" s="31">
        <v>910.25</v>
      </c>
      <c r="D131" s="40">
        <v>920.06666666666661</v>
      </c>
      <c r="E131" s="40">
        <v>895.28333333333319</v>
      </c>
      <c r="F131" s="40">
        <v>880.31666666666661</v>
      </c>
      <c r="G131" s="40">
        <v>855.53333333333319</v>
      </c>
      <c r="H131" s="40">
        <v>935.03333333333319</v>
      </c>
      <c r="I131" s="40">
        <v>959.81666666666649</v>
      </c>
      <c r="J131" s="40">
        <v>974.78333333333319</v>
      </c>
      <c r="K131" s="31">
        <v>944.85</v>
      </c>
      <c r="L131" s="31">
        <v>905.1</v>
      </c>
      <c r="M131" s="31">
        <v>5.2706299999999997</v>
      </c>
      <c r="N131" s="1"/>
      <c r="O131" s="1"/>
    </row>
    <row r="132" spans="1:15" ht="12.75" customHeight="1">
      <c r="A132" s="33">
        <v>122</v>
      </c>
      <c r="B132" s="62" t="s">
        <v>110</v>
      </c>
      <c r="C132" s="31">
        <v>477.15</v>
      </c>
      <c r="D132" s="40">
        <v>474.95</v>
      </c>
      <c r="E132" s="40">
        <v>471.9</v>
      </c>
      <c r="F132" s="40">
        <v>466.65</v>
      </c>
      <c r="G132" s="40">
        <v>463.59999999999997</v>
      </c>
      <c r="H132" s="40">
        <v>480.2</v>
      </c>
      <c r="I132" s="40">
        <v>483.25000000000006</v>
      </c>
      <c r="J132" s="40">
        <v>488.5</v>
      </c>
      <c r="K132" s="31">
        <v>478</v>
      </c>
      <c r="L132" s="31">
        <v>469.7</v>
      </c>
      <c r="M132" s="31">
        <v>23.33475</v>
      </c>
      <c r="N132" s="1"/>
      <c r="O132" s="1"/>
    </row>
    <row r="133" spans="1:15" ht="12.75" customHeight="1">
      <c r="A133" s="33">
        <v>123</v>
      </c>
      <c r="B133" s="62" t="s">
        <v>103</v>
      </c>
      <c r="C133" s="31">
        <v>569.54999999999995</v>
      </c>
      <c r="D133" s="40">
        <v>566.56666666666661</v>
      </c>
      <c r="E133" s="40">
        <v>563.13333333333321</v>
      </c>
      <c r="F133" s="40">
        <v>556.71666666666658</v>
      </c>
      <c r="G133" s="40">
        <v>553.28333333333319</v>
      </c>
      <c r="H133" s="40">
        <v>572.98333333333323</v>
      </c>
      <c r="I133" s="40">
        <v>576.41666666666663</v>
      </c>
      <c r="J133" s="40">
        <v>582.83333333333326</v>
      </c>
      <c r="K133" s="31">
        <v>570</v>
      </c>
      <c r="L133" s="31">
        <v>560.15</v>
      </c>
      <c r="M133" s="31">
        <v>8.2592599999999994</v>
      </c>
      <c r="N133" s="1"/>
      <c r="O133" s="1"/>
    </row>
    <row r="134" spans="1:15" ht="12.75" customHeight="1">
      <c r="A134" s="33">
        <v>124</v>
      </c>
      <c r="B134" s="62" t="s">
        <v>104</v>
      </c>
      <c r="C134" s="31">
        <v>2197.15</v>
      </c>
      <c r="D134" s="40">
        <v>2183.0499999999997</v>
      </c>
      <c r="E134" s="40">
        <v>2167.0999999999995</v>
      </c>
      <c r="F134" s="40">
        <v>2137.0499999999997</v>
      </c>
      <c r="G134" s="40">
        <v>2121.0999999999995</v>
      </c>
      <c r="H134" s="40">
        <v>2213.0999999999995</v>
      </c>
      <c r="I134" s="40">
        <v>2229.0499999999993</v>
      </c>
      <c r="J134" s="40">
        <v>2259.0999999999995</v>
      </c>
      <c r="K134" s="31">
        <v>2199</v>
      </c>
      <c r="L134" s="31">
        <v>2153</v>
      </c>
      <c r="M134" s="31">
        <v>1.4049</v>
      </c>
      <c r="N134" s="1"/>
      <c r="O134" s="1"/>
    </row>
    <row r="135" spans="1:15" ht="12.75" customHeight="1">
      <c r="A135" s="33">
        <v>125</v>
      </c>
      <c r="B135" s="62" t="s">
        <v>379</v>
      </c>
      <c r="C135" s="31">
        <v>568.54999999999995</v>
      </c>
      <c r="D135" s="40">
        <v>569.9</v>
      </c>
      <c r="E135" s="40">
        <v>565.9</v>
      </c>
      <c r="F135" s="40">
        <v>563.25</v>
      </c>
      <c r="G135" s="40">
        <v>559.25</v>
      </c>
      <c r="H135" s="40">
        <v>572.54999999999995</v>
      </c>
      <c r="I135" s="40">
        <v>576.54999999999995</v>
      </c>
      <c r="J135" s="40">
        <v>579.19999999999993</v>
      </c>
      <c r="K135" s="31">
        <v>573.9</v>
      </c>
      <c r="L135" s="31">
        <v>567.25</v>
      </c>
      <c r="M135" s="31">
        <v>3.5835699999999999</v>
      </c>
      <c r="N135" s="1"/>
      <c r="O135" s="1"/>
    </row>
    <row r="136" spans="1:15" ht="12.75" customHeight="1">
      <c r="A136" s="33">
        <v>126</v>
      </c>
      <c r="B136" s="62" t="s">
        <v>105</v>
      </c>
      <c r="C136" s="31">
        <v>2232.65</v>
      </c>
      <c r="D136" s="40">
        <v>2216.7666666666664</v>
      </c>
      <c r="E136" s="40">
        <v>2191.5333333333328</v>
      </c>
      <c r="F136" s="40">
        <v>2150.4166666666665</v>
      </c>
      <c r="G136" s="40">
        <v>2125.1833333333329</v>
      </c>
      <c r="H136" s="40">
        <v>2257.8833333333328</v>
      </c>
      <c r="I136" s="40">
        <v>2283.1166666666663</v>
      </c>
      <c r="J136" s="40">
        <v>2324.2333333333327</v>
      </c>
      <c r="K136" s="31">
        <v>2242</v>
      </c>
      <c r="L136" s="31">
        <v>2175.65</v>
      </c>
      <c r="M136" s="31">
        <v>4.2632199999999996</v>
      </c>
      <c r="N136" s="1"/>
      <c r="O136" s="1"/>
    </row>
    <row r="137" spans="1:15" ht="12.75" customHeight="1">
      <c r="A137" s="33">
        <v>127</v>
      </c>
      <c r="B137" s="62" t="s">
        <v>276</v>
      </c>
      <c r="C137" s="31">
        <v>379.6</v>
      </c>
      <c r="D137" s="40">
        <v>375.86666666666662</v>
      </c>
      <c r="E137" s="40">
        <v>368.23333333333323</v>
      </c>
      <c r="F137" s="40">
        <v>356.86666666666662</v>
      </c>
      <c r="G137" s="40">
        <v>349.23333333333323</v>
      </c>
      <c r="H137" s="40">
        <v>387.23333333333323</v>
      </c>
      <c r="I137" s="40">
        <v>394.86666666666656</v>
      </c>
      <c r="J137" s="40">
        <v>406.23333333333323</v>
      </c>
      <c r="K137" s="31">
        <v>383.5</v>
      </c>
      <c r="L137" s="31">
        <v>364.5</v>
      </c>
      <c r="M137" s="31">
        <v>36.133569999999999</v>
      </c>
      <c r="N137" s="1"/>
      <c r="O137" s="1"/>
    </row>
    <row r="138" spans="1:15" ht="12.75" customHeight="1">
      <c r="A138" s="33">
        <v>128</v>
      </c>
      <c r="B138" s="62" t="s">
        <v>106</v>
      </c>
      <c r="C138" s="31">
        <v>240.45</v>
      </c>
      <c r="D138" s="40">
        <v>239.1</v>
      </c>
      <c r="E138" s="40">
        <v>236.79999999999998</v>
      </c>
      <c r="F138" s="40">
        <v>233.14999999999998</v>
      </c>
      <c r="G138" s="40">
        <v>230.84999999999997</v>
      </c>
      <c r="H138" s="40">
        <v>242.75</v>
      </c>
      <c r="I138" s="40">
        <v>245.05</v>
      </c>
      <c r="J138" s="40">
        <v>248.70000000000002</v>
      </c>
      <c r="K138" s="31">
        <v>241.4</v>
      </c>
      <c r="L138" s="31">
        <v>235.45</v>
      </c>
      <c r="M138" s="31">
        <v>15.072010000000001</v>
      </c>
      <c r="N138" s="1"/>
      <c r="O138" s="1"/>
    </row>
    <row r="139" spans="1:15" ht="12.75" customHeight="1">
      <c r="A139" s="33">
        <v>129</v>
      </c>
      <c r="B139" s="62" t="s">
        <v>380</v>
      </c>
      <c r="C139" s="31">
        <v>194.3</v>
      </c>
      <c r="D139" s="40">
        <v>192.46666666666667</v>
      </c>
      <c r="E139" s="40">
        <v>189.93333333333334</v>
      </c>
      <c r="F139" s="40">
        <v>185.56666666666666</v>
      </c>
      <c r="G139" s="40">
        <v>183.03333333333333</v>
      </c>
      <c r="H139" s="40">
        <v>196.83333333333334</v>
      </c>
      <c r="I139" s="40">
        <v>199.3666666666667</v>
      </c>
      <c r="J139" s="40">
        <v>203.73333333333335</v>
      </c>
      <c r="K139" s="31">
        <v>195</v>
      </c>
      <c r="L139" s="31">
        <v>188.1</v>
      </c>
      <c r="M139" s="31">
        <v>16.83249</v>
      </c>
      <c r="N139" s="1"/>
      <c r="O139" s="1"/>
    </row>
    <row r="140" spans="1:15" ht="12.75" customHeight="1">
      <c r="A140" s="33">
        <v>130</v>
      </c>
      <c r="B140" s="62" t="s">
        <v>381</v>
      </c>
      <c r="C140" s="31">
        <v>33.200000000000003</v>
      </c>
      <c r="D140" s="40">
        <v>33.466666666666669</v>
      </c>
      <c r="E140" s="40">
        <v>32.683333333333337</v>
      </c>
      <c r="F140" s="40">
        <v>32.166666666666671</v>
      </c>
      <c r="G140" s="40">
        <v>31.38333333333334</v>
      </c>
      <c r="H140" s="40">
        <v>33.983333333333334</v>
      </c>
      <c r="I140" s="40">
        <v>34.766666666666666</v>
      </c>
      <c r="J140" s="40">
        <v>35.283333333333331</v>
      </c>
      <c r="K140" s="31">
        <v>34.25</v>
      </c>
      <c r="L140" s="31">
        <v>32.950000000000003</v>
      </c>
      <c r="M140" s="31">
        <v>27.07198</v>
      </c>
      <c r="N140" s="1"/>
      <c r="O140" s="1"/>
    </row>
    <row r="141" spans="1:15" ht="12.75" customHeight="1">
      <c r="A141" s="33">
        <v>131</v>
      </c>
      <c r="B141" s="62" t="s">
        <v>382</v>
      </c>
      <c r="C141" s="31">
        <v>234.95</v>
      </c>
      <c r="D141" s="40">
        <v>234.75</v>
      </c>
      <c r="E141" s="40">
        <v>230.8</v>
      </c>
      <c r="F141" s="40">
        <v>226.65</v>
      </c>
      <c r="G141" s="40">
        <v>222.70000000000002</v>
      </c>
      <c r="H141" s="40">
        <v>238.9</v>
      </c>
      <c r="I141" s="40">
        <v>242.85</v>
      </c>
      <c r="J141" s="40">
        <v>247</v>
      </c>
      <c r="K141" s="31">
        <v>238.7</v>
      </c>
      <c r="L141" s="31">
        <v>230.6</v>
      </c>
      <c r="M141" s="31">
        <v>4.5118799999999997</v>
      </c>
      <c r="N141" s="1"/>
      <c r="O141" s="1"/>
    </row>
    <row r="142" spans="1:15" ht="12.75" customHeight="1">
      <c r="A142" s="33">
        <v>132</v>
      </c>
      <c r="B142" s="62" t="s">
        <v>107</v>
      </c>
      <c r="C142" s="31">
        <v>3534.35</v>
      </c>
      <c r="D142" s="40">
        <v>3513.7666666666664</v>
      </c>
      <c r="E142" s="40">
        <v>3487.583333333333</v>
      </c>
      <c r="F142" s="40">
        <v>3440.8166666666666</v>
      </c>
      <c r="G142" s="40">
        <v>3414.6333333333332</v>
      </c>
      <c r="H142" s="40">
        <v>3560.5333333333328</v>
      </c>
      <c r="I142" s="40">
        <v>3586.7166666666662</v>
      </c>
      <c r="J142" s="40">
        <v>3633.4833333333327</v>
      </c>
      <c r="K142" s="31">
        <v>3539.95</v>
      </c>
      <c r="L142" s="31">
        <v>3467</v>
      </c>
      <c r="M142" s="31">
        <v>3.66126</v>
      </c>
      <c r="N142" s="1"/>
      <c r="O142" s="1"/>
    </row>
    <row r="143" spans="1:15" ht="12.75" customHeight="1">
      <c r="A143" s="33">
        <v>133</v>
      </c>
      <c r="B143" s="62" t="s">
        <v>108</v>
      </c>
      <c r="C143" s="31">
        <v>4432.05</v>
      </c>
      <c r="D143" s="40">
        <v>4419.7666666666664</v>
      </c>
      <c r="E143" s="40">
        <v>4328.5333333333328</v>
      </c>
      <c r="F143" s="40">
        <v>4225.0166666666664</v>
      </c>
      <c r="G143" s="40">
        <v>4133.7833333333328</v>
      </c>
      <c r="H143" s="40">
        <v>4523.2833333333328</v>
      </c>
      <c r="I143" s="40">
        <v>4614.5166666666664</v>
      </c>
      <c r="J143" s="40">
        <v>4718.0333333333328</v>
      </c>
      <c r="K143" s="31">
        <v>4511</v>
      </c>
      <c r="L143" s="31">
        <v>4316.25</v>
      </c>
      <c r="M143" s="31">
        <v>8.0477399999999992</v>
      </c>
      <c r="N143" s="1"/>
      <c r="O143" s="1"/>
    </row>
    <row r="144" spans="1:15" ht="12.75" customHeight="1">
      <c r="A144" s="33">
        <v>134</v>
      </c>
      <c r="B144" s="62" t="s">
        <v>166</v>
      </c>
      <c r="C144" s="31">
        <v>2166.6</v>
      </c>
      <c r="D144" s="40">
        <v>2142.3666666666663</v>
      </c>
      <c r="E144" s="40">
        <v>2099.7833333333328</v>
      </c>
      <c r="F144" s="40">
        <v>2032.9666666666667</v>
      </c>
      <c r="G144" s="40">
        <v>1990.3833333333332</v>
      </c>
      <c r="H144" s="40">
        <v>2209.1833333333325</v>
      </c>
      <c r="I144" s="40">
        <v>2251.7666666666655</v>
      </c>
      <c r="J144" s="40">
        <v>2318.5833333333321</v>
      </c>
      <c r="K144" s="31">
        <v>2184.9499999999998</v>
      </c>
      <c r="L144" s="31">
        <v>2075.5500000000002</v>
      </c>
      <c r="M144" s="31">
        <v>3.8250199999999999</v>
      </c>
      <c r="N144" s="1"/>
      <c r="O144" s="1"/>
    </row>
    <row r="145" spans="1:15" ht="12.75" customHeight="1">
      <c r="A145" s="33">
        <v>135</v>
      </c>
      <c r="B145" s="62" t="s">
        <v>111</v>
      </c>
      <c r="C145" s="31">
        <v>5041.6000000000004</v>
      </c>
      <c r="D145" s="40">
        <v>5022.5333333333338</v>
      </c>
      <c r="E145" s="40">
        <v>4971.0666666666675</v>
      </c>
      <c r="F145" s="40">
        <v>4900.5333333333338</v>
      </c>
      <c r="G145" s="40">
        <v>4849.0666666666675</v>
      </c>
      <c r="H145" s="40">
        <v>5093.0666666666675</v>
      </c>
      <c r="I145" s="40">
        <v>5144.5333333333328</v>
      </c>
      <c r="J145" s="40">
        <v>5215.0666666666675</v>
      </c>
      <c r="K145" s="31">
        <v>5074</v>
      </c>
      <c r="L145" s="31">
        <v>4952</v>
      </c>
      <c r="M145" s="31">
        <v>7.2142499999999998</v>
      </c>
      <c r="N145" s="1"/>
      <c r="O145" s="1"/>
    </row>
    <row r="146" spans="1:15" ht="12.75" customHeight="1">
      <c r="A146" s="33">
        <v>136</v>
      </c>
      <c r="B146" s="62" t="s">
        <v>383</v>
      </c>
      <c r="C146" s="31">
        <v>473.45</v>
      </c>
      <c r="D146" s="40">
        <v>477.05</v>
      </c>
      <c r="E146" s="40">
        <v>468.40000000000003</v>
      </c>
      <c r="F146" s="40">
        <v>463.35</v>
      </c>
      <c r="G146" s="40">
        <v>454.70000000000005</v>
      </c>
      <c r="H146" s="40">
        <v>482.1</v>
      </c>
      <c r="I146" s="40">
        <v>490.75</v>
      </c>
      <c r="J146" s="40">
        <v>495.8</v>
      </c>
      <c r="K146" s="31">
        <v>485.7</v>
      </c>
      <c r="L146" s="31">
        <v>472</v>
      </c>
      <c r="M146" s="31">
        <v>2.4115500000000001</v>
      </c>
      <c r="N146" s="1"/>
      <c r="O146" s="1"/>
    </row>
    <row r="147" spans="1:15" ht="12.75" customHeight="1">
      <c r="A147" s="33">
        <v>137</v>
      </c>
      <c r="B147" s="62" t="s">
        <v>384</v>
      </c>
      <c r="C147" s="31">
        <v>210.95</v>
      </c>
      <c r="D147" s="40">
        <v>209.91666666666666</v>
      </c>
      <c r="E147" s="40">
        <v>208.08333333333331</v>
      </c>
      <c r="F147" s="40">
        <v>205.21666666666667</v>
      </c>
      <c r="G147" s="40">
        <v>203.38333333333333</v>
      </c>
      <c r="H147" s="40">
        <v>212.7833333333333</v>
      </c>
      <c r="I147" s="40">
        <v>214.61666666666662</v>
      </c>
      <c r="J147" s="40">
        <v>217.48333333333329</v>
      </c>
      <c r="K147" s="31">
        <v>211.75</v>
      </c>
      <c r="L147" s="31">
        <v>207.05</v>
      </c>
      <c r="M147" s="31">
        <v>2.7765499999999999</v>
      </c>
      <c r="N147" s="1"/>
      <c r="O147" s="1"/>
    </row>
    <row r="148" spans="1:15" ht="12.75" customHeight="1">
      <c r="A148" s="33">
        <v>138</v>
      </c>
      <c r="B148" s="62" t="s">
        <v>385</v>
      </c>
      <c r="C148" s="31">
        <v>203.85</v>
      </c>
      <c r="D148" s="40">
        <v>205.06666666666669</v>
      </c>
      <c r="E148" s="40">
        <v>201.78333333333339</v>
      </c>
      <c r="F148" s="40">
        <v>199.7166666666667</v>
      </c>
      <c r="G148" s="40">
        <v>196.43333333333339</v>
      </c>
      <c r="H148" s="40">
        <v>207.13333333333338</v>
      </c>
      <c r="I148" s="40">
        <v>210.41666666666669</v>
      </c>
      <c r="J148" s="40">
        <v>212.48333333333338</v>
      </c>
      <c r="K148" s="31">
        <v>208.35</v>
      </c>
      <c r="L148" s="31">
        <v>203</v>
      </c>
      <c r="M148" s="31">
        <v>7.0567900000000003</v>
      </c>
      <c r="N148" s="1"/>
      <c r="O148" s="1"/>
    </row>
    <row r="149" spans="1:15" ht="12.75" customHeight="1">
      <c r="A149" s="33">
        <v>139</v>
      </c>
      <c r="B149" s="62" t="s">
        <v>386</v>
      </c>
      <c r="C149" s="31">
        <v>41.5</v>
      </c>
      <c r="D149" s="40">
        <v>41.85</v>
      </c>
      <c r="E149" s="40">
        <v>41.1</v>
      </c>
      <c r="F149" s="40">
        <v>40.700000000000003</v>
      </c>
      <c r="G149" s="40">
        <v>39.950000000000003</v>
      </c>
      <c r="H149" s="40">
        <v>42.25</v>
      </c>
      <c r="I149" s="40">
        <v>43</v>
      </c>
      <c r="J149" s="40">
        <v>43.4</v>
      </c>
      <c r="K149" s="31">
        <v>42.6</v>
      </c>
      <c r="L149" s="31">
        <v>41.45</v>
      </c>
      <c r="M149" s="31">
        <v>130.16005999999999</v>
      </c>
      <c r="N149" s="1"/>
      <c r="O149" s="1"/>
    </row>
    <row r="150" spans="1:15" ht="12.75" customHeight="1">
      <c r="A150" s="33">
        <v>140</v>
      </c>
      <c r="B150" s="62" t="s">
        <v>387</v>
      </c>
      <c r="C150" s="31">
        <v>49.4</v>
      </c>
      <c r="D150" s="40">
        <v>49.416666666666664</v>
      </c>
      <c r="E150" s="40">
        <v>48.883333333333326</v>
      </c>
      <c r="F150" s="40">
        <v>48.36666666666666</v>
      </c>
      <c r="G150" s="40">
        <v>47.833333333333321</v>
      </c>
      <c r="H150" s="40">
        <v>49.93333333333333</v>
      </c>
      <c r="I150" s="40">
        <v>50.466666666666676</v>
      </c>
      <c r="J150" s="40">
        <v>50.983333333333334</v>
      </c>
      <c r="K150" s="31">
        <v>49.95</v>
      </c>
      <c r="L150" s="31">
        <v>48.9</v>
      </c>
      <c r="M150" s="31">
        <v>8.3652599999999993</v>
      </c>
      <c r="N150" s="1"/>
      <c r="O150" s="1"/>
    </row>
    <row r="151" spans="1:15" ht="12.75" customHeight="1">
      <c r="A151" s="33">
        <v>141</v>
      </c>
      <c r="B151" s="62" t="s">
        <v>112</v>
      </c>
      <c r="C151" s="31">
        <v>3551.65</v>
      </c>
      <c r="D151" s="40">
        <v>3548.3166666666671</v>
      </c>
      <c r="E151" s="40">
        <v>3524.3333333333339</v>
      </c>
      <c r="F151" s="40">
        <v>3497.0166666666669</v>
      </c>
      <c r="G151" s="40">
        <v>3473.0333333333338</v>
      </c>
      <c r="H151" s="40">
        <v>3575.6333333333341</v>
      </c>
      <c r="I151" s="40">
        <v>3599.6166666666668</v>
      </c>
      <c r="J151" s="40">
        <v>3626.9333333333343</v>
      </c>
      <c r="K151" s="31">
        <v>3572.3</v>
      </c>
      <c r="L151" s="31">
        <v>3521</v>
      </c>
      <c r="M151" s="31">
        <v>3.4620199999999999</v>
      </c>
      <c r="N151" s="1"/>
      <c r="O151" s="1"/>
    </row>
    <row r="152" spans="1:15" ht="12.75" customHeight="1">
      <c r="A152" s="33">
        <v>142</v>
      </c>
      <c r="B152" s="62" t="s">
        <v>388</v>
      </c>
      <c r="C152" s="31">
        <v>549.85</v>
      </c>
      <c r="D152" s="40">
        <v>545.51666666666665</v>
      </c>
      <c r="E152" s="40">
        <v>538.63333333333333</v>
      </c>
      <c r="F152" s="40">
        <v>527.41666666666663</v>
      </c>
      <c r="G152" s="40">
        <v>520.5333333333333</v>
      </c>
      <c r="H152" s="40">
        <v>556.73333333333335</v>
      </c>
      <c r="I152" s="40">
        <v>563.61666666666656</v>
      </c>
      <c r="J152" s="40">
        <v>574.83333333333337</v>
      </c>
      <c r="K152" s="31">
        <v>552.4</v>
      </c>
      <c r="L152" s="31">
        <v>534.29999999999995</v>
      </c>
      <c r="M152" s="31">
        <v>6.9810699999999999</v>
      </c>
      <c r="N152" s="1"/>
      <c r="O152" s="1"/>
    </row>
    <row r="153" spans="1:15" ht="12.75" customHeight="1">
      <c r="A153" s="33">
        <v>143</v>
      </c>
      <c r="B153" s="62" t="s">
        <v>277</v>
      </c>
      <c r="C153" s="31">
        <v>419.15</v>
      </c>
      <c r="D153" s="40">
        <v>416.5333333333333</v>
      </c>
      <c r="E153" s="40">
        <v>411.76666666666659</v>
      </c>
      <c r="F153" s="40">
        <v>404.38333333333327</v>
      </c>
      <c r="G153" s="40">
        <v>399.61666666666656</v>
      </c>
      <c r="H153" s="40">
        <v>423.91666666666663</v>
      </c>
      <c r="I153" s="40">
        <v>428.68333333333328</v>
      </c>
      <c r="J153" s="40">
        <v>436.06666666666666</v>
      </c>
      <c r="K153" s="31">
        <v>421.3</v>
      </c>
      <c r="L153" s="31">
        <v>409.15</v>
      </c>
      <c r="M153" s="31">
        <v>5.6516700000000002</v>
      </c>
      <c r="N153" s="1"/>
      <c r="O153" s="1"/>
    </row>
    <row r="154" spans="1:15" ht="12.75" customHeight="1">
      <c r="A154" s="33">
        <v>144</v>
      </c>
      <c r="B154" s="62" t="s">
        <v>389</v>
      </c>
      <c r="C154" s="31">
        <v>1561.9</v>
      </c>
      <c r="D154" s="40">
        <v>1572.8833333333334</v>
      </c>
      <c r="E154" s="40">
        <v>1544.3166666666668</v>
      </c>
      <c r="F154" s="40">
        <v>1526.7333333333333</v>
      </c>
      <c r="G154" s="40">
        <v>1498.1666666666667</v>
      </c>
      <c r="H154" s="40">
        <v>1590.4666666666669</v>
      </c>
      <c r="I154" s="40">
        <v>1619.0333333333335</v>
      </c>
      <c r="J154" s="40">
        <v>1636.616666666667</v>
      </c>
      <c r="K154" s="31">
        <v>1601.45</v>
      </c>
      <c r="L154" s="31">
        <v>1555.3</v>
      </c>
      <c r="M154" s="31">
        <v>0.21448999999999999</v>
      </c>
      <c r="N154" s="1"/>
      <c r="O154" s="1"/>
    </row>
    <row r="155" spans="1:15" ht="12.75" customHeight="1">
      <c r="A155" s="33">
        <v>145</v>
      </c>
      <c r="B155" s="62" t="s">
        <v>390</v>
      </c>
      <c r="C155" s="31">
        <v>115.3</v>
      </c>
      <c r="D155" s="40">
        <v>114.5</v>
      </c>
      <c r="E155" s="40">
        <v>112.85</v>
      </c>
      <c r="F155" s="40">
        <v>110.39999999999999</v>
      </c>
      <c r="G155" s="40">
        <v>108.74999999999999</v>
      </c>
      <c r="H155" s="40">
        <v>116.95</v>
      </c>
      <c r="I155" s="40">
        <v>118.60000000000001</v>
      </c>
      <c r="J155" s="40">
        <v>121.05000000000001</v>
      </c>
      <c r="K155" s="31">
        <v>116.15</v>
      </c>
      <c r="L155" s="31">
        <v>112.05</v>
      </c>
      <c r="M155" s="31">
        <v>35.826990000000002</v>
      </c>
      <c r="N155" s="1"/>
      <c r="O155" s="1"/>
    </row>
    <row r="156" spans="1:15" ht="12.75" customHeight="1">
      <c r="A156" s="33">
        <v>146</v>
      </c>
      <c r="B156" s="62" t="s">
        <v>391</v>
      </c>
      <c r="C156" s="31">
        <v>84.8</v>
      </c>
      <c r="D156" s="40">
        <v>83.466666666666669</v>
      </c>
      <c r="E156" s="40">
        <v>81.433333333333337</v>
      </c>
      <c r="F156" s="40">
        <v>78.066666666666663</v>
      </c>
      <c r="G156" s="40">
        <v>76.033333333333331</v>
      </c>
      <c r="H156" s="40">
        <v>86.833333333333343</v>
      </c>
      <c r="I156" s="40">
        <v>88.866666666666674</v>
      </c>
      <c r="J156" s="40">
        <v>92.233333333333348</v>
      </c>
      <c r="K156" s="31">
        <v>85.5</v>
      </c>
      <c r="L156" s="31">
        <v>80.099999999999994</v>
      </c>
      <c r="M156" s="31">
        <v>107.58338000000001</v>
      </c>
      <c r="N156" s="1"/>
      <c r="O156" s="1"/>
    </row>
    <row r="157" spans="1:15" ht="12.75" customHeight="1">
      <c r="A157" s="33">
        <v>147</v>
      </c>
      <c r="B157" s="62" t="s">
        <v>113</v>
      </c>
      <c r="C157" s="31">
        <v>2200.5500000000002</v>
      </c>
      <c r="D157" s="40">
        <v>2187.8333333333335</v>
      </c>
      <c r="E157" s="40">
        <v>2163.7166666666672</v>
      </c>
      <c r="F157" s="40">
        <v>2126.8833333333337</v>
      </c>
      <c r="G157" s="40">
        <v>2102.7666666666673</v>
      </c>
      <c r="H157" s="40">
        <v>2224.666666666667</v>
      </c>
      <c r="I157" s="40">
        <v>2248.7833333333328</v>
      </c>
      <c r="J157" s="40">
        <v>2285.6166666666668</v>
      </c>
      <c r="K157" s="31">
        <v>2211.9499999999998</v>
      </c>
      <c r="L157" s="31">
        <v>2151</v>
      </c>
      <c r="M157" s="31">
        <v>3.8128799999999998</v>
      </c>
      <c r="N157" s="1"/>
      <c r="O157" s="1"/>
    </row>
    <row r="158" spans="1:15" ht="12.75" customHeight="1">
      <c r="A158" s="33">
        <v>148</v>
      </c>
      <c r="B158" s="62" t="s">
        <v>114</v>
      </c>
      <c r="C158" s="31">
        <v>232.55</v>
      </c>
      <c r="D158" s="40">
        <v>232.68333333333331</v>
      </c>
      <c r="E158" s="40">
        <v>229.86666666666662</v>
      </c>
      <c r="F158" s="40">
        <v>227.18333333333331</v>
      </c>
      <c r="G158" s="40">
        <v>224.36666666666662</v>
      </c>
      <c r="H158" s="40">
        <v>235.36666666666662</v>
      </c>
      <c r="I158" s="40">
        <v>238.18333333333328</v>
      </c>
      <c r="J158" s="40">
        <v>240.86666666666662</v>
      </c>
      <c r="K158" s="31">
        <v>235.5</v>
      </c>
      <c r="L158" s="31">
        <v>230</v>
      </c>
      <c r="M158" s="31">
        <v>48.39246</v>
      </c>
      <c r="N158" s="1"/>
      <c r="O158" s="1"/>
    </row>
    <row r="159" spans="1:15" ht="12.75" customHeight="1">
      <c r="A159" s="33">
        <v>149</v>
      </c>
      <c r="B159" s="62" t="s">
        <v>392</v>
      </c>
      <c r="C159" s="31">
        <v>323.7</v>
      </c>
      <c r="D159" s="40">
        <v>321.21666666666664</v>
      </c>
      <c r="E159" s="40">
        <v>314.48333333333329</v>
      </c>
      <c r="F159" s="40">
        <v>305.26666666666665</v>
      </c>
      <c r="G159" s="40">
        <v>298.5333333333333</v>
      </c>
      <c r="H159" s="40">
        <v>330.43333333333328</v>
      </c>
      <c r="I159" s="40">
        <v>337.16666666666663</v>
      </c>
      <c r="J159" s="40">
        <v>346.38333333333327</v>
      </c>
      <c r="K159" s="31">
        <v>327.95</v>
      </c>
      <c r="L159" s="31">
        <v>312</v>
      </c>
      <c r="M159" s="31">
        <v>14.812150000000001</v>
      </c>
      <c r="N159" s="1"/>
      <c r="O159" s="1"/>
    </row>
    <row r="160" spans="1:15" ht="12.75" customHeight="1">
      <c r="A160" s="33">
        <v>150</v>
      </c>
      <c r="B160" s="62" t="s">
        <v>278</v>
      </c>
      <c r="C160" s="31">
        <v>148.9</v>
      </c>
      <c r="D160" s="40">
        <v>149.01666666666665</v>
      </c>
      <c r="E160" s="40">
        <v>147.5333333333333</v>
      </c>
      <c r="F160" s="40">
        <v>146.16666666666666</v>
      </c>
      <c r="G160" s="40">
        <v>144.68333333333331</v>
      </c>
      <c r="H160" s="40">
        <v>150.3833333333333</v>
      </c>
      <c r="I160" s="40">
        <v>151.86666666666665</v>
      </c>
      <c r="J160" s="40">
        <v>153.23333333333329</v>
      </c>
      <c r="K160" s="31">
        <v>150.5</v>
      </c>
      <c r="L160" s="31">
        <v>147.65</v>
      </c>
      <c r="M160" s="31">
        <v>54.012509999999999</v>
      </c>
      <c r="N160" s="1"/>
      <c r="O160" s="1"/>
    </row>
    <row r="161" spans="1:15" ht="12.75" customHeight="1">
      <c r="A161" s="33">
        <v>151</v>
      </c>
      <c r="B161" s="62" t="s">
        <v>115</v>
      </c>
      <c r="C161" s="31">
        <v>121.3</v>
      </c>
      <c r="D161" s="40">
        <v>121.53333333333335</v>
      </c>
      <c r="E161" s="40">
        <v>120.76666666666669</v>
      </c>
      <c r="F161" s="40">
        <v>120.23333333333335</v>
      </c>
      <c r="G161" s="40">
        <v>119.4666666666667</v>
      </c>
      <c r="H161" s="40">
        <v>122.06666666666669</v>
      </c>
      <c r="I161" s="40">
        <v>122.83333333333334</v>
      </c>
      <c r="J161" s="40">
        <v>123.36666666666669</v>
      </c>
      <c r="K161" s="31">
        <v>122.3</v>
      </c>
      <c r="L161" s="31">
        <v>121</v>
      </c>
      <c r="M161" s="31">
        <v>59.302509999999998</v>
      </c>
      <c r="N161" s="1"/>
      <c r="O161" s="1"/>
    </row>
    <row r="162" spans="1:15" ht="12.75" customHeight="1">
      <c r="A162" s="33">
        <v>152</v>
      </c>
      <c r="B162" s="62" t="s">
        <v>393</v>
      </c>
      <c r="C162" s="31">
        <v>418.5</v>
      </c>
      <c r="D162" s="40">
        <v>418.43333333333334</v>
      </c>
      <c r="E162" s="40">
        <v>410.06666666666666</v>
      </c>
      <c r="F162" s="40">
        <v>401.63333333333333</v>
      </c>
      <c r="G162" s="40">
        <v>393.26666666666665</v>
      </c>
      <c r="H162" s="40">
        <v>426.86666666666667</v>
      </c>
      <c r="I162" s="40">
        <v>435.23333333333335</v>
      </c>
      <c r="J162" s="40">
        <v>443.66666666666669</v>
      </c>
      <c r="K162" s="31">
        <v>426.8</v>
      </c>
      <c r="L162" s="31">
        <v>410</v>
      </c>
      <c r="M162" s="31">
        <v>15.988440000000001</v>
      </c>
      <c r="N162" s="1"/>
      <c r="O162" s="1"/>
    </row>
    <row r="163" spans="1:15" ht="12.75" customHeight="1">
      <c r="A163" s="33">
        <v>153</v>
      </c>
      <c r="B163" s="62" t="s">
        <v>394</v>
      </c>
      <c r="C163" s="31">
        <v>4866.8500000000004</v>
      </c>
      <c r="D163" s="40">
        <v>4849.6500000000005</v>
      </c>
      <c r="E163" s="40">
        <v>4822.3000000000011</v>
      </c>
      <c r="F163" s="40">
        <v>4777.7500000000009</v>
      </c>
      <c r="G163" s="40">
        <v>4750.4000000000015</v>
      </c>
      <c r="H163" s="40">
        <v>4894.2000000000007</v>
      </c>
      <c r="I163" s="40">
        <v>4921.5500000000011</v>
      </c>
      <c r="J163" s="40">
        <v>4966.1000000000004</v>
      </c>
      <c r="K163" s="31">
        <v>4877</v>
      </c>
      <c r="L163" s="31">
        <v>4805.1000000000004</v>
      </c>
      <c r="M163" s="31">
        <v>0.21374000000000001</v>
      </c>
      <c r="N163" s="1"/>
      <c r="O163" s="1"/>
    </row>
    <row r="164" spans="1:15" ht="12.75" customHeight="1">
      <c r="A164" s="33">
        <v>154</v>
      </c>
      <c r="B164" s="62" t="s">
        <v>395</v>
      </c>
      <c r="C164" s="31">
        <v>799.5</v>
      </c>
      <c r="D164" s="40">
        <v>802.4</v>
      </c>
      <c r="E164" s="40">
        <v>791.09999999999991</v>
      </c>
      <c r="F164" s="40">
        <v>782.69999999999993</v>
      </c>
      <c r="G164" s="40">
        <v>771.39999999999986</v>
      </c>
      <c r="H164" s="40">
        <v>810.8</v>
      </c>
      <c r="I164" s="40">
        <v>822.09999999999991</v>
      </c>
      <c r="J164" s="40">
        <v>830.5</v>
      </c>
      <c r="K164" s="31">
        <v>813.7</v>
      </c>
      <c r="L164" s="31">
        <v>794</v>
      </c>
      <c r="M164" s="31">
        <v>2.0128400000000002</v>
      </c>
      <c r="N164" s="1"/>
      <c r="O164" s="1"/>
    </row>
    <row r="165" spans="1:15" ht="12.75" customHeight="1">
      <c r="A165" s="33">
        <v>155</v>
      </c>
      <c r="B165" s="62" t="s">
        <v>396</v>
      </c>
      <c r="C165" s="31">
        <v>177.65</v>
      </c>
      <c r="D165" s="40">
        <v>176.76666666666665</v>
      </c>
      <c r="E165" s="40">
        <v>174.83333333333331</v>
      </c>
      <c r="F165" s="40">
        <v>172.01666666666665</v>
      </c>
      <c r="G165" s="40">
        <v>170.08333333333331</v>
      </c>
      <c r="H165" s="40">
        <v>179.58333333333331</v>
      </c>
      <c r="I165" s="40">
        <v>181.51666666666665</v>
      </c>
      <c r="J165" s="40">
        <v>184.33333333333331</v>
      </c>
      <c r="K165" s="31">
        <v>178.7</v>
      </c>
      <c r="L165" s="31">
        <v>173.95</v>
      </c>
      <c r="M165" s="31">
        <v>5.0442900000000002</v>
      </c>
      <c r="N165" s="1"/>
      <c r="O165" s="1"/>
    </row>
    <row r="166" spans="1:15" ht="12.75" customHeight="1">
      <c r="A166" s="33">
        <v>156</v>
      </c>
      <c r="B166" s="62" t="s">
        <v>397</v>
      </c>
      <c r="C166" s="31">
        <v>128.44999999999999</v>
      </c>
      <c r="D166" s="40">
        <v>127.78333333333335</v>
      </c>
      <c r="E166" s="40">
        <v>126.66666666666669</v>
      </c>
      <c r="F166" s="40">
        <v>124.88333333333334</v>
      </c>
      <c r="G166" s="40">
        <v>123.76666666666668</v>
      </c>
      <c r="H166" s="40">
        <v>129.56666666666669</v>
      </c>
      <c r="I166" s="40">
        <v>130.68333333333334</v>
      </c>
      <c r="J166" s="40">
        <v>132.4666666666667</v>
      </c>
      <c r="K166" s="31">
        <v>128.9</v>
      </c>
      <c r="L166" s="31">
        <v>126</v>
      </c>
      <c r="M166" s="31">
        <v>13.62364</v>
      </c>
      <c r="N166" s="1"/>
      <c r="O166" s="1"/>
    </row>
    <row r="167" spans="1:15" ht="12.75" customHeight="1">
      <c r="A167" s="33">
        <v>157</v>
      </c>
      <c r="B167" s="62" t="s">
        <v>279</v>
      </c>
      <c r="C167" s="31">
        <v>302.8</v>
      </c>
      <c r="D167" s="40">
        <v>303.41666666666669</v>
      </c>
      <c r="E167" s="40">
        <v>297.83333333333337</v>
      </c>
      <c r="F167" s="40">
        <v>292.86666666666667</v>
      </c>
      <c r="G167" s="40">
        <v>287.28333333333336</v>
      </c>
      <c r="H167" s="40">
        <v>308.38333333333338</v>
      </c>
      <c r="I167" s="40">
        <v>313.96666666666675</v>
      </c>
      <c r="J167" s="40">
        <v>318.93333333333339</v>
      </c>
      <c r="K167" s="31">
        <v>309</v>
      </c>
      <c r="L167" s="31">
        <v>298.45</v>
      </c>
      <c r="M167" s="31">
        <v>16.284369999999999</v>
      </c>
      <c r="N167" s="1"/>
      <c r="O167" s="1"/>
    </row>
    <row r="168" spans="1:15" ht="12.75" customHeight="1">
      <c r="A168" s="33">
        <v>158</v>
      </c>
      <c r="B168" s="62" t="s">
        <v>398</v>
      </c>
      <c r="C168" s="31">
        <v>1267.3</v>
      </c>
      <c r="D168" s="40">
        <v>1272.3833333333334</v>
      </c>
      <c r="E168" s="40">
        <v>1247.7666666666669</v>
      </c>
      <c r="F168" s="40">
        <v>1228.2333333333333</v>
      </c>
      <c r="G168" s="40">
        <v>1203.6166666666668</v>
      </c>
      <c r="H168" s="40">
        <v>1291.916666666667</v>
      </c>
      <c r="I168" s="40">
        <v>1316.5333333333333</v>
      </c>
      <c r="J168" s="40">
        <v>1336.0666666666671</v>
      </c>
      <c r="K168" s="31">
        <v>1297</v>
      </c>
      <c r="L168" s="31">
        <v>1252.8499999999999</v>
      </c>
      <c r="M168" s="31">
        <v>0.16223000000000001</v>
      </c>
      <c r="N168" s="1"/>
      <c r="O168" s="1"/>
    </row>
    <row r="169" spans="1:15" ht="12.75" customHeight="1">
      <c r="A169" s="33">
        <v>159</v>
      </c>
      <c r="B169" s="62" t="s">
        <v>116</v>
      </c>
      <c r="C169" s="31">
        <v>104.8</v>
      </c>
      <c r="D169" s="40">
        <v>104.56666666666666</v>
      </c>
      <c r="E169" s="40">
        <v>103.93333333333332</v>
      </c>
      <c r="F169" s="40">
        <v>103.06666666666666</v>
      </c>
      <c r="G169" s="40">
        <v>102.43333333333332</v>
      </c>
      <c r="H169" s="40">
        <v>105.43333333333332</v>
      </c>
      <c r="I169" s="40">
        <v>106.06666666666665</v>
      </c>
      <c r="J169" s="40">
        <v>106.93333333333332</v>
      </c>
      <c r="K169" s="31">
        <v>105.2</v>
      </c>
      <c r="L169" s="31">
        <v>103.7</v>
      </c>
      <c r="M169" s="31">
        <v>92.253600000000006</v>
      </c>
      <c r="N169" s="1"/>
      <c r="O169" s="1"/>
    </row>
    <row r="170" spans="1:15" ht="12.75" customHeight="1">
      <c r="A170" s="33">
        <v>160</v>
      </c>
      <c r="B170" s="62" t="s">
        <v>399</v>
      </c>
      <c r="C170" s="31">
        <v>1495.85</v>
      </c>
      <c r="D170" s="40">
        <v>1487.6333333333332</v>
      </c>
      <c r="E170" s="40">
        <v>1475.2666666666664</v>
      </c>
      <c r="F170" s="40">
        <v>1454.6833333333332</v>
      </c>
      <c r="G170" s="40">
        <v>1442.3166666666664</v>
      </c>
      <c r="H170" s="40">
        <v>1508.2166666666665</v>
      </c>
      <c r="I170" s="40">
        <v>1520.5833333333333</v>
      </c>
      <c r="J170" s="40">
        <v>1541.1666666666665</v>
      </c>
      <c r="K170" s="31">
        <v>1500</v>
      </c>
      <c r="L170" s="31">
        <v>1467.05</v>
      </c>
      <c r="M170" s="31">
        <v>0.55273000000000005</v>
      </c>
      <c r="N170" s="1"/>
      <c r="O170" s="1"/>
    </row>
    <row r="171" spans="1:15" ht="12.75" customHeight="1">
      <c r="A171" s="33">
        <v>161</v>
      </c>
      <c r="B171" s="62" t="s">
        <v>119</v>
      </c>
      <c r="C171" s="31">
        <v>42.35</v>
      </c>
      <c r="D171" s="40">
        <v>42.31666666666667</v>
      </c>
      <c r="E171" s="40">
        <v>41.783333333333339</v>
      </c>
      <c r="F171" s="40">
        <v>41.216666666666669</v>
      </c>
      <c r="G171" s="40">
        <v>40.683333333333337</v>
      </c>
      <c r="H171" s="40">
        <v>42.88333333333334</v>
      </c>
      <c r="I171" s="40">
        <v>43.416666666666671</v>
      </c>
      <c r="J171" s="40">
        <v>43.983333333333341</v>
      </c>
      <c r="K171" s="31">
        <v>42.85</v>
      </c>
      <c r="L171" s="31">
        <v>41.75</v>
      </c>
      <c r="M171" s="31">
        <v>115.45975</v>
      </c>
      <c r="N171" s="1"/>
      <c r="O171" s="1"/>
    </row>
    <row r="172" spans="1:15" ht="12.75" customHeight="1">
      <c r="A172" s="33">
        <v>162</v>
      </c>
      <c r="B172" s="62" t="s">
        <v>400</v>
      </c>
      <c r="C172" s="31">
        <v>2703.1</v>
      </c>
      <c r="D172" s="40">
        <v>2728.3666666666668</v>
      </c>
      <c r="E172" s="40">
        <v>2656.7333333333336</v>
      </c>
      <c r="F172" s="40">
        <v>2610.3666666666668</v>
      </c>
      <c r="G172" s="40">
        <v>2538.7333333333336</v>
      </c>
      <c r="H172" s="40">
        <v>2774.7333333333336</v>
      </c>
      <c r="I172" s="40">
        <v>2846.3666666666668</v>
      </c>
      <c r="J172" s="40">
        <v>2892.7333333333336</v>
      </c>
      <c r="K172" s="31">
        <v>2800</v>
      </c>
      <c r="L172" s="31">
        <v>2682</v>
      </c>
      <c r="M172" s="31">
        <v>0.31936999999999999</v>
      </c>
      <c r="N172" s="1"/>
      <c r="O172" s="1"/>
    </row>
    <row r="173" spans="1:15" ht="12.75" customHeight="1">
      <c r="A173" s="33">
        <v>163</v>
      </c>
      <c r="B173" s="62" t="s">
        <v>401</v>
      </c>
      <c r="C173" s="31">
        <v>3105.45</v>
      </c>
      <c r="D173" s="40">
        <v>3107.8833333333332</v>
      </c>
      <c r="E173" s="40">
        <v>3079.5166666666664</v>
      </c>
      <c r="F173" s="40">
        <v>3053.583333333333</v>
      </c>
      <c r="G173" s="40">
        <v>3025.2166666666662</v>
      </c>
      <c r="H173" s="40">
        <v>3133.8166666666666</v>
      </c>
      <c r="I173" s="40">
        <v>3162.1833333333334</v>
      </c>
      <c r="J173" s="40">
        <v>3188.1166666666668</v>
      </c>
      <c r="K173" s="31">
        <v>3136.25</v>
      </c>
      <c r="L173" s="31">
        <v>3081.95</v>
      </c>
      <c r="M173" s="31">
        <v>0.31308999999999998</v>
      </c>
      <c r="N173" s="1"/>
      <c r="O173" s="1"/>
    </row>
    <row r="174" spans="1:15" ht="12.75" customHeight="1">
      <c r="A174" s="33">
        <v>164</v>
      </c>
      <c r="B174" s="62" t="s">
        <v>402</v>
      </c>
      <c r="C174" s="31">
        <v>180</v>
      </c>
      <c r="D174" s="40">
        <v>180.04999999999998</v>
      </c>
      <c r="E174" s="40">
        <v>178.59999999999997</v>
      </c>
      <c r="F174" s="40">
        <v>177.2</v>
      </c>
      <c r="G174" s="40">
        <v>175.74999999999997</v>
      </c>
      <c r="H174" s="40">
        <v>181.44999999999996</v>
      </c>
      <c r="I174" s="40">
        <v>182.89999999999995</v>
      </c>
      <c r="J174" s="40">
        <v>184.29999999999995</v>
      </c>
      <c r="K174" s="31">
        <v>181.5</v>
      </c>
      <c r="L174" s="31">
        <v>178.65</v>
      </c>
      <c r="M174" s="31">
        <v>2.5850900000000001</v>
      </c>
      <c r="N174" s="1"/>
      <c r="O174" s="1"/>
    </row>
    <row r="175" spans="1:15" ht="12.75" customHeight="1">
      <c r="A175" s="33">
        <v>165</v>
      </c>
      <c r="B175" s="62" t="s">
        <v>280</v>
      </c>
      <c r="C175" s="31">
        <v>1021</v>
      </c>
      <c r="D175" s="40">
        <v>1006.9833333333332</v>
      </c>
      <c r="E175" s="40">
        <v>986.06666666666638</v>
      </c>
      <c r="F175" s="40">
        <v>951.1333333333331</v>
      </c>
      <c r="G175" s="40">
        <v>930.21666666666624</v>
      </c>
      <c r="H175" s="40">
        <v>1041.9166666666665</v>
      </c>
      <c r="I175" s="40">
        <v>1062.8333333333333</v>
      </c>
      <c r="J175" s="40">
        <v>1097.7666666666667</v>
      </c>
      <c r="K175" s="31">
        <v>1027.9000000000001</v>
      </c>
      <c r="L175" s="31">
        <v>972.05</v>
      </c>
      <c r="M175" s="31">
        <v>11.177379999999999</v>
      </c>
      <c r="N175" s="1"/>
      <c r="O175" s="1"/>
    </row>
    <row r="176" spans="1:15" ht="12.75" customHeight="1">
      <c r="A176" s="33">
        <v>166</v>
      </c>
      <c r="B176" s="62" t="s">
        <v>403</v>
      </c>
      <c r="C176" s="31">
        <v>1430.45</v>
      </c>
      <c r="D176" s="40">
        <v>1424.4833333333333</v>
      </c>
      <c r="E176" s="40">
        <v>1408.9666666666667</v>
      </c>
      <c r="F176" s="40">
        <v>1387.4833333333333</v>
      </c>
      <c r="G176" s="40">
        <v>1371.9666666666667</v>
      </c>
      <c r="H176" s="40">
        <v>1445.9666666666667</v>
      </c>
      <c r="I176" s="40">
        <v>1461.4833333333336</v>
      </c>
      <c r="J176" s="40">
        <v>1482.9666666666667</v>
      </c>
      <c r="K176" s="31">
        <v>1440</v>
      </c>
      <c r="L176" s="31">
        <v>1403</v>
      </c>
      <c r="M176" s="31">
        <v>0.55259000000000003</v>
      </c>
      <c r="N176" s="1"/>
      <c r="O176" s="1"/>
    </row>
    <row r="177" spans="1:15" ht="12.75" customHeight="1">
      <c r="A177" s="33">
        <v>167</v>
      </c>
      <c r="B177" s="62" t="s">
        <v>117</v>
      </c>
      <c r="C177" s="31">
        <v>645.4</v>
      </c>
      <c r="D177" s="40">
        <v>640.05000000000007</v>
      </c>
      <c r="E177" s="40">
        <v>633.35000000000014</v>
      </c>
      <c r="F177" s="40">
        <v>621.30000000000007</v>
      </c>
      <c r="G177" s="40">
        <v>614.60000000000014</v>
      </c>
      <c r="H177" s="40">
        <v>652.10000000000014</v>
      </c>
      <c r="I177" s="40">
        <v>658.80000000000018</v>
      </c>
      <c r="J177" s="40">
        <v>670.85000000000014</v>
      </c>
      <c r="K177" s="31">
        <v>646.75</v>
      </c>
      <c r="L177" s="31">
        <v>628</v>
      </c>
      <c r="M177" s="31">
        <v>8.0694700000000008</v>
      </c>
      <c r="N177" s="1"/>
      <c r="O177" s="1"/>
    </row>
    <row r="178" spans="1:15" ht="12.75" customHeight="1">
      <c r="A178" s="33">
        <v>168</v>
      </c>
      <c r="B178" s="62" t="s">
        <v>404</v>
      </c>
      <c r="C178" s="31">
        <v>1143.5999999999999</v>
      </c>
      <c r="D178" s="40">
        <v>1141.1833333333334</v>
      </c>
      <c r="E178" s="40">
        <v>1132.4166666666667</v>
      </c>
      <c r="F178" s="40">
        <v>1121.2333333333333</v>
      </c>
      <c r="G178" s="40">
        <v>1112.4666666666667</v>
      </c>
      <c r="H178" s="40">
        <v>1152.3666666666668</v>
      </c>
      <c r="I178" s="40">
        <v>1161.1333333333332</v>
      </c>
      <c r="J178" s="40">
        <v>1172.3166666666668</v>
      </c>
      <c r="K178" s="31">
        <v>1149.95</v>
      </c>
      <c r="L178" s="31">
        <v>1130</v>
      </c>
      <c r="M178" s="31">
        <v>0.52146999999999999</v>
      </c>
      <c r="N178" s="1"/>
      <c r="O178" s="1"/>
    </row>
    <row r="179" spans="1:15" ht="12.75" customHeight="1">
      <c r="A179" s="33">
        <v>169</v>
      </c>
      <c r="B179" s="62" t="s">
        <v>405</v>
      </c>
      <c r="C179" s="31">
        <v>1625.6</v>
      </c>
      <c r="D179" s="40">
        <v>1640.2</v>
      </c>
      <c r="E179" s="40">
        <v>1605.4</v>
      </c>
      <c r="F179" s="40">
        <v>1585.2</v>
      </c>
      <c r="G179" s="40">
        <v>1550.4</v>
      </c>
      <c r="H179" s="40">
        <v>1660.4</v>
      </c>
      <c r="I179" s="40">
        <v>1695.1999999999998</v>
      </c>
      <c r="J179" s="40">
        <v>1715.4</v>
      </c>
      <c r="K179" s="31">
        <v>1675</v>
      </c>
      <c r="L179" s="31">
        <v>1620</v>
      </c>
      <c r="M179" s="31">
        <v>0.87916000000000005</v>
      </c>
      <c r="N179" s="1"/>
      <c r="O179" s="1"/>
    </row>
    <row r="180" spans="1:15" ht="12.75" customHeight="1">
      <c r="A180" s="33">
        <v>170</v>
      </c>
      <c r="B180" s="62" t="s">
        <v>406</v>
      </c>
      <c r="C180" s="31">
        <v>449.1</v>
      </c>
      <c r="D180" s="40">
        <v>447.78333333333336</v>
      </c>
      <c r="E180" s="40">
        <v>444.26666666666671</v>
      </c>
      <c r="F180" s="40">
        <v>439.43333333333334</v>
      </c>
      <c r="G180" s="40">
        <v>435.91666666666669</v>
      </c>
      <c r="H180" s="40">
        <v>452.61666666666673</v>
      </c>
      <c r="I180" s="40">
        <v>456.13333333333338</v>
      </c>
      <c r="J180" s="40">
        <v>460.96666666666675</v>
      </c>
      <c r="K180" s="31">
        <v>451.3</v>
      </c>
      <c r="L180" s="31">
        <v>442.95</v>
      </c>
      <c r="M180" s="31">
        <v>0.43812000000000001</v>
      </c>
      <c r="N180" s="1"/>
      <c r="O180" s="1"/>
    </row>
    <row r="181" spans="1:15" ht="12.75" customHeight="1">
      <c r="A181" s="33">
        <v>171</v>
      </c>
      <c r="B181" s="62" t="s">
        <v>121</v>
      </c>
      <c r="C181" s="31">
        <v>1032.3</v>
      </c>
      <c r="D181" s="40">
        <v>1034.95</v>
      </c>
      <c r="E181" s="40">
        <v>1026.9000000000001</v>
      </c>
      <c r="F181" s="40">
        <v>1021.5</v>
      </c>
      <c r="G181" s="40">
        <v>1013.45</v>
      </c>
      <c r="H181" s="40">
        <v>1040.3500000000001</v>
      </c>
      <c r="I181" s="40">
        <v>1048.3999999999999</v>
      </c>
      <c r="J181" s="40">
        <v>1053.8000000000002</v>
      </c>
      <c r="K181" s="31">
        <v>1043</v>
      </c>
      <c r="L181" s="31">
        <v>1029.55</v>
      </c>
      <c r="M181" s="31">
        <v>7.5836600000000001</v>
      </c>
      <c r="N181" s="1"/>
      <c r="O181" s="1"/>
    </row>
    <row r="182" spans="1:15" ht="12.75" customHeight="1">
      <c r="A182" s="33">
        <v>172</v>
      </c>
      <c r="B182" s="62" t="s">
        <v>407</v>
      </c>
      <c r="C182" s="31">
        <v>479.8</v>
      </c>
      <c r="D182" s="40">
        <v>479.45</v>
      </c>
      <c r="E182" s="40">
        <v>475.4</v>
      </c>
      <c r="F182" s="40">
        <v>471</v>
      </c>
      <c r="G182" s="40">
        <v>466.95</v>
      </c>
      <c r="H182" s="40">
        <v>483.84999999999997</v>
      </c>
      <c r="I182" s="40">
        <v>487.90000000000003</v>
      </c>
      <c r="J182" s="40">
        <v>492.29999999999995</v>
      </c>
      <c r="K182" s="31">
        <v>483.5</v>
      </c>
      <c r="L182" s="31">
        <v>475.05</v>
      </c>
      <c r="M182" s="31">
        <v>0.84345000000000003</v>
      </c>
      <c r="N182" s="1"/>
      <c r="O182" s="1"/>
    </row>
    <row r="183" spans="1:15" ht="12.75" customHeight="1">
      <c r="A183" s="33">
        <v>173</v>
      </c>
      <c r="B183" s="62" t="s">
        <v>122</v>
      </c>
      <c r="C183" s="31">
        <v>1535.65</v>
      </c>
      <c r="D183" s="40">
        <v>1521.45</v>
      </c>
      <c r="E183" s="40">
        <v>1504.2</v>
      </c>
      <c r="F183" s="40">
        <v>1472.75</v>
      </c>
      <c r="G183" s="40">
        <v>1455.5</v>
      </c>
      <c r="H183" s="40">
        <v>1552.9</v>
      </c>
      <c r="I183" s="40">
        <v>1570.15</v>
      </c>
      <c r="J183" s="40">
        <v>1601.6000000000001</v>
      </c>
      <c r="K183" s="31">
        <v>1538.7</v>
      </c>
      <c r="L183" s="31">
        <v>1490</v>
      </c>
      <c r="M183" s="31">
        <v>5.8300599999999996</v>
      </c>
      <c r="N183" s="1"/>
      <c r="O183" s="1"/>
    </row>
    <row r="184" spans="1:15" ht="12.75" customHeight="1">
      <c r="A184" s="33">
        <v>174</v>
      </c>
      <c r="B184" s="62" t="s">
        <v>123</v>
      </c>
      <c r="C184" s="31">
        <v>291.25</v>
      </c>
      <c r="D184" s="40">
        <v>288.93333333333334</v>
      </c>
      <c r="E184" s="40">
        <v>285.61666666666667</v>
      </c>
      <c r="F184" s="40">
        <v>279.98333333333335</v>
      </c>
      <c r="G184" s="40">
        <v>276.66666666666669</v>
      </c>
      <c r="H184" s="40">
        <v>294.56666666666666</v>
      </c>
      <c r="I184" s="40">
        <v>297.88333333333338</v>
      </c>
      <c r="J184" s="40">
        <v>303.51666666666665</v>
      </c>
      <c r="K184" s="31">
        <v>292.25</v>
      </c>
      <c r="L184" s="31">
        <v>283.3</v>
      </c>
      <c r="M184" s="31">
        <v>10.81556</v>
      </c>
      <c r="N184" s="1"/>
      <c r="O184" s="1"/>
    </row>
    <row r="185" spans="1:15" ht="12.75" customHeight="1">
      <c r="A185" s="33">
        <v>175</v>
      </c>
      <c r="B185" s="62" t="s">
        <v>408</v>
      </c>
      <c r="C185" s="31">
        <v>405.95</v>
      </c>
      <c r="D185" s="40">
        <v>401.95</v>
      </c>
      <c r="E185" s="40">
        <v>394.4</v>
      </c>
      <c r="F185" s="40">
        <v>382.84999999999997</v>
      </c>
      <c r="G185" s="40">
        <v>375.29999999999995</v>
      </c>
      <c r="H185" s="40">
        <v>413.5</v>
      </c>
      <c r="I185" s="40">
        <v>421.05000000000007</v>
      </c>
      <c r="J185" s="40">
        <v>432.6</v>
      </c>
      <c r="K185" s="31">
        <v>409.5</v>
      </c>
      <c r="L185" s="31">
        <v>390.4</v>
      </c>
      <c r="M185" s="31">
        <v>18.201519999999999</v>
      </c>
      <c r="N185" s="1"/>
      <c r="O185" s="1"/>
    </row>
    <row r="186" spans="1:15" ht="12.75" customHeight="1">
      <c r="A186" s="33">
        <v>176</v>
      </c>
      <c r="B186" s="62" t="s">
        <v>124</v>
      </c>
      <c r="C186" s="31">
        <v>1726.8</v>
      </c>
      <c r="D186" s="40">
        <v>1717.95</v>
      </c>
      <c r="E186" s="40">
        <v>1704.8500000000001</v>
      </c>
      <c r="F186" s="40">
        <v>1682.9</v>
      </c>
      <c r="G186" s="40">
        <v>1669.8000000000002</v>
      </c>
      <c r="H186" s="40">
        <v>1739.9</v>
      </c>
      <c r="I186" s="40">
        <v>1753</v>
      </c>
      <c r="J186" s="40">
        <v>1774.95</v>
      </c>
      <c r="K186" s="31">
        <v>1731.05</v>
      </c>
      <c r="L186" s="31">
        <v>1696</v>
      </c>
      <c r="M186" s="31">
        <v>3.8557399999999999</v>
      </c>
      <c r="N186" s="1"/>
      <c r="O186" s="1"/>
    </row>
    <row r="187" spans="1:15" ht="12.75" customHeight="1">
      <c r="A187" s="33">
        <v>177</v>
      </c>
      <c r="B187" s="62" t="s">
        <v>409</v>
      </c>
      <c r="C187" s="31">
        <v>727.1</v>
      </c>
      <c r="D187" s="40">
        <v>724</v>
      </c>
      <c r="E187" s="40">
        <v>708.7</v>
      </c>
      <c r="F187" s="40">
        <v>690.30000000000007</v>
      </c>
      <c r="G187" s="40">
        <v>675.00000000000011</v>
      </c>
      <c r="H187" s="40">
        <v>742.4</v>
      </c>
      <c r="I187" s="40">
        <v>757.69999999999993</v>
      </c>
      <c r="J187" s="40">
        <v>776.09999999999991</v>
      </c>
      <c r="K187" s="31">
        <v>739.3</v>
      </c>
      <c r="L187" s="31">
        <v>705.6</v>
      </c>
      <c r="M187" s="31">
        <v>3.1297600000000001</v>
      </c>
      <c r="N187" s="1"/>
      <c r="O187" s="1"/>
    </row>
    <row r="188" spans="1:15" ht="12.75" customHeight="1">
      <c r="A188" s="33">
        <v>178</v>
      </c>
      <c r="B188" s="62" t="s">
        <v>410</v>
      </c>
      <c r="C188" s="31">
        <v>312.64999999999998</v>
      </c>
      <c r="D188" s="40">
        <v>313.76666666666665</v>
      </c>
      <c r="E188" s="40">
        <v>308.18333333333328</v>
      </c>
      <c r="F188" s="40">
        <v>303.71666666666664</v>
      </c>
      <c r="G188" s="40">
        <v>298.13333333333327</v>
      </c>
      <c r="H188" s="40">
        <v>318.23333333333329</v>
      </c>
      <c r="I188" s="40">
        <v>323.81666666666666</v>
      </c>
      <c r="J188" s="40">
        <v>328.2833333333333</v>
      </c>
      <c r="K188" s="31">
        <v>319.35000000000002</v>
      </c>
      <c r="L188" s="31">
        <v>309.3</v>
      </c>
      <c r="M188" s="31">
        <v>7.5308000000000002</v>
      </c>
      <c r="N188" s="1"/>
      <c r="O188" s="1"/>
    </row>
    <row r="189" spans="1:15" ht="12.75" customHeight="1">
      <c r="A189" s="33">
        <v>179</v>
      </c>
      <c r="B189" s="62" t="s">
        <v>411</v>
      </c>
      <c r="C189" s="31">
        <v>2243.5</v>
      </c>
      <c r="D189" s="40">
        <v>2229.2000000000003</v>
      </c>
      <c r="E189" s="40">
        <v>2206.4500000000007</v>
      </c>
      <c r="F189" s="40">
        <v>2169.4000000000005</v>
      </c>
      <c r="G189" s="40">
        <v>2146.650000000001</v>
      </c>
      <c r="H189" s="40">
        <v>2266.2500000000005</v>
      </c>
      <c r="I189" s="40">
        <v>2288.9999999999995</v>
      </c>
      <c r="J189" s="40">
        <v>2326.0500000000002</v>
      </c>
      <c r="K189" s="31">
        <v>2251.9499999999998</v>
      </c>
      <c r="L189" s="31">
        <v>2192.15</v>
      </c>
      <c r="M189" s="31">
        <v>1.22167</v>
      </c>
      <c r="N189" s="1"/>
      <c r="O189" s="1"/>
    </row>
    <row r="190" spans="1:15" ht="12.75" customHeight="1">
      <c r="A190" s="33">
        <v>180</v>
      </c>
      <c r="B190" s="62" t="s">
        <v>412</v>
      </c>
      <c r="C190" s="31">
        <v>672.55</v>
      </c>
      <c r="D190" s="40">
        <v>674.16666666666663</v>
      </c>
      <c r="E190" s="40">
        <v>668.38333333333321</v>
      </c>
      <c r="F190" s="40">
        <v>664.21666666666658</v>
      </c>
      <c r="G190" s="40">
        <v>658.43333333333317</v>
      </c>
      <c r="H190" s="40">
        <v>678.33333333333326</v>
      </c>
      <c r="I190" s="40">
        <v>684.11666666666679</v>
      </c>
      <c r="J190" s="40">
        <v>688.2833333333333</v>
      </c>
      <c r="K190" s="31">
        <v>679.95</v>
      </c>
      <c r="L190" s="31">
        <v>670</v>
      </c>
      <c r="M190" s="31">
        <v>0.30325000000000002</v>
      </c>
      <c r="N190" s="1"/>
      <c r="O190" s="1"/>
    </row>
    <row r="191" spans="1:15" ht="12.75" customHeight="1">
      <c r="A191" s="33">
        <v>181</v>
      </c>
      <c r="B191" s="62" t="s">
        <v>413</v>
      </c>
      <c r="C191" s="31">
        <v>242.6</v>
      </c>
      <c r="D191" s="40">
        <v>242.89999999999998</v>
      </c>
      <c r="E191" s="40">
        <v>240.59999999999997</v>
      </c>
      <c r="F191" s="40">
        <v>238.6</v>
      </c>
      <c r="G191" s="40">
        <v>236.29999999999998</v>
      </c>
      <c r="H191" s="40">
        <v>244.89999999999995</v>
      </c>
      <c r="I191" s="40">
        <v>247.19999999999996</v>
      </c>
      <c r="J191" s="40">
        <v>249.19999999999993</v>
      </c>
      <c r="K191" s="31">
        <v>245.2</v>
      </c>
      <c r="L191" s="31">
        <v>240.9</v>
      </c>
      <c r="M191" s="31">
        <v>1.8360799999999999</v>
      </c>
      <c r="N191" s="1"/>
      <c r="O191" s="1"/>
    </row>
    <row r="192" spans="1:15" ht="12.75" customHeight="1">
      <c r="A192" s="33">
        <v>182</v>
      </c>
      <c r="B192" s="62" t="s">
        <v>414</v>
      </c>
      <c r="C192" s="31">
        <v>3011.85</v>
      </c>
      <c r="D192" s="40">
        <v>3027.3666666666663</v>
      </c>
      <c r="E192" s="40">
        <v>2988.0333333333328</v>
      </c>
      <c r="F192" s="40">
        <v>2964.2166666666667</v>
      </c>
      <c r="G192" s="40">
        <v>2924.8833333333332</v>
      </c>
      <c r="H192" s="40">
        <v>3051.1833333333325</v>
      </c>
      <c r="I192" s="40">
        <v>3090.5166666666655</v>
      </c>
      <c r="J192" s="40">
        <v>3114.3333333333321</v>
      </c>
      <c r="K192" s="31">
        <v>3066.7</v>
      </c>
      <c r="L192" s="31">
        <v>3003.55</v>
      </c>
      <c r="M192" s="31">
        <v>0.44701999999999997</v>
      </c>
      <c r="N192" s="1"/>
      <c r="O192" s="1"/>
    </row>
    <row r="193" spans="1:15" ht="12.75" customHeight="1">
      <c r="A193" s="33">
        <v>183</v>
      </c>
      <c r="B193" s="62" t="s">
        <v>125</v>
      </c>
      <c r="C193" s="31">
        <v>466.2</v>
      </c>
      <c r="D193" s="40">
        <v>464.23333333333335</v>
      </c>
      <c r="E193" s="40">
        <v>461.2166666666667</v>
      </c>
      <c r="F193" s="40">
        <v>456.23333333333335</v>
      </c>
      <c r="G193" s="40">
        <v>453.2166666666667</v>
      </c>
      <c r="H193" s="40">
        <v>469.2166666666667</v>
      </c>
      <c r="I193" s="40">
        <v>472.23333333333335</v>
      </c>
      <c r="J193" s="40">
        <v>477.2166666666667</v>
      </c>
      <c r="K193" s="31">
        <v>467.25</v>
      </c>
      <c r="L193" s="31">
        <v>459.25</v>
      </c>
      <c r="M193" s="31">
        <v>5.6494799999999996</v>
      </c>
      <c r="N193" s="1"/>
      <c r="O193" s="1"/>
    </row>
    <row r="194" spans="1:15" ht="12.75" customHeight="1">
      <c r="A194" s="33">
        <v>184</v>
      </c>
      <c r="B194" s="62" t="s">
        <v>120</v>
      </c>
      <c r="C194" s="31">
        <v>578.6</v>
      </c>
      <c r="D194" s="40">
        <v>576.43333333333328</v>
      </c>
      <c r="E194" s="40">
        <v>572.86666666666656</v>
      </c>
      <c r="F194" s="40">
        <v>567.13333333333333</v>
      </c>
      <c r="G194" s="40">
        <v>563.56666666666661</v>
      </c>
      <c r="H194" s="40">
        <v>582.16666666666652</v>
      </c>
      <c r="I194" s="40">
        <v>585.73333333333335</v>
      </c>
      <c r="J194" s="40">
        <v>591.46666666666647</v>
      </c>
      <c r="K194" s="31">
        <v>580</v>
      </c>
      <c r="L194" s="31">
        <v>570.70000000000005</v>
      </c>
      <c r="M194" s="31">
        <v>4.8557199999999998</v>
      </c>
      <c r="N194" s="1"/>
      <c r="O194" s="1"/>
    </row>
    <row r="195" spans="1:15" ht="12.75" customHeight="1">
      <c r="A195" s="33">
        <v>185</v>
      </c>
      <c r="B195" s="62" t="s">
        <v>415</v>
      </c>
      <c r="C195" s="31">
        <v>116.9</v>
      </c>
      <c r="D195" s="40">
        <v>116.09999999999998</v>
      </c>
      <c r="E195" s="40">
        <v>114.39999999999996</v>
      </c>
      <c r="F195" s="40">
        <v>111.89999999999998</v>
      </c>
      <c r="G195" s="40">
        <v>110.19999999999996</v>
      </c>
      <c r="H195" s="40">
        <v>118.59999999999997</v>
      </c>
      <c r="I195" s="40">
        <v>120.29999999999998</v>
      </c>
      <c r="J195" s="40">
        <v>122.79999999999997</v>
      </c>
      <c r="K195" s="31">
        <v>117.8</v>
      </c>
      <c r="L195" s="31">
        <v>113.6</v>
      </c>
      <c r="M195" s="31">
        <v>13.03309</v>
      </c>
      <c r="N195" s="1"/>
      <c r="O195" s="1"/>
    </row>
    <row r="196" spans="1:15" ht="12.75" customHeight="1">
      <c r="A196" s="33">
        <v>186</v>
      </c>
      <c r="B196" s="62" t="s">
        <v>416</v>
      </c>
      <c r="C196" s="31">
        <v>163.44999999999999</v>
      </c>
      <c r="D196" s="40">
        <v>162.88333333333335</v>
      </c>
      <c r="E196" s="40">
        <v>161.3666666666667</v>
      </c>
      <c r="F196" s="40">
        <v>159.28333333333336</v>
      </c>
      <c r="G196" s="40">
        <v>157.76666666666671</v>
      </c>
      <c r="H196" s="40">
        <v>164.9666666666667</v>
      </c>
      <c r="I196" s="40">
        <v>166.48333333333335</v>
      </c>
      <c r="J196" s="40">
        <v>168.56666666666669</v>
      </c>
      <c r="K196" s="31">
        <v>164.4</v>
      </c>
      <c r="L196" s="31">
        <v>160.80000000000001</v>
      </c>
      <c r="M196" s="31">
        <v>13.46053</v>
      </c>
      <c r="N196" s="1"/>
      <c r="O196" s="1"/>
    </row>
    <row r="197" spans="1:15" ht="12.75" customHeight="1">
      <c r="A197" s="33">
        <v>187</v>
      </c>
      <c r="B197" s="62" t="s">
        <v>281</v>
      </c>
      <c r="C197" s="31">
        <v>297.8</v>
      </c>
      <c r="D197" s="40">
        <v>298.13333333333333</v>
      </c>
      <c r="E197" s="40">
        <v>296.01666666666665</v>
      </c>
      <c r="F197" s="40">
        <v>294.23333333333335</v>
      </c>
      <c r="G197" s="40">
        <v>292.11666666666667</v>
      </c>
      <c r="H197" s="40">
        <v>299.91666666666663</v>
      </c>
      <c r="I197" s="40">
        <v>302.0333333333333</v>
      </c>
      <c r="J197" s="40">
        <v>303.81666666666661</v>
      </c>
      <c r="K197" s="31">
        <v>300.25</v>
      </c>
      <c r="L197" s="31">
        <v>296.35000000000002</v>
      </c>
      <c r="M197" s="31">
        <v>5.1787200000000002</v>
      </c>
      <c r="N197" s="1"/>
      <c r="O197" s="1"/>
    </row>
    <row r="198" spans="1:15" ht="12.75" customHeight="1">
      <c r="A198" s="33">
        <v>188</v>
      </c>
      <c r="B198" s="62" t="s">
        <v>417</v>
      </c>
      <c r="C198" s="31">
        <v>1621.85</v>
      </c>
      <c r="D198" s="40">
        <v>1608.6833333333332</v>
      </c>
      <c r="E198" s="40">
        <v>1568.5666666666664</v>
      </c>
      <c r="F198" s="40">
        <v>1515.2833333333333</v>
      </c>
      <c r="G198" s="40">
        <v>1475.1666666666665</v>
      </c>
      <c r="H198" s="40">
        <v>1661.9666666666662</v>
      </c>
      <c r="I198" s="40">
        <v>1702.083333333333</v>
      </c>
      <c r="J198" s="40">
        <v>1755.3666666666661</v>
      </c>
      <c r="K198" s="31">
        <v>1648.8</v>
      </c>
      <c r="L198" s="31">
        <v>1555.4</v>
      </c>
      <c r="M198" s="31">
        <v>3.4992100000000002</v>
      </c>
      <c r="N198" s="1"/>
      <c r="O198" s="1"/>
    </row>
    <row r="199" spans="1:15" ht="12.75" customHeight="1">
      <c r="A199" s="33">
        <v>189</v>
      </c>
      <c r="B199" s="62" t="s">
        <v>128</v>
      </c>
      <c r="C199" s="31">
        <v>1167.5</v>
      </c>
      <c r="D199" s="40">
        <v>1168.8333333333333</v>
      </c>
      <c r="E199" s="40">
        <v>1161.7166666666665</v>
      </c>
      <c r="F199" s="40">
        <v>1155.9333333333332</v>
      </c>
      <c r="G199" s="40">
        <v>1148.8166666666664</v>
      </c>
      <c r="H199" s="40">
        <v>1174.6166666666666</v>
      </c>
      <c r="I199" s="40">
        <v>1181.7333333333333</v>
      </c>
      <c r="J199" s="40">
        <v>1187.5166666666667</v>
      </c>
      <c r="K199" s="31">
        <v>1175.95</v>
      </c>
      <c r="L199" s="31">
        <v>1163.05</v>
      </c>
      <c r="M199" s="31">
        <v>11.90307</v>
      </c>
      <c r="N199" s="1"/>
      <c r="O199" s="1"/>
    </row>
    <row r="200" spans="1:15" ht="12.75" customHeight="1">
      <c r="A200" s="33">
        <v>190</v>
      </c>
      <c r="B200" s="62" t="s">
        <v>130</v>
      </c>
      <c r="C200" s="31">
        <v>2006.5</v>
      </c>
      <c r="D200" s="40">
        <v>2007.1833333333332</v>
      </c>
      <c r="E200" s="40">
        <v>1994.4166666666663</v>
      </c>
      <c r="F200" s="40">
        <v>1982.333333333333</v>
      </c>
      <c r="G200" s="40">
        <v>1969.5666666666662</v>
      </c>
      <c r="H200" s="40">
        <v>2019.2666666666664</v>
      </c>
      <c r="I200" s="40">
        <v>2032.0333333333333</v>
      </c>
      <c r="J200" s="40">
        <v>2044.1166666666666</v>
      </c>
      <c r="K200" s="31">
        <v>2019.95</v>
      </c>
      <c r="L200" s="31">
        <v>1995.1</v>
      </c>
      <c r="M200" s="31">
        <v>5.4157700000000002</v>
      </c>
      <c r="N200" s="1"/>
      <c r="O200" s="1"/>
    </row>
    <row r="201" spans="1:15" ht="12.75" customHeight="1">
      <c r="A201" s="33">
        <v>191</v>
      </c>
      <c r="B201" s="62" t="s">
        <v>131</v>
      </c>
      <c r="C201" s="31">
        <v>1635.55</v>
      </c>
      <c r="D201" s="40">
        <v>1638.3333333333333</v>
      </c>
      <c r="E201" s="40">
        <v>1625.9166666666665</v>
      </c>
      <c r="F201" s="40">
        <v>1616.2833333333333</v>
      </c>
      <c r="G201" s="40">
        <v>1603.8666666666666</v>
      </c>
      <c r="H201" s="40">
        <v>1647.9666666666665</v>
      </c>
      <c r="I201" s="40">
        <v>1660.383333333333</v>
      </c>
      <c r="J201" s="40">
        <v>1670.0166666666664</v>
      </c>
      <c r="K201" s="31">
        <v>1650.75</v>
      </c>
      <c r="L201" s="31">
        <v>1628.7</v>
      </c>
      <c r="M201" s="31">
        <v>80.651570000000007</v>
      </c>
      <c r="N201" s="1"/>
      <c r="O201" s="1"/>
    </row>
    <row r="202" spans="1:15" ht="12.75" customHeight="1">
      <c r="A202" s="33">
        <v>192</v>
      </c>
      <c r="B202" s="62" t="s">
        <v>132</v>
      </c>
      <c r="C202" s="31">
        <v>630.25</v>
      </c>
      <c r="D202" s="40">
        <v>626.44999999999993</v>
      </c>
      <c r="E202" s="40">
        <v>620.54999999999984</v>
      </c>
      <c r="F202" s="40">
        <v>610.84999999999991</v>
      </c>
      <c r="G202" s="40">
        <v>604.94999999999982</v>
      </c>
      <c r="H202" s="40">
        <v>636.14999999999986</v>
      </c>
      <c r="I202" s="40">
        <v>642.04999999999995</v>
      </c>
      <c r="J202" s="40">
        <v>651.74999999999989</v>
      </c>
      <c r="K202" s="31">
        <v>632.35</v>
      </c>
      <c r="L202" s="31">
        <v>616.75</v>
      </c>
      <c r="M202" s="31">
        <v>37.49962</v>
      </c>
      <c r="N202" s="1"/>
      <c r="O202" s="1"/>
    </row>
    <row r="203" spans="1:15" ht="12.75" customHeight="1">
      <c r="A203" s="33">
        <v>193</v>
      </c>
      <c r="B203" s="62" t="s">
        <v>418</v>
      </c>
      <c r="C203" s="31">
        <v>65.05</v>
      </c>
      <c r="D203" s="40">
        <v>65.316666666666663</v>
      </c>
      <c r="E203" s="40">
        <v>64.583333333333329</v>
      </c>
      <c r="F203" s="40">
        <v>64.11666666666666</v>
      </c>
      <c r="G203" s="40">
        <v>63.383333333333326</v>
      </c>
      <c r="H203" s="40">
        <v>65.783333333333331</v>
      </c>
      <c r="I203" s="40">
        <v>66.51666666666668</v>
      </c>
      <c r="J203" s="40">
        <v>66.983333333333334</v>
      </c>
      <c r="K203" s="31">
        <v>66.05</v>
      </c>
      <c r="L203" s="31">
        <v>64.849999999999994</v>
      </c>
      <c r="M203" s="31">
        <v>33.579120000000003</v>
      </c>
      <c r="N203" s="1"/>
      <c r="O203" s="1"/>
    </row>
    <row r="204" spans="1:15" ht="12.75" customHeight="1">
      <c r="A204" s="33">
        <v>194</v>
      </c>
      <c r="B204" s="62" t="s">
        <v>419</v>
      </c>
      <c r="C204" s="31">
        <v>654.25</v>
      </c>
      <c r="D204" s="40">
        <v>656.51666666666665</v>
      </c>
      <c r="E204" s="40">
        <v>649.48333333333335</v>
      </c>
      <c r="F204" s="40">
        <v>644.7166666666667</v>
      </c>
      <c r="G204" s="40">
        <v>637.68333333333339</v>
      </c>
      <c r="H204" s="40">
        <v>661.2833333333333</v>
      </c>
      <c r="I204" s="40">
        <v>668.31666666666661</v>
      </c>
      <c r="J204" s="40">
        <v>673.08333333333326</v>
      </c>
      <c r="K204" s="31">
        <v>663.55</v>
      </c>
      <c r="L204" s="31">
        <v>651.75</v>
      </c>
      <c r="M204" s="31">
        <v>0.29099999999999998</v>
      </c>
      <c r="N204" s="1"/>
      <c r="O204" s="1"/>
    </row>
    <row r="205" spans="1:15" ht="12.75" customHeight="1">
      <c r="A205" s="33">
        <v>195</v>
      </c>
      <c r="B205" s="62" t="s">
        <v>420</v>
      </c>
      <c r="C205" s="31">
        <v>951.65</v>
      </c>
      <c r="D205" s="40">
        <v>957.4</v>
      </c>
      <c r="E205" s="40">
        <v>940.25</v>
      </c>
      <c r="F205" s="40">
        <v>928.85</v>
      </c>
      <c r="G205" s="40">
        <v>911.7</v>
      </c>
      <c r="H205" s="40">
        <v>968.8</v>
      </c>
      <c r="I205" s="40">
        <v>985.94999999999982</v>
      </c>
      <c r="J205" s="40">
        <v>997.34999999999991</v>
      </c>
      <c r="K205" s="31">
        <v>974.55</v>
      </c>
      <c r="L205" s="31">
        <v>946</v>
      </c>
      <c r="M205" s="31">
        <v>2.99308</v>
      </c>
      <c r="N205" s="1"/>
      <c r="O205" s="1"/>
    </row>
    <row r="206" spans="1:15" ht="12.75" customHeight="1">
      <c r="A206" s="33">
        <v>196</v>
      </c>
      <c r="B206" s="62" t="s">
        <v>421</v>
      </c>
      <c r="C206" s="31">
        <v>957.8</v>
      </c>
      <c r="D206" s="40">
        <v>946.5</v>
      </c>
      <c r="E206" s="40">
        <v>933.8</v>
      </c>
      <c r="F206" s="40">
        <v>909.8</v>
      </c>
      <c r="G206" s="40">
        <v>897.09999999999991</v>
      </c>
      <c r="H206" s="40">
        <v>970.5</v>
      </c>
      <c r="I206" s="40">
        <v>983.2</v>
      </c>
      <c r="J206" s="40">
        <v>1007.2</v>
      </c>
      <c r="K206" s="31">
        <v>959.2</v>
      </c>
      <c r="L206" s="31">
        <v>922.5</v>
      </c>
      <c r="M206" s="31">
        <v>0.96879999999999999</v>
      </c>
      <c r="N206" s="1"/>
      <c r="O206" s="1"/>
    </row>
    <row r="207" spans="1:15" ht="12.75" customHeight="1">
      <c r="A207" s="33">
        <v>197</v>
      </c>
      <c r="B207" s="62" t="s">
        <v>127</v>
      </c>
      <c r="C207" s="31">
        <v>1290.4000000000001</v>
      </c>
      <c r="D207" s="40">
        <v>1287.2166666666667</v>
      </c>
      <c r="E207" s="40">
        <v>1279.1833333333334</v>
      </c>
      <c r="F207" s="40">
        <v>1267.9666666666667</v>
      </c>
      <c r="G207" s="40">
        <v>1259.9333333333334</v>
      </c>
      <c r="H207" s="40">
        <v>1298.4333333333334</v>
      </c>
      <c r="I207" s="40">
        <v>1306.4666666666667</v>
      </c>
      <c r="J207" s="40">
        <v>1317.6833333333334</v>
      </c>
      <c r="K207" s="31">
        <v>1295.25</v>
      </c>
      <c r="L207" s="31">
        <v>1276</v>
      </c>
      <c r="M207" s="31">
        <v>10.139950000000001</v>
      </c>
      <c r="N207" s="1"/>
      <c r="O207" s="1"/>
    </row>
    <row r="208" spans="1:15" ht="12.75" customHeight="1">
      <c r="A208" s="33">
        <v>198</v>
      </c>
      <c r="B208" s="62" t="s">
        <v>133</v>
      </c>
      <c r="C208" s="31">
        <v>2851.25</v>
      </c>
      <c r="D208" s="40">
        <v>2828.4166666666665</v>
      </c>
      <c r="E208" s="40">
        <v>2797.833333333333</v>
      </c>
      <c r="F208" s="40">
        <v>2744.4166666666665</v>
      </c>
      <c r="G208" s="40">
        <v>2713.833333333333</v>
      </c>
      <c r="H208" s="40">
        <v>2881.833333333333</v>
      </c>
      <c r="I208" s="40">
        <v>2912.4166666666661</v>
      </c>
      <c r="J208" s="40">
        <v>2965.833333333333</v>
      </c>
      <c r="K208" s="31">
        <v>2859</v>
      </c>
      <c r="L208" s="31">
        <v>2775</v>
      </c>
      <c r="M208" s="31">
        <v>5.8369099999999996</v>
      </c>
      <c r="N208" s="1"/>
      <c r="O208" s="1"/>
    </row>
    <row r="209" spans="1:15" ht="12.75" customHeight="1">
      <c r="A209" s="33">
        <v>199</v>
      </c>
      <c r="B209" s="62" t="s">
        <v>422</v>
      </c>
      <c r="C209" s="31">
        <v>316.75</v>
      </c>
      <c r="D209" s="40">
        <v>316.45</v>
      </c>
      <c r="E209" s="40">
        <v>311.59999999999997</v>
      </c>
      <c r="F209" s="40">
        <v>306.45</v>
      </c>
      <c r="G209" s="40">
        <v>301.59999999999997</v>
      </c>
      <c r="H209" s="40">
        <v>321.59999999999997</v>
      </c>
      <c r="I209" s="40">
        <v>326.45</v>
      </c>
      <c r="J209" s="40">
        <v>331.59999999999997</v>
      </c>
      <c r="K209" s="31">
        <v>321.3</v>
      </c>
      <c r="L209" s="31">
        <v>311.3</v>
      </c>
      <c r="M209" s="31">
        <v>2.24411</v>
      </c>
      <c r="N209" s="1"/>
      <c r="O209" s="1"/>
    </row>
    <row r="210" spans="1:15" ht="12.75" customHeight="1">
      <c r="A210" s="33">
        <v>200</v>
      </c>
      <c r="B210" s="62" t="s">
        <v>135</v>
      </c>
      <c r="C210" s="31">
        <v>414.7</v>
      </c>
      <c r="D210" s="40">
        <v>412.9666666666667</v>
      </c>
      <c r="E210" s="40">
        <v>409.93333333333339</v>
      </c>
      <c r="F210" s="40">
        <v>405.16666666666669</v>
      </c>
      <c r="G210" s="40">
        <v>402.13333333333338</v>
      </c>
      <c r="H210" s="40">
        <v>417.73333333333341</v>
      </c>
      <c r="I210" s="40">
        <v>420.76666666666671</v>
      </c>
      <c r="J210" s="40">
        <v>425.53333333333342</v>
      </c>
      <c r="K210" s="31">
        <v>416</v>
      </c>
      <c r="L210" s="31">
        <v>408.2</v>
      </c>
      <c r="M210" s="31">
        <v>44.6098</v>
      </c>
      <c r="N210" s="1"/>
      <c r="O210" s="1"/>
    </row>
    <row r="211" spans="1:15" ht="12.75" customHeight="1">
      <c r="A211" s="33">
        <v>201</v>
      </c>
      <c r="B211" s="62" t="s">
        <v>423</v>
      </c>
      <c r="C211" s="31">
        <v>1060.8499999999999</v>
      </c>
      <c r="D211" s="40">
        <v>1064.6000000000001</v>
      </c>
      <c r="E211" s="40">
        <v>1056.2500000000002</v>
      </c>
      <c r="F211" s="40">
        <v>1051.6500000000001</v>
      </c>
      <c r="G211" s="40">
        <v>1043.3000000000002</v>
      </c>
      <c r="H211" s="40">
        <v>1069.2000000000003</v>
      </c>
      <c r="I211" s="40">
        <v>1077.5500000000002</v>
      </c>
      <c r="J211" s="40">
        <v>1082.1500000000003</v>
      </c>
      <c r="K211" s="31">
        <v>1072.95</v>
      </c>
      <c r="L211" s="31">
        <v>1060</v>
      </c>
      <c r="M211" s="31">
        <v>0.23774000000000001</v>
      </c>
      <c r="N211" s="1"/>
      <c r="O211" s="1"/>
    </row>
    <row r="212" spans="1:15" ht="12.75" customHeight="1">
      <c r="A212" s="33">
        <v>202</v>
      </c>
      <c r="B212" s="62" t="s">
        <v>126</v>
      </c>
      <c r="C212" s="31">
        <v>3701.05</v>
      </c>
      <c r="D212" s="40">
        <v>3667.0499999999997</v>
      </c>
      <c r="E212" s="40">
        <v>3614.0999999999995</v>
      </c>
      <c r="F212" s="40">
        <v>3527.1499999999996</v>
      </c>
      <c r="G212" s="40">
        <v>3474.1999999999994</v>
      </c>
      <c r="H212" s="40">
        <v>3753.9999999999995</v>
      </c>
      <c r="I212" s="40">
        <v>3806.9499999999994</v>
      </c>
      <c r="J212" s="40">
        <v>3893.8999999999996</v>
      </c>
      <c r="K212" s="31">
        <v>3720</v>
      </c>
      <c r="L212" s="31">
        <v>3580.1</v>
      </c>
      <c r="M212" s="31">
        <v>27.536740000000002</v>
      </c>
      <c r="N212" s="1"/>
      <c r="O212" s="1"/>
    </row>
    <row r="213" spans="1:15" ht="12.75" customHeight="1">
      <c r="A213" s="33">
        <v>203</v>
      </c>
      <c r="B213" s="62" t="s">
        <v>136</v>
      </c>
      <c r="C213" s="31">
        <v>115.95</v>
      </c>
      <c r="D213" s="40">
        <v>115.06666666666666</v>
      </c>
      <c r="E213" s="40">
        <v>113.88333333333333</v>
      </c>
      <c r="F213" s="40">
        <v>111.81666666666666</v>
      </c>
      <c r="G213" s="40">
        <v>110.63333333333333</v>
      </c>
      <c r="H213" s="40">
        <v>117.13333333333333</v>
      </c>
      <c r="I213" s="40">
        <v>118.31666666666666</v>
      </c>
      <c r="J213" s="40">
        <v>120.38333333333333</v>
      </c>
      <c r="K213" s="31">
        <v>116.25</v>
      </c>
      <c r="L213" s="31">
        <v>113</v>
      </c>
      <c r="M213" s="31">
        <v>26.17876</v>
      </c>
      <c r="N213" s="1"/>
      <c r="O213" s="1"/>
    </row>
    <row r="214" spans="1:15" ht="12.75" customHeight="1">
      <c r="A214" s="33">
        <v>204</v>
      </c>
      <c r="B214" s="62" t="s">
        <v>137</v>
      </c>
      <c r="C214" s="31">
        <v>271.14999999999998</v>
      </c>
      <c r="D214" s="40">
        <v>270.09999999999997</v>
      </c>
      <c r="E214" s="40">
        <v>267.49999999999994</v>
      </c>
      <c r="F214" s="40">
        <v>263.84999999999997</v>
      </c>
      <c r="G214" s="40">
        <v>261.24999999999994</v>
      </c>
      <c r="H214" s="40">
        <v>273.74999999999994</v>
      </c>
      <c r="I214" s="40">
        <v>276.34999999999997</v>
      </c>
      <c r="J214" s="40">
        <v>279.99999999999994</v>
      </c>
      <c r="K214" s="31">
        <v>272.7</v>
      </c>
      <c r="L214" s="31">
        <v>266.45</v>
      </c>
      <c r="M214" s="31">
        <v>19.161909999999999</v>
      </c>
      <c r="N214" s="1"/>
      <c r="O214" s="1"/>
    </row>
    <row r="215" spans="1:15" ht="12.75" customHeight="1">
      <c r="A215" s="33">
        <v>205</v>
      </c>
      <c r="B215" s="62" t="s">
        <v>138</v>
      </c>
      <c r="C215" s="31">
        <v>2652.1</v>
      </c>
      <c r="D215" s="40">
        <v>2656.1499999999996</v>
      </c>
      <c r="E215" s="40">
        <v>2638.0999999999995</v>
      </c>
      <c r="F215" s="40">
        <v>2624.1</v>
      </c>
      <c r="G215" s="40">
        <v>2606.0499999999997</v>
      </c>
      <c r="H215" s="40">
        <v>2670.1499999999992</v>
      </c>
      <c r="I215" s="40">
        <v>2688.1999999999994</v>
      </c>
      <c r="J215" s="40">
        <v>2702.1999999999989</v>
      </c>
      <c r="K215" s="31">
        <v>2674.2</v>
      </c>
      <c r="L215" s="31">
        <v>2642.15</v>
      </c>
      <c r="M215" s="31">
        <v>7.5869999999999997</v>
      </c>
      <c r="N215" s="1"/>
      <c r="O215" s="1"/>
    </row>
    <row r="216" spans="1:15" ht="12.75" customHeight="1">
      <c r="A216" s="33">
        <v>206</v>
      </c>
      <c r="B216" s="62" t="s">
        <v>282</v>
      </c>
      <c r="C216" s="31">
        <v>307</v>
      </c>
      <c r="D216" s="40">
        <v>306.65000000000003</v>
      </c>
      <c r="E216" s="40">
        <v>304.35000000000008</v>
      </c>
      <c r="F216" s="40">
        <v>301.70000000000005</v>
      </c>
      <c r="G216" s="40">
        <v>299.40000000000009</v>
      </c>
      <c r="H216" s="40">
        <v>309.30000000000007</v>
      </c>
      <c r="I216" s="40">
        <v>311.60000000000002</v>
      </c>
      <c r="J216" s="40">
        <v>314.25000000000006</v>
      </c>
      <c r="K216" s="31">
        <v>308.95</v>
      </c>
      <c r="L216" s="31">
        <v>304</v>
      </c>
      <c r="M216" s="31">
        <v>5.7764899999999999</v>
      </c>
      <c r="N216" s="1"/>
      <c r="O216" s="1"/>
    </row>
    <row r="217" spans="1:15" ht="12.75" customHeight="1">
      <c r="A217" s="33">
        <v>207</v>
      </c>
      <c r="B217" s="62" t="s">
        <v>424</v>
      </c>
      <c r="C217" s="31">
        <v>4191.75</v>
      </c>
      <c r="D217" s="40">
        <v>4155.95</v>
      </c>
      <c r="E217" s="40">
        <v>4111.8999999999996</v>
      </c>
      <c r="F217" s="40">
        <v>4032.0499999999997</v>
      </c>
      <c r="G217" s="40">
        <v>3987.9999999999995</v>
      </c>
      <c r="H217" s="40">
        <v>4235.7999999999993</v>
      </c>
      <c r="I217" s="40">
        <v>4279.8500000000004</v>
      </c>
      <c r="J217" s="40">
        <v>4359.7</v>
      </c>
      <c r="K217" s="31">
        <v>4200</v>
      </c>
      <c r="L217" s="31">
        <v>4076.1</v>
      </c>
      <c r="M217" s="31">
        <v>0.12852</v>
      </c>
      <c r="N217" s="1"/>
      <c r="O217" s="1"/>
    </row>
    <row r="218" spans="1:15" ht="12.75" customHeight="1">
      <c r="A218" s="33">
        <v>208</v>
      </c>
      <c r="B218" s="62" t="s">
        <v>425</v>
      </c>
      <c r="C218" s="31">
        <v>754.75</v>
      </c>
      <c r="D218" s="40">
        <v>767.31666666666661</v>
      </c>
      <c r="E218" s="40">
        <v>740.68333333333317</v>
      </c>
      <c r="F218" s="40">
        <v>726.61666666666656</v>
      </c>
      <c r="G218" s="40">
        <v>699.98333333333312</v>
      </c>
      <c r="H218" s="40">
        <v>781.38333333333321</v>
      </c>
      <c r="I218" s="40">
        <v>808.01666666666665</v>
      </c>
      <c r="J218" s="40">
        <v>822.08333333333326</v>
      </c>
      <c r="K218" s="31">
        <v>793.95</v>
      </c>
      <c r="L218" s="31">
        <v>753.25</v>
      </c>
      <c r="M218" s="31">
        <v>2.9329299999999998</v>
      </c>
      <c r="N218" s="1"/>
      <c r="O218" s="1"/>
    </row>
    <row r="219" spans="1:15" ht="12.75" customHeight="1">
      <c r="A219" s="33">
        <v>209</v>
      </c>
      <c r="B219" s="62" t="s">
        <v>283</v>
      </c>
      <c r="C219" s="31">
        <v>41544.85</v>
      </c>
      <c r="D219" s="40">
        <v>41501.633333333339</v>
      </c>
      <c r="E219" s="40">
        <v>41168.266666666677</v>
      </c>
      <c r="F219" s="40">
        <v>40791.683333333342</v>
      </c>
      <c r="G219" s="40">
        <v>40458.31666666668</v>
      </c>
      <c r="H219" s="40">
        <v>41878.216666666674</v>
      </c>
      <c r="I219" s="40">
        <v>42211.583333333328</v>
      </c>
      <c r="J219" s="40">
        <v>42588.166666666672</v>
      </c>
      <c r="K219" s="31">
        <v>41835</v>
      </c>
      <c r="L219" s="31">
        <v>41125.050000000003</v>
      </c>
      <c r="M219" s="31">
        <v>1.4069999999999999E-2</v>
      </c>
      <c r="N219" s="1"/>
      <c r="O219" s="1"/>
    </row>
    <row r="220" spans="1:15" ht="12.75" customHeight="1">
      <c r="A220" s="33">
        <v>210</v>
      </c>
      <c r="B220" s="62" t="s">
        <v>426</v>
      </c>
      <c r="C220" s="31">
        <v>57.85</v>
      </c>
      <c r="D220" s="40">
        <v>57.75</v>
      </c>
      <c r="E220" s="40">
        <v>57.2</v>
      </c>
      <c r="F220" s="40">
        <v>56.550000000000004</v>
      </c>
      <c r="G220" s="40">
        <v>56.000000000000007</v>
      </c>
      <c r="H220" s="40">
        <v>58.4</v>
      </c>
      <c r="I220" s="40">
        <v>58.949999999999996</v>
      </c>
      <c r="J220" s="40">
        <v>59.599999999999994</v>
      </c>
      <c r="K220" s="31">
        <v>58.3</v>
      </c>
      <c r="L220" s="31">
        <v>57.1</v>
      </c>
      <c r="M220" s="31">
        <v>61.348820000000003</v>
      </c>
      <c r="N220" s="1"/>
      <c r="O220" s="1"/>
    </row>
    <row r="221" spans="1:15" ht="12.75" customHeight="1">
      <c r="A221" s="33">
        <v>211</v>
      </c>
      <c r="B221" s="62" t="s">
        <v>129</v>
      </c>
      <c r="C221" s="31">
        <v>2720.3</v>
      </c>
      <c r="D221" s="40">
        <v>2717.4</v>
      </c>
      <c r="E221" s="40">
        <v>2706.1000000000004</v>
      </c>
      <c r="F221" s="40">
        <v>2691.9</v>
      </c>
      <c r="G221" s="40">
        <v>2680.6000000000004</v>
      </c>
      <c r="H221" s="40">
        <v>2731.6000000000004</v>
      </c>
      <c r="I221" s="40">
        <v>2742.9000000000005</v>
      </c>
      <c r="J221" s="40">
        <v>2757.1000000000004</v>
      </c>
      <c r="K221" s="31">
        <v>2728.7</v>
      </c>
      <c r="L221" s="31">
        <v>2703.2</v>
      </c>
      <c r="M221" s="31">
        <v>41.689660000000003</v>
      </c>
      <c r="N221" s="1"/>
      <c r="O221" s="1"/>
    </row>
    <row r="222" spans="1:15" ht="12.75" customHeight="1">
      <c r="A222" s="33">
        <v>212</v>
      </c>
      <c r="B222" s="62" t="s">
        <v>140</v>
      </c>
      <c r="C222" s="31">
        <v>927.45</v>
      </c>
      <c r="D222" s="40">
        <v>927.48333333333323</v>
      </c>
      <c r="E222" s="40">
        <v>923.16666666666652</v>
      </c>
      <c r="F222" s="40">
        <v>918.88333333333333</v>
      </c>
      <c r="G222" s="40">
        <v>914.56666666666661</v>
      </c>
      <c r="H222" s="40">
        <v>931.76666666666642</v>
      </c>
      <c r="I222" s="40">
        <v>936.08333333333326</v>
      </c>
      <c r="J222" s="40">
        <v>940.36666666666633</v>
      </c>
      <c r="K222" s="31">
        <v>931.8</v>
      </c>
      <c r="L222" s="31">
        <v>923.2</v>
      </c>
      <c r="M222" s="31">
        <v>117.49039999999999</v>
      </c>
      <c r="N222" s="1"/>
      <c r="O222" s="1"/>
    </row>
    <row r="223" spans="1:15" ht="12.75" customHeight="1">
      <c r="A223" s="33">
        <v>213</v>
      </c>
      <c r="B223" s="62" t="s">
        <v>141</v>
      </c>
      <c r="C223" s="31">
        <v>1281.5</v>
      </c>
      <c r="D223" s="40">
        <v>1275.6833333333334</v>
      </c>
      <c r="E223" s="40">
        <v>1265.3666666666668</v>
      </c>
      <c r="F223" s="40">
        <v>1249.2333333333333</v>
      </c>
      <c r="G223" s="40">
        <v>1238.9166666666667</v>
      </c>
      <c r="H223" s="40">
        <v>1291.8166666666668</v>
      </c>
      <c r="I223" s="40">
        <v>1302.1333333333334</v>
      </c>
      <c r="J223" s="40">
        <v>1318.2666666666669</v>
      </c>
      <c r="K223" s="31">
        <v>1286</v>
      </c>
      <c r="L223" s="31">
        <v>1259.55</v>
      </c>
      <c r="M223" s="31">
        <v>4.1852499999999999</v>
      </c>
      <c r="N223" s="1"/>
      <c r="O223" s="1"/>
    </row>
    <row r="224" spans="1:15" ht="12.75" customHeight="1">
      <c r="A224" s="33">
        <v>214</v>
      </c>
      <c r="B224" s="62" t="s">
        <v>142</v>
      </c>
      <c r="C224" s="31">
        <v>564.04999999999995</v>
      </c>
      <c r="D224" s="40">
        <v>565.33333333333337</v>
      </c>
      <c r="E224" s="40">
        <v>553.2166666666667</v>
      </c>
      <c r="F224" s="40">
        <v>542.38333333333333</v>
      </c>
      <c r="G224" s="40">
        <v>530.26666666666665</v>
      </c>
      <c r="H224" s="40">
        <v>576.16666666666674</v>
      </c>
      <c r="I224" s="40">
        <v>588.2833333333333</v>
      </c>
      <c r="J224" s="40">
        <v>599.11666666666679</v>
      </c>
      <c r="K224" s="31">
        <v>577.45000000000005</v>
      </c>
      <c r="L224" s="31">
        <v>554.5</v>
      </c>
      <c r="M224" s="31">
        <v>25.05762</v>
      </c>
      <c r="N224" s="1"/>
      <c r="O224" s="1"/>
    </row>
    <row r="225" spans="1:15" ht="12.75" customHeight="1">
      <c r="A225" s="33">
        <v>215</v>
      </c>
      <c r="B225" s="62" t="s">
        <v>284</v>
      </c>
      <c r="C225" s="31">
        <v>621.9</v>
      </c>
      <c r="D225" s="40">
        <v>623.7166666666667</v>
      </c>
      <c r="E225" s="40">
        <v>600.43333333333339</v>
      </c>
      <c r="F225" s="40">
        <v>578.9666666666667</v>
      </c>
      <c r="G225" s="40">
        <v>555.68333333333339</v>
      </c>
      <c r="H225" s="40">
        <v>645.18333333333339</v>
      </c>
      <c r="I225" s="40">
        <v>668.4666666666667</v>
      </c>
      <c r="J225" s="40">
        <v>689.93333333333339</v>
      </c>
      <c r="K225" s="31">
        <v>647</v>
      </c>
      <c r="L225" s="31">
        <v>602.25</v>
      </c>
      <c r="M225" s="31">
        <v>165.83364</v>
      </c>
      <c r="N225" s="1"/>
      <c r="O225" s="1"/>
    </row>
    <row r="226" spans="1:15" ht="12.75" customHeight="1">
      <c r="A226" s="33">
        <v>216</v>
      </c>
      <c r="B226" s="62" t="s">
        <v>427</v>
      </c>
      <c r="C226" s="31">
        <v>53.6</v>
      </c>
      <c r="D226" s="40">
        <v>53.699999999999996</v>
      </c>
      <c r="E226" s="40">
        <v>53.149999999999991</v>
      </c>
      <c r="F226" s="40">
        <v>52.699999999999996</v>
      </c>
      <c r="G226" s="40">
        <v>52.149999999999991</v>
      </c>
      <c r="H226" s="40">
        <v>54.149999999999991</v>
      </c>
      <c r="I226" s="40">
        <v>54.699999999999989</v>
      </c>
      <c r="J226" s="40">
        <v>55.149999999999991</v>
      </c>
      <c r="K226" s="31">
        <v>54.25</v>
      </c>
      <c r="L226" s="31">
        <v>53.25</v>
      </c>
      <c r="M226" s="31">
        <v>37.629660000000001</v>
      </c>
      <c r="N226" s="1"/>
      <c r="O226" s="1"/>
    </row>
    <row r="227" spans="1:15" ht="12.75" customHeight="1">
      <c r="A227" s="33">
        <v>217</v>
      </c>
      <c r="B227" s="62" t="s">
        <v>145</v>
      </c>
      <c r="C227" s="31">
        <v>77.75</v>
      </c>
      <c r="D227" s="40">
        <v>77.483333333333334</v>
      </c>
      <c r="E227" s="40">
        <v>76.716666666666669</v>
      </c>
      <c r="F227" s="40">
        <v>75.683333333333337</v>
      </c>
      <c r="G227" s="40">
        <v>74.916666666666671</v>
      </c>
      <c r="H227" s="40">
        <v>78.516666666666666</v>
      </c>
      <c r="I227" s="40">
        <v>79.283333333333346</v>
      </c>
      <c r="J227" s="40">
        <v>80.316666666666663</v>
      </c>
      <c r="K227" s="31">
        <v>78.25</v>
      </c>
      <c r="L227" s="31">
        <v>76.45</v>
      </c>
      <c r="M227" s="31">
        <v>307.37311</v>
      </c>
      <c r="N227" s="1"/>
      <c r="O227" s="1"/>
    </row>
    <row r="228" spans="1:15" ht="12.75" customHeight="1">
      <c r="A228" s="33">
        <v>218</v>
      </c>
      <c r="B228" s="62" t="s">
        <v>144</v>
      </c>
      <c r="C228" s="31">
        <v>100</v>
      </c>
      <c r="D228" s="40">
        <v>98.933333333333337</v>
      </c>
      <c r="E228" s="40">
        <v>97.566666666666677</v>
      </c>
      <c r="F228" s="40">
        <v>95.13333333333334</v>
      </c>
      <c r="G228" s="40">
        <v>93.76666666666668</v>
      </c>
      <c r="H228" s="40">
        <v>101.36666666666667</v>
      </c>
      <c r="I228" s="40">
        <v>102.73333333333335</v>
      </c>
      <c r="J228" s="40">
        <v>105.16666666666667</v>
      </c>
      <c r="K228" s="31">
        <v>100.3</v>
      </c>
      <c r="L228" s="31">
        <v>96.5</v>
      </c>
      <c r="M228" s="31">
        <v>68.666640000000001</v>
      </c>
      <c r="N228" s="1"/>
      <c r="O228" s="1"/>
    </row>
    <row r="229" spans="1:15" ht="12.75" customHeight="1">
      <c r="A229" s="33">
        <v>219</v>
      </c>
      <c r="B229" s="62" t="s">
        <v>428</v>
      </c>
      <c r="C229" s="31">
        <v>798.5</v>
      </c>
      <c r="D229" s="40">
        <v>802.4666666666667</v>
      </c>
      <c r="E229" s="40">
        <v>793.48333333333335</v>
      </c>
      <c r="F229" s="40">
        <v>788.4666666666667</v>
      </c>
      <c r="G229" s="40">
        <v>779.48333333333335</v>
      </c>
      <c r="H229" s="40">
        <v>807.48333333333335</v>
      </c>
      <c r="I229" s="40">
        <v>816.4666666666667</v>
      </c>
      <c r="J229" s="40">
        <v>821.48333333333335</v>
      </c>
      <c r="K229" s="31">
        <v>811.45</v>
      </c>
      <c r="L229" s="31">
        <v>797.45</v>
      </c>
      <c r="M229" s="31">
        <v>0.17842</v>
      </c>
      <c r="N229" s="1"/>
      <c r="O229" s="1"/>
    </row>
    <row r="230" spans="1:15" ht="12.75" customHeight="1">
      <c r="A230" s="33">
        <v>220</v>
      </c>
      <c r="B230" s="62" t="s">
        <v>429</v>
      </c>
      <c r="C230" s="31">
        <v>484.1</v>
      </c>
      <c r="D230" s="40">
        <v>480.05</v>
      </c>
      <c r="E230" s="40">
        <v>471.1</v>
      </c>
      <c r="F230" s="40">
        <v>458.1</v>
      </c>
      <c r="G230" s="40">
        <v>449.15000000000003</v>
      </c>
      <c r="H230" s="40">
        <v>493.05</v>
      </c>
      <c r="I230" s="40">
        <v>501.99999999999994</v>
      </c>
      <c r="J230" s="40">
        <v>515</v>
      </c>
      <c r="K230" s="31">
        <v>489</v>
      </c>
      <c r="L230" s="31">
        <v>467.05</v>
      </c>
      <c r="M230" s="31">
        <v>5.5344600000000002</v>
      </c>
      <c r="N230" s="1"/>
      <c r="O230" s="1"/>
    </row>
    <row r="231" spans="1:15" ht="12.75" customHeight="1">
      <c r="A231" s="33">
        <v>221</v>
      </c>
      <c r="B231" s="62" t="s">
        <v>430</v>
      </c>
      <c r="C231" s="31">
        <v>27.25</v>
      </c>
      <c r="D231" s="40">
        <v>26.933333333333334</v>
      </c>
      <c r="E231" s="40">
        <v>26.216666666666669</v>
      </c>
      <c r="F231" s="40">
        <v>25.183333333333334</v>
      </c>
      <c r="G231" s="40">
        <v>24.466666666666669</v>
      </c>
      <c r="H231" s="40">
        <v>27.966666666666669</v>
      </c>
      <c r="I231" s="40">
        <v>28.68333333333333</v>
      </c>
      <c r="J231" s="40">
        <v>29.716666666666669</v>
      </c>
      <c r="K231" s="31">
        <v>27.65</v>
      </c>
      <c r="L231" s="31">
        <v>25.9</v>
      </c>
      <c r="M231" s="31">
        <v>132.10785999999999</v>
      </c>
      <c r="N231" s="1"/>
      <c r="O231" s="1"/>
    </row>
    <row r="232" spans="1:15" ht="12.75" customHeight="1">
      <c r="A232" s="33">
        <v>222</v>
      </c>
      <c r="B232" s="62" t="s">
        <v>159</v>
      </c>
      <c r="C232" s="31">
        <v>445.7</v>
      </c>
      <c r="D232" s="40">
        <v>447.0333333333333</v>
      </c>
      <c r="E232" s="40">
        <v>442.66666666666663</v>
      </c>
      <c r="F232" s="40">
        <v>439.63333333333333</v>
      </c>
      <c r="G232" s="40">
        <v>435.26666666666665</v>
      </c>
      <c r="H232" s="40">
        <v>450.06666666666661</v>
      </c>
      <c r="I232" s="40">
        <v>454.43333333333328</v>
      </c>
      <c r="J232" s="40">
        <v>457.46666666666658</v>
      </c>
      <c r="K232" s="31">
        <v>451.4</v>
      </c>
      <c r="L232" s="31">
        <v>444</v>
      </c>
      <c r="M232" s="31">
        <v>54.773389999999999</v>
      </c>
      <c r="N232" s="1"/>
      <c r="O232" s="1"/>
    </row>
    <row r="233" spans="1:15" ht="12.75" customHeight="1">
      <c r="A233" s="33">
        <v>223</v>
      </c>
      <c r="B233" s="62" t="s">
        <v>431</v>
      </c>
      <c r="C233" s="31">
        <v>108.65</v>
      </c>
      <c r="D233" s="40">
        <v>108.39999999999999</v>
      </c>
      <c r="E233" s="40">
        <v>107.79999999999998</v>
      </c>
      <c r="F233" s="40">
        <v>106.94999999999999</v>
      </c>
      <c r="G233" s="40">
        <v>106.34999999999998</v>
      </c>
      <c r="H233" s="40">
        <v>109.24999999999999</v>
      </c>
      <c r="I233" s="40">
        <v>109.84999999999998</v>
      </c>
      <c r="J233" s="40">
        <v>110.69999999999999</v>
      </c>
      <c r="K233" s="31">
        <v>109</v>
      </c>
      <c r="L233" s="31">
        <v>107.55</v>
      </c>
      <c r="M233" s="31">
        <v>1.7904899999999999</v>
      </c>
      <c r="N233" s="1"/>
      <c r="O233" s="1"/>
    </row>
    <row r="234" spans="1:15" ht="12.75" customHeight="1">
      <c r="A234" s="33">
        <v>224</v>
      </c>
      <c r="B234" s="62" t="s">
        <v>149</v>
      </c>
      <c r="C234" s="31">
        <v>213.3</v>
      </c>
      <c r="D234" s="40">
        <v>211.91666666666666</v>
      </c>
      <c r="E234" s="40">
        <v>209.58333333333331</v>
      </c>
      <c r="F234" s="40">
        <v>205.86666666666665</v>
      </c>
      <c r="G234" s="40">
        <v>203.5333333333333</v>
      </c>
      <c r="H234" s="40">
        <v>215.63333333333333</v>
      </c>
      <c r="I234" s="40">
        <v>217.96666666666664</v>
      </c>
      <c r="J234" s="40">
        <v>221.68333333333334</v>
      </c>
      <c r="K234" s="31">
        <v>214.25</v>
      </c>
      <c r="L234" s="31">
        <v>208.2</v>
      </c>
      <c r="M234" s="31">
        <v>19.263069999999999</v>
      </c>
      <c r="N234" s="1"/>
      <c r="O234" s="1"/>
    </row>
    <row r="235" spans="1:15" ht="12.75" customHeight="1">
      <c r="A235" s="33">
        <v>225</v>
      </c>
      <c r="B235" s="62" t="s">
        <v>139</v>
      </c>
      <c r="C235" s="31">
        <v>115.3</v>
      </c>
      <c r="D235" s="40">
        <v>115.53333333333335</v>
      </c>
      <c r="E235" s="40">
        <v>113.91666666666669</v>
      </c>
      <c r="F235" s="40">
        <v>112.53333333333335</v>
      </c>
      <c r="G235" s="40">
        <v>110.91666666666669</v>
      </c>
      <c r="H235" s="40">
        <v>116.91666666666669</v>
      </c>
      <c r="I235" s="40">
        <v>118.53333333333333</v>
      </c>
      <c r="J235" s="40">
        <v>119.91666666666669</v>
      </c>
      <c r="K235" s="31">
        <v>117.15</v>
      </c>
      <c r="L235" s="31">
        <v>114.15</v>
      </c>
      <c r="M235" s="31">
        <v>85.263140000000007</v>
      </c>
      <c r="N235" s="1"/>
      <c r="O235" s="1"/>
    </row>
    <row r="236" spans="1:15" ht="12.75" customHeight="1">
      <c r="A236" s="33">
        <v>226</v>
      </c>
      <c r="B236" s="62" t="s">
        <v>432</v>
      </c>
      <c r="C236" s="31">
        <v>58.95</v>
      </c>
      <c r="D236" s="40">
        <v>59.116666666666667</v>
      </c>
      <c r="E236" s="40">
        <v>58.183333333333337</v>
      </c>
      <c r="F236" s="40">
        <v>57.416666666666671</v>
      </c>
      <c r="G236" s="40">
        <v>56.483333333333341</v>
      </c>
      <c r="H236" s="40">
        <v>59.883333333333333</v>
      </c>
      <c r="I236" s="40">
        <v>60.816666666666656</v>
      </c>
      <c r="J236" s="40">
        <v>61.583333333333329</v>
      </c>
      <c r="K236" s="31">
        <v>60.05</v>
      </c>
      <c r="L236" s="31">
        <v>58.35</v>
      </c>
      <c r="M236" s="31">
        <v>62.136150000000001</v>
      </c>
      <c r="N236" s="1"/>
      <c r="O236" s="1"/>
    </row>
    <row r="237" spans="1:15" ht="12.75" customHeight="1">
      <c r="A237" s="33">
        <v>227</v>
      </c>
      <c r="B237" s="62" t="s">
        <v>150</v>
      </c>
      <c r="C237" s="31">
        <v>2873.2</v>
      </c>
      <c r="D237" s="40">
        <v>2883.8333333333335</v>
      </c>
      <c r="E237" s="40">
        <v>2854.3666666666668</v>
      </c>
      <c r="F237" s="40">
        <v>2835.5333333333333</v>
      </c>
      <c r="G237" s="40">
        <v>2806.0666666666666</v>
      </c>
      <c r="H237" s="40">
        <v>2902.666666666667</v>
      </c>
      <c r="I237" s="40">
        <v>2932.1333333333332</v>
      </c>
      <c r="J237" s="40">
        <v>2950.9666666666672</v>
      </c>
      <c r="K237" s="31">
        <v>2913.3</v>
      </c>
      <c r="L237" s="31">
        <v>2865</v>
      </c>
      <c r="M237" s="31">
        <v>1.3168</v>
      </c>
      <c r="N237" s="1"/>
      <c r="O237" s="1"/>
    </row>
    <row r="238" spans="1:15" ht="12.75" customHeight="1">
      <c r="A238" s="33">
        <v>228</v>
      </c>
      <c r="B238" s="62" t="s">
        <v>285</v>
      </c>
      <c r="C238" s="31">
        <v>282.14999999999998</v>
      </c>
      <c r="D238" s="40">
        <v>280.5</v>
      </c>
      <c r="E238" s="40">
        <v>278.35000000000002</v>
      </c>
      <c r="F238" s="40">
        <v>274.55</v>
      </c>
      <c r="G238" s="40">
        <v>272.40000000000003</v>
      </c>
      <c r="H238" s="40">
        <v>284.3</v>
      </c>
      <c r="I238" s="40">
        <v>286.45</v>
      </c>
      <c r="J238" s="40">
        <v>290.25</v>
      </c>
      <c r="K238" s="31">
        <v>282.64999999999998</v>
      </c>
      <c r="L238" s="31">
        <v>276.7</v>
      </c>
      <c r="M238" s="31">
        <v>5.98752</v>
      </c>
      <c r="N238" s="1"/>
      <c r="O238" s="1"/>
    </row>
    <row r="239" spans="1:15" ht="12.75" customHeight="1">
      <c r="A239" s="33">
        <v>229</v>
      </c>
      <c r="B239" s="62" t="s">
        <v>146</v>
      </c>
      <c r="C239" s="31">
        <v>129.44999999999999</v>
      </c>
      <c r="D239" s="40">
        <v>128.45000000000002</v>
      </c>
      <c r="E239" s="40">
        <v>127.25000000000003</v>
      </c>
      <c r="F239" s="40">
        <v>125.05000000000001</v>
      </c>
      <c r="G239" s="40">
        <v>123.85000000000002</v>
      </c>
      <c r="H239" s="40">
        <v>130.65000000000003</v>
      </c>
      <c r="I239" s="40">
        <v>131.85000000000002</v>
      </c>
      <c r="J239" s="40">
        <v>134.05000000000004</v>
      </c>
      <c r="K239" s="31">
        <v>129.65</v>
      </c>
      <c r="L239" s="31">
        <v>126.25</v>
      </c>
      <c r="M239" s="31">
        <v>60.212519999999998</v>
      </c>
      <c r="N239" s="1"/>
      <c r="O239" s="1"/>
    </row>
    <row r="240" spans="1:15" ht="12.75" customHeight="1">
      <c r="A240" s="33">
        <v>230</v>
      </c>
      <c r="B240" s="62" t="s">
        <v>148</v>
      </c>
      <c r="C240" s="31">
        <v>383.6</v>
      </c>
      <c r="D240" s="40">
        <v>382.91666666666669</v>
      </c>
      <c r="E240" s="40">
        <v>379.83333333333337</v>
      </c>
      <c r="F240" s="40">
        <v>376.06666666666666</v>
      </c>
      <c r="G240" s="40">
        <v>372.98333333333335</v>
      </c>
      <c r="H240" s="40">
        <v>386.68333333333339</v>
      </c>
      <c r="I240" s="40">
        <v>389.76666666666677</v>
      </c>
      <c r="J240" s="40">
        <v>393.53333333333342</v>
      </c>
      <c r="K240" s="31">
        <v>386</v>
      </c>
      <c r="L240" s="31">
        <v>379.15</v>
      </c>
      <c r="M240" s="31">
        <v>22.61966</v>
      </c>
      <c r="N240" s="1"/>
      <c r="O240" s="1"/>
    </row>
    <row r="241" spans="1:15" ht="12.75" customHeight="1">
      <c r="A241" s="33">
        <v>231</v>
      </c>
      <c r="B241" s="62" t="s">
        <v>156</v>
      </c>
      <c r="C241" s="31">
        <v>89.55</v>
      </c>
      <c r="D241" s="40">
        <v>89.399999999999991</v>
      </c>
      <c r="E241" s="40">
        <v>88.84999999999998</v>
      </c>
      <c r="F241" s="40">
        <v>88.149999999999991</v>
      </c>
      <c r="G241" s="40">
        <v>87.59999999999998</v>
      </c>
      <c r="H241" s="40">
        <v>90.09999999999998</v>
      </c>
      <c r="I241" s="40">
        <v>90.649999999999991</v>
      </c>
      <c r="J241" s="40">
        <v>91.34999999999998</v>
      </c>
      <c r="K241" s="31">
        <v>89.95</v>
      </c>
      <c r="L241" s="31">
        <v>88.7</v>
      </c>
      <c r="M241" s="31">
        <v>109.63542</v>
      </c>
      <c r="N241" s="1"/>
      <c r="O241" s="1"/>
    </row>
    <row r="242" spans="1:15" ht="12.75" customHeight="1">
      <c r="A242" s="33">
        <v>232</v>
      </c>
      <c r="B242" s="62" t="s">
        <v>433</v>
      </c>
      <c r="C242" s="31">
        <v>23.8</v>
      </c>
      <c r="D242" s="40">
        <v>23.833333333333332</v>
      </c>
      <c r="E242" s="40">
        <v>23.666666666666664</v>
      </c>
      <c r="F242" s="40">
        <v>23.533333333333331</v>
      </c>
      <c r="G242" s="40">
        <v>23.366666666666664</v>
      </c>
      <c r="H242" s="40">
        <v>23.966666666666665</v>
      </c>
      <c r="I242" s="40">
        <v>24.133333333333329</v>
      </c>
      <c r="J242" s="40">
        <v>24.266666666666666</v>
      </c>
      <c r="K242" s="31">
        <v>24</v>
      </c>
      <c r="L242" s="31">
        <v>23.7</v>
      </c>
      <c r="M242" s="31">
        <v>24.70534</v>
      </c>
      <c r="N242" s="1"/>
      <c r="O242" s="1"/>
    </row>
    <row r="243" spans="1:15" ht="12.75" customHeight="1">
      <c r="A243" s="33">
        <v>233</v>
      </c>
      <c r="B243" s="62" t="s">
        <v>158</v>
      </c>
      <c r="C243" s="31">
        <v>632.45000000000005</v>
      </c>
      <c r="D243" s="40">
        <v>629.26666666666677</v>
      </c>
      <c r="E243" s="40">
        <v>624.83333333333348</v>
      </c>
      <c r="F243" s="40">
        <v>617.2166666666667</v>
      </c>
      <c r="G243" s="40">
        <v>612.78333333333342</v>
      </c>
      <c r="H243" s="40">
        <v>636.88333333333355</v>
      </c>
      <c r="I243" s="40">
        <v>641.31666666666672</v>
      </c>
      <c r="J243" s="40">
        <v>648.93333333333362</v>
      </c>
      <c r="K243" s="31">
        <v>633.70000000000005</v>
      </c>
      <c r="L243" s="31">
        <v>621.65</v>
      </c>
      <c r="M243" s="31">
        <v>9.1410900000000002</v>
      </c>
      <c r="N243" s="1"/>
      <c r="O243" s="1"/>
    </row>
    <row r="244" spans="1:15" ht="12.75" customHeight="1">
      <c r="A244" s="33">
        <v>234</v>
      </c>
      <c r="B244" s="62" t="s">
        <v>434</v>
      </c>
      <c r="C244" s="31">
        <v>32.35</v>
      </c>
      <c r="D244" s="40">
        <v>32.366666666666667</v>
      </c>
      <c r="E244" s="40">
        <v>31.933333333333337</v>
      </c>
      <c r="F244" s="40">
        <v>31.516666666666669</v>
      </c>
      <c r="G244" s="40">
        <v>31.083333333333339</v>
      </c>
      <c r="H244" s="40">
        <v>32.783333333333331</v>
      </c>
      <c r="I244" s="40">
        <v>33.216666666666654</v>
      </c>
      <c r="J244" s="40">
        <v>33.633333333333333</v>
      </c>
      <c r="K244" s="31">
        <v>32.799999999999997</v>
      </c>
      <c r="L244" s="31">
        <v>31.95</v>
      </c>
      <c r="M244" s="31">
        <v>110.33301</v>
      </c>
      <c r="N244" s="1"/>
      <c r="O244" s="1"/>
    </row>
    <row r="245" spans="1:15" ht="12.75" customHeight="1">
      <c r="A245" s="33">
        <v>235</v>
      </c>
      <c r="B245" s="62" t="s">
        <v>435</v>
      </c>
      <c r="C245" s="31">
        <v>1424.75</v>
      </c>
      <c r="D245" s="40">
        <v>1423.9166666666667</v>
      </c>
      <c r="E245" s="40">
        <v>1411.8333333333335</v>
      </c>
      <c r="F245" s="40">
        <v>1398.9166666666667</v>
      </c>
      <c r="G245" s="40">
        <v>1386.8333333333335</v>
      </c>
      <c r="H245" s="40">
        <v>1436.8333333333335</v>
      </c>
      <c r="I245" s="40">
        <v>1448.916666666667</v>
      </c>
      <c r="J245" s="40">
        <v>1461.8333333333335</v>
      </c>
      <c r="K245" s="31">
        <v>1436</v>
      </c>
      <c r="L245" s="31">
        <v>1411</v>
      </c>
      <c r="M245" s="31">
        <v>0.36556</v>
      </c>
      <c r="N245" s="1"/>
      <c r="O245" s="1"/>
    </row>
    <row r="246" spans="1:15" ht="12.75" customHeight="1">
      <c r="A246" s="33">
        <v>236</v>
      </c>
      <c r="B246" s="62" t="s">
        <v>436</v>
      </c>
      <c r="C246" s="31">
        <v>329.4</v>
      </c>
      <c r="D246" s="40">
        <v>326.76666666666665</v>
      </c>
      <c r="E246" s="40">
        <v>321.0333333333333</v>
      </c>
      <c r="F246" s="40">
        <v>312.66666666666663</v>
      </c>
      <c r="G246" s="40">
        <v>306.93333333333328</v>
      </c>
      <c r="H246" s="40">
        <v>335.13333333333333</v>
      </c>
      <c r="I246" s="40">
        <v>340.86666666666667</v>
      </c>
      <c r="J246" s="40">
        <v>349.23333333333335</v>
      </c>
      <c r="K246" s="31">
        <v>332.5</v>
      </c>
      <c r="L246" s="31">
        <v>318.39999999999998</v>
      </c>
      <c r="M246" s="31">
        <v>1.4244300000000001</v>
      </c>
      <c r="N246" s="1"/>
      <c r="O246" s="1"/>
    </row>
    <row r="247" spans="1:15" ht="12.75" customHeight="1">
      <c r="A247" s="33">
        <v>237</v>
      </c>
      <c r="B247" s="62" t="s">
        <v>147</v>
      </c>
      <c r="C247" s="31">
        <v>483.2</v>
      </c>
      <c r="D247" s="40">
        <v>480.34999999999997</v>
      </c>
      <c r="E247" s="40">
        <v>476.24999999999994</v>
      </c>
      <c r="F247" s="40">
        <v>469.29999999999995</v>
      </c>
      <c r="G247" s="40">
        <v>465.19999999999993</v>
      </c>
      <c r="H247" s="40">
        <v>487.29999999999995</v>
      </c>
      <c r="I247" s="40">
        <v>491.4</v>
      </c>
      <c r="J247" s="40">
        <v>498.34999999999997</v>
      </c>
      <c r="K247" s="31">
        <v>484.45</v>
      </c>
      <c r="L247" s="31">
        <v>473.4</v>
      </c>
      <c r="M247" s="31">
        <v>9.3608799999999999</v>
      </c>
      <c r="N247" s="1"/>
      <c r="O247" s="1"/>
    </row>
    <row r="248" spans="1:15" ht="12.75" customHeight="1">
      <c r="A248" s="33">
        <v>238</v>
      </c>
      <c r="B248" s="62" t="s">
        <v>153</v>
      </c>
      <c r="C248" s="31">
        <v>165.35</v>
      </c>
      <c r="D248" s="40">
        <v>163.65</v>
      </c>
      <c r="E248" s="40">
        <v>161.4</v>
      </c>
      <c r="F248" s="40">
        <v>157.44999999999999</v>
      </c>
      <c r="G248" s="40">
        <v>155.19999999999999</v>
      </c>
      <c r="H248" s="40">
        <v>167.60000000000002</v>
      </c>
      <c r="I248" s="40">
        <v>169.85000000000002</v>
      </c>
      <c r="J248" s="40">
        <v>173.80000000000004</v>
      </c>
      <c r="K248" s="31">
        <v>165.9</v>
      </c>
      <c r="L248" s="31">
        <v>159.69999999999999</v>
      </c>
      <c r="M248" s="31">
        <v>74.923749999999998</v>
      </c>
      <c r="N248" s="1"/>
      <c r="O248" s="1"/>
    </row>
    <row r="249" spans="1:15" ht="12.75" customHeight="1">
      <c r="A249" s="33">
        <v>239</v>
      </c>
      <c r="B249" s="62" t="s">
        <v>152</v>
      </c>
      <c r="C249" s="31">
        <v>1315.05</v>
      </c>
      <c r="D249" s="40">
        <v>1315.85</v>
      </c>
      <c r="E249" s="40">
        <v>1305.0999999999999</v>
      </c>
      <c r="F249" s="40">
        <v>1295.1500000000001</v>
      </c>
      <c r="G249" s="40">
        <v>1284.4000000000001</v>
      </c>
      <c r="H249" s="40">
        <v>1325.7999999999997</v>
      </c>
      <c r="I249" s="40">
        <v>1336.5499999999997</v>
      </c>
      <c r="J249" s="40">
        <v>1346.4999999999995</v>
      </c>
      <c r="K249" s="31">
        <v>1326.6</v>
      </c>
      <c r="L249" s="31">
        <v>1305.9000000000001</v>
      </c>
      <c r="M249" s="31">
        <v>22.365960000000001</v>
      </c>
      <c r="N249" s="1"/>
      <c r="O249" s="1"/>
    </row>
    <row r="250" spans="1:15" ht="12.75" customHeight="1">
      <c r="A250" s="33">
        <v>240</v>
      </c>
      <c r="B250" s="62" t="s">
        <v>437</v>
      </c>
      <c r="C250" s="31">
        <v>16.05</v>
      </c>
      <c r="D250" s="40">
        <v>16</v>
      </c>
      <c r="E250" s="40">
        <v>15.8</v>
      </c>
      <c r="F250" s="40">
        <v>15.55</v>
      </c>
      <c r="G250" s="40">
        <v>15.350000000000001</v>
      </c>
      <c r="H250" s="40">
        <v>16.25</v>
      </c>
      <c r="I250" s="40">
        <v>16.450000000000003</v>
      </c>
      <c r="J250" s="40">
        <v>16.7</v>
      </c>
      <c r="K250" s="31">
        <v>16.2</v>
      </c>
      <c r="L250" s="31">
        <v>15.75</v>
      </c>
      <c r="M250" s="31">
        <v>169.84397999999999</v>
      </c>
      <c r="N250" s="1"/>
      <c r="O250" s="1"/>
    </row>
    <row r="251" spans="1:15" ht="12.75" customHeight="1">
      <c r="A251" s="33">
        <v>241</v>
      </c>
      <c r="B251" s="62" t="s">
        <v>188</v>
      </c>
      <c r="C251" s="31">
        <v>4407.6000000000004</v>
      </c>
      <c r="D251" s="40">
        <v>4366.5666666666666</v>
      </c>
      <c r="E251" s="40">
        <v>4311.1833333333334</v>
      </c>
      <c r="F251" s="40">
        <v>4214.7666666666664</v>
      </c>
      <c r="G251" s="40">
        <v>4159.3833333333332</v>
      </c>
      <c r="H251" s="40">
        <v>4462.9833333333336</v>
      </c>
      <c r="I251" s="40">
        <v>4518.3666666666668</v>
      </c>
      <c r="J251" s="40">
        <v>4614.7833333333338</v>
      </c>
      <c r="K251" s="31">
        <v>4421.95</v>
      </c>
      <c r="L251" s="31">
        <v>4270.1499999999996</v>
      </c>
      <c r="M251" s="31">
        <v>2.6167500000000001</v>
      </c>
      <c r="N251" s="1"/>
      <c r="O251" s="1"/>
    </row>
    <row r="252" spans="1:15" ht="12.75" customHeight="1">
      <c r="A252" s="33">
        <v>242</v>
      </c>
      <c r="B252" s="62" t="s">
        <v>154</v>
      </c>
      <c r="C252" s="31">
        <v>1270.3499999999999</v>
      </c>
      <c r="D252" s="40">
        <v>1268.8666666666666</v>
      </c>
      <c r="E252" s="40">
        <v>1263.7333333333331</v>
      </c>
      <c r="F252" s="40">
        <v>1257.1166666666666</v>
      </c>
      <c r="G252" s="40">
        <v>1251.9833333333331</v>
      </c>
      <c r="H252" s="40">
        <v>1275.4833333333331</v>
      </c>
      <c r="I252" s="40">
        <v>1280.6166666666668</v>
      </c>
      <c r="J252" s="40">
        <v>1287.2333333333331</v>
      </c>
      <c r="K252" s="31">
        <v>1274</v>
      </c>
      <c r="L252" s="31">
        <v>1262.25</v>
      </c>
      <c r="M252" s="31">
        <v>34.032440000000001</v>
      </c>
      <c r="N252" s="1"/>
      <c r="O252" s="1"/>
    </row>
    <row r="253" spans="1:15" ht="12.75" customHeight="1">
      <c r="A253" s="33">
        <v>243</v>
      </c>
      <c r="B253" s="62" t="s">
        <v>155</v>
      </c>
      <c r="C253" s="31">
        <v>609.70000000000005</v>
      </c>
      <c r="D253" s="40">
        <v>605.5333333333333</v>
      </c>
      <c r="E253" s="40">
        <v>598.26666666666665</v>
      </c>
      <c r="F253" s="40">
        <v>586.83333333333337</v>
      </c>
      <c r="G253" s="40">
        <v>579.56666666666672</v>
      </c>
      <c r="H253" s="40">
        <v>616.96666666666658</v>
      </c>
      <c r="I253" s="40">
        <v>624.23333333333323</v>
      </c>
      <c r="J253" s="40">
        <v>635.66666666666652</v>
      </c>
      <c r="K253" s="31">
        <v>612.79999999999995</v>
      </c>
      <c r="L253" s="31">
        <v>594.1</v>
      </c>
      <c r="M253" s="31">
        <v>5.3802000000000003</v>
      </c>
      <c r="N253" s="1"/>
      <c r="O253" s="1"/>
    </row>
    <row r="254" spans="1:15" ht="12.75" customHeight="1">
      <c r="A254" s="33">
        <v>244</v>
      </c>
      <c r="B254" s="62" t="s">
        <v>151</v>
      </c>
      <c r="C254" s="31">
        <v>2464.85</v>
      </c>
      <c r="D254" s="40">
        <v>2463.2333333333336</v>
      </c>
      <c r="E254" s="40">
        <v>2446.4666666666672</v>
      </c>
      <c r="F254" s="40">
        <v>2428.0833333333335</v>
      </c>
      <c r="G254" s="40">
        <v>2411.3166666666671</v>
      </c>
      <c r="H254" s="40">
        <v>2481.6166666666672</v>
      </c>
      <c r="I254" s="40">
        <v>2498.3833333333337</v>
      </c>
      <c r="J254" s="40">
        <v>2516.7666666666673</v>
      </c>
      <c r="K254" s="31">
        <v>2480</v>
      </c>
      <c r="L254" s="31">
        <v>2444.85</v>
      </c>
      <c r="M254" s="31">
        <v>5.3676899999999996</v>
      </c>
      <c r="N254" s="1"/>
      <c r="O254" s="1"/>
    </row>
    <row r="255" spans="1:15" ht="12.75" customHeight="1">
      <c r="A255" s="33">
        <v>245</v>
      </c>
      <c r="B255" s="62" t="s">
        <v>157</v>
      </c>
      <c r="C255" s="31">
        <v>740.5</v>
      </c>
      <c r="D255" s="40">
        <v>725.51666666666677</v>
      </c>
      <c r="E255" s="40">
        <v>706.18333333333351</v>
      </c>
      <c r="F255" s="40">
        <v>671.86666666666679</v>
      </c>
      <c r="G255" s="40">
        <v>652.53333333333353</v>
      </c>
      <c r="H255" s="40">
        <v>759.83333333333348</v>
      </c>
      <c r="I255" s="40">
        <v>779.16666666666674</v>
      </c>
      <c r="J255" s="40">
        <v>813.48333333333346</v>
      </c>
      <c r="K255" s="31">
        <v>744.85</v>
      </c>
      <c r="L255" s="31">
        <v>691.2</v>
      </c>
      <c r="M255" s="31">
        <v>28.940909999999999</v>
      </c>
      <c r="N255" s="1"/>
      <c r="O255" s="1"/>
    </row>
    <row r="256" spans="1:15" ht="12.75" customHeight="1">
      <c r="A256" s="33">
        <v>246</v>
      </c>
      <c r="B256" s="62" t="s">
        <v>438</v>
      </c>
      <c r="C256" s="31">
        <v>2341.4499999999998</v>
      </c>
      <c r="D256" s="40">
        <v>2335.3666666666668</v>
      </c>
      <c r="E256" s="40">
        <v>2310.7333333333336</v>
      </c>
      <c r="F256" s="40">
        <v>2280.0166666666669</v>
      </c>
      <c r="G256" s="40">
        <v>2255.3833333333337</v>
      </c>
      <c r="H256" s="40">
        <v>2366.0833333333335</v>
      </c>
      <c r="I256" s="40">
        <v>2390.7166666666667</v>
      </c>
      <c r="J256" s="40">
        <v>2421.4333333333334</v>
      </c>
      <c r="K256" s="31">
        <v>2360</v>
      </c>
      <c r="L256" s="31">
        <v>2304.65</v>
      </c>
      <c r="M256" s="31">
        <v>0.54144999999999999</v>
      </c>
      <c r="N256" s="1"/>
      <c r="O256" s="1"/>
    </row>
    <row r="257" spans="1:15" ht="12.75" customHeight="1">
      <c r="A257" s="33">
        <v>247</v>
      </c>
      <c r="B257" s="62" t="s">
        <v>161</v>
      </c>
      <c r="C257" s="31">
        <v>3425.9</v>
      </c>
      <c r="D257" s="40">
        <v>3390.65</v>
      </c>
      <c r="E257" s="40">
        <v>3344.8</v>
      </c>
      <c r="F257" s="40">
        <v>3263.7000000000003</v>
      </c>
      <c r="G257" s="40">
        <v>3217.8500000000004</v>
      </c>
      <c r="H257" s="40">
        <v>3471.75</v>
      </c>
      <c r="I257" s="40">
        <v>3517.5999999999995</v>
      </c>
      <c r="J257" s="40">
        <v>3598.7</v>
      </c>
      <c r="K257" s="31">
        <v>3436.5</v>
      </c>
      <c r="L257" s="31">
        <v>3309.55</v>
      </c>
      <c r="M257" s="31">
        <v>0.90161000000000002</v>
      </c>
      <c r="N257" s="1"/>
      <c r="O257" s="1"/>
    </row>
    <row r="258" spans="1:15" ht="12.75" customHeight="1">
      <c r="A258" s="33">
        <v>248</v>
      </c>
      <c r="B258" s="62" t="s">
        <v>439</v>
      </c>
      <c r="C258" s="31">
        <v>1065.8</v>
      </c>
      <c r="D258" s="40">
        <v>1046.4833333333333</v>
      </c>
      <c r="E258" s="40">
        <v>1020.1166666666668</v>
      </c>
      <c r="F258" s="40">
        <v>974.43333333333339</v>
      </c>
      <c r="G258" s="40">
        <v>948.06666666666683</v>
      </c>
      <c r="H258" s="40">
        <v>1092.1666666666667</v>
      </c>
      <c r="I258" s="40">
        <v>1118.5333333333331</v>
      </c>
      <c r="J258" s="40">
        <v>1164.2166666666667</v>
      </c>
      <c r="K258" s="31">
        <v>1072.8499999999999</v>
      </c>
      <c r="L258" s="31">
        <v>1000.8</v>
      </c>
      <c r="M258" s="31">
        <v>8.0636600000000005</v>
      </c>
      <c r="N258" s="1"/>
      <c r="O258" s="1"/>
    </row>
    <row r="259" spans="1:15" ht="12.75" customHeight="1">
      <c r="A259" s="33">
        <v>249</v>
      </c>
      <c r="B259" s="62" t="s">
        <v>440</v>
      </c>
      <c r="C259" s="31">
        <v>731.2</v>
      </c>
      <c r="D259" s="40">
        <v>722.56666666666661</v>
      </c>
      <c r="E259" s="40">
        <v>710.63333333333321</v>
      </c>
      <c r="F259" s="40">
        <v>690.06666666666661</v>
      </c>
      <c r="G259" s="40">
        <v>678.13333333333321</v>
      </c>
      <c r="H259" s="40">
        <v>743.13333333333321</v>
      </c>
      <c r="I259" s="40">
        <v>755.06666666666661</v>
      </c>
      <c r="J259" s="40">
        <v>775.63333333333321</v>
      </c>
      <c r="K259" s="31">
        <v>734.5</v>
      </c>
      <c r="L259" s="31">
        <v>702</v>
      </c>
      <c r="M259" s="31">
        <v>2.4886200000000001</v>
      </c>
      <c r="N259" s="1"/>
      <c r="O259" s="1"/>
    </row>
    <row r="260" spans="1:15" ht="12.75" customHeight="1">
      <c r="A260" s="33">
        <v>250</v>
      </c>
      <c r="B260" s="62" t="s">
        <v>441</v>
      </c>
      <c r="C260" s="31">
        <v>316.14999999999998</v>
      </c>
      <c r="D260" s="40">
        <v>316.15000000000003</v>
      </c>
      <c r="E260" s="40">
        <v>312.30000000000007</v>
      </c>
      <c r="F260" s="40">
        <v>308.45000000000005</v>
      </c>
      <c r="G260" s="40">
        <v>304.60000000000008</v>
      </c>
      <c r="H260" s="40">
        <v>320.00000000000006</v>
      </c>
      <c r="I260" s="40">
        <v>323.85000000000008</v>
      </c>
      <c r="J260" s="40">
        <v>327.70000000000005</v>
      </c>
      <c r="K260" s="31">
        <v>320</v>
      </c>
      <c r="L260" s="31">
        <v>312.3</v>
      </c>
      <c r="M260" s="31">
        <v>4.8762800000000004</v>
      </c>
      <c r="N260" s="1"/>
      <c r="O260" s="1"/>
    </row>
    <row r="261" spans="1:15" ht="12.75" customHeight="1">
      <c r="A261" s="33">
        <v>251</v>
      </c>
      <c r="B261" s="62" t="s">
        <v>442</v>
      </c>
      <c r="C261" s="31">
        <v>72.45</v>
      </c>
      <c r="D261" s="40">
        <v>72.233333333333334</v>
      </c>
      <c r="E261" s="40">
        <v>71.416666666666671</v>
      </c>
      <c r="F261" s="40">
        <v>70.38333333333334</v>
      </c>
      <c r="G261" s="40">
        <v>69.566666666666677</v>
      </c>
      <c r="H261" s="40">
        <v>73.266666666666666</v>
      </c>
      <c r="I261" s="40">
        <v>74.083333333333329</v>
      </c>
      <c r="J261" s="40">
        <v>75.11666666666666</v>
      </c>
      <c r="K261" s="31">
        <v>73.05</v>
      </c>
      <c r="L261" s="31">
        <v>71.2</v>
      </c>
      <c r="M261" s="31">
        <v>7.0777200000000002</v>
      </c>
      <c r="N261" s="1"/>
      <c r="O261" s="1"/>
    </row>
    <row r="262" spans="1:15" ht="12.75" customHeight="1">
      <c r="A262" s="33">
        <v>252</v>
      </c>
      <c r="B262" s="62" t="s">
        <v>286</v>
      </c>
      <c r="C262" s="31">
        <v>272.05</v>
      </c>
      <c r="D262" s="40">
        <v>267.3</v>
      </c>
      <c r="E262" s="40">
        <v>261.10000000000002</v>
      </c>
      <c r="F262" s="40">
        <v>250.15000000000003</v>
      </c>
      <c r="G262" s="40">
        <v>243.95000000000005</v>
      </c>
      <c r="H262" s="40">
        <v>278.25</v>
      </c>
      <c r="I262" s="40">
        <v>284.44999999999993</v>
      </c>
      <c r="J262" s="40">
        <v>295.39999999999998</v>
      </c>
      <c r="K262" s="31">
        <v>273.5</v>
      </c>
      <c r="L262" s="31">
        <v>256.35000000000002</v>
      </c>
      <c r="M262" s="31">
        <v>34.13288</v>
      </c>
      <c r="N262" s="1"/>
      <c r="O262" s="1"/>
    </row>
    <row r="263" spans="1:15" ht="12.75" customHeight="1">
      <c r="A263" s="33">
        <v>253</v>
      </c>
      <c r="B263" s="62" t="s">
        <v>162</v>
      </c>
      <c r="C263" s="31">
        <v>748.8</v>
      </c>
      <c r="D263" s="40">
        <v>745.76666666666677</v>
      </c>
      <c r="E263" s="40">
        <v>740.18333333333351</v>
      </c>
      <c r="F263" s="40">
        <v>731.56666666666672</v>
      </c>
      <c r="G263" s="40">
        <v>725.98333333333346</v>
      </c>
      <c r="H263" s="40">
        <v>754.38333333333355</v>
      </c>
      <c r="I263" s="40">
        <v>759.96666666666681</v>
      </c>
      <c r="J263" s="40">
        <v>768.5833333333336</v>
      </c>
      <c r="K263" s="31">
        <v>751.35</v>
      </c>
      <c r="L263" s="31">
        <v>737.15</v>
      </c>
      <c r="M263" s="31">
        <v>16.025369999999999</v>
      </c>
      <c r="N263" s="1"/>
      <c r="O263" s="1"/>
    </row>
    <row r="264" spans="1:15" ht="12.75" customHeight="1">
      <c r="A264" s="33">
        <v>254</v>
      </c>
      <c r="B264" s="62" t="s">
        <v>443</v>
      </c>
      <c r="C264" s="31">
        <v>102.3</v>
      </c>
      <c r="D264" s="40">
        <v>101.5</v>
      </c>
      <c r="E264" s="40">
        <v>99.65</v>
      </c>
      <c r="F264" s="40">
        <v>97</v>
      </c>
      <c r="G264" s="40">
        <v>95.15</v>
      </c>
      <c r="H264" s="40">
        <v>104.15</v>
      </c>
      <c r="I264" s="40">
        <v>106</v>
      </c>
      <c r="J264" s="40">
        <v>108.65</v>
      </c>
      <c r="K264" s="31">
        <v>103.35</v>
      </c>
      <c r="L264" s="31">
        <v>98.85</v>
      </c>
      <c r="M264" s="31">
        <v>30.252379999999999</v>
      </c>
      <c r="N264" s="1"/>
      <c r="O264" s="1"/>
    </row>
    <row r="265" spans="1:15" ht="12.75" customHeight="1">
      <c r="A265" s="33">
        <v>255</v>
      </c>
      <c r="B265" s="62" t="s">
        <v>444</v>
      </c>
      <c r="C265" s="31">
        <v>327.95</v>
      </c>
      <c r="D265" s="40">
        <v>326.91666666666669</v>
      </c>
      <c r="E265" s="40">
        <v>323.83333333333337</v>
      </c>
      <c r="F265" s="40">
        <v>319.7166666666667</v>
      </c>
      <c r="G265" s="40">
        <v>316.63333333333338</v>
      </c>
      <c r="H265" s="40">
        <v>331.03333333333336</v>
      </c>
      <c r="I265" s="40">
        <v>334.11666666666673</v>
      </c>
      <c r="J265" s="40">
        <v>338.23333333333335</v>
      </c>
      <c r="K265" s="31">
        <v>330</v>
      </c>
      <c r="L265" s="31">
        <v>322.8</v>
      </c>
      <c r="M265" s="31">
        <v>2.90015</v>
      </c>
      <c r="N265" s="1"/>
      <c r="O265" s="1"/>
    </row>
    <row r="266" spans="1:15" ht="12.75" customHeight="1">
      <c r="A266" s="33">
        <v>256</v>
      </c>
      <c r="B266" s="62" t="s">
        <v>160</v>
      </c>
      <c r="C266" s="31">
        <v>567.70000000000005</v>
      </c>
      <c r="D266" s="40">
        <v>567.56666666666661</v>
      </c>
      <c r="E266" s="40">
        <v>563.23333333333323</v>
      </c>
      <c r="F266" s="40">
        <v>558.76666666666665</v>
      </c>
      <c r="G266" s="40">
        <v>554.43333333333328</v>
      </c>
      <c r="H266" s="40">
        <v>572.03333333333319</v>
      </c>
      <c r="I266" s="40">
        <v>576.36666666666667</v>
      </c>
      <c r="J266" s="40">
        <v>580.83333333333314</v>
      </c>
      <c r="K266" s="31">
        <v>571.9</v>
      </c>
      <c r="L266" s="31">
        <v>563.1</v>
      </c>
      <c r="M266" s="31">
        <v>15.704969999999999</v>
      </c>
      <c r="N266" s="1"/>
      <c r="O266" s="1"/>
    </row>
    <row r="267" spans="1:15" ht="12.75" customHeight="1">
      <c r="A267" s="33">
        <v>257</v>
      </c>
      <c r="B267" s="62" t="s">
        <v>163</v>
      </c>
      <c r="C267" s="31">
        <v>486.7</v>
      </c>
      <c r="D267" s="40">
        <v>485.06666666666666</v>
      </c>
      <c r="E267" s="40">
        <v>479.13333333333333</v>
      </c>
      <c r="F267" s="40">
        <v>471.56666666666666</v>
      </c>
      <c r="G267" s="40">
        <v>465.63333333333333</v>
      </c>
      <c r="H267" s="40">
        <v>492.63333333333333</v>
      </c>
      <c r="I267" s="40">
        <v>498.56666666666661</v>
      </c>
      <c r="J267" s="40">
        <v>506.13333333333333</v>
      </c>
      <c r="K267" s="31">
        <v>491</v>
      </c>
      <c r="L267" s="31">
        <v>477.5</v>
      </c>
      <c r="M267" s="31">
        <v>17.5166</v>
      </c>
      <c r="N267" s="1"/>
      <c r="O267" s="1"/>
    </row>
    <row r="268" spans="1:15" ht="12.75" customHeight="1">
      <c r="A268" s="33">
        <v>258</v>
      </c>
      <c r="B268" s="62" t="s">
        <v>445</v>
      </c>
      <c r="C268" s="31">
        <v>418.8</v>
      </c>
      <c r="D268" s="40">
        <v>423.68333333333334</v>
      </c>
      <c r="E268" s="40">
        <v>412.31666666666666</v>
      </c>
      <c r="F268" s="40">
        <v>405.83333333333331</v>
      </c>
      <c r="G268" s="40">
        <v>394.46666666666664</v>
      </c>
      <c r="H268" s="40">
        <v>430.16666666666669</v>
      </c>
      <c r="I268" s="40">
        <v>441.53333333333336</v>
      </c>
      <c r="J268" s="40">
        <v>448.01666666666671</v>
      </c>
      <c r="K268" s="31">
        <v>435.05</v>
      </c>
      <c r="L268" s="31">
        <v>417.2</v>
      </c>
      <c r="M268" s="31">
        <v>5.4190399999999999</v>
      </c>
      <c r="N268" s="1"/>
      <c r="O268" s="1"/>
    </row>
    <row r="269" spans="1:15" ht="12.75" customHeight="1">
      <c r="A269" s="33">
        <v>259</v>
      </c>
      <c r="B269" s="62" t="s">
        <v>446</v>
      </c>
      <c r="C269" s="31">
        <v>405.65</v>
      </c>
      <c r="D269" s="40">
        <v>405.38333333333327</v>
      </c>
      <c r="E269" s="40">
        <v>395.81666666666655</v>
      </c>
      <c r="F269" s="40">
        <v>385.98333333333329</v>
      </c>
      <c r="G269" s="40">
        <v>376.41666666666657</v>
      </c>
      <c r="H269" s="40">
        <v>415.21666666666653</v>
      </c>
      <c r="I269" s="40">
        <v>424.78333333333325</v>
      </c>
      <c r="J269" s="40">
        <v>434.6166666666665</v>
      </c>
      <c r="K269" s="31">
        <v>414.95</v>
      </c>
      <c r="L269" s="31">
        <v>395.55</v>
      </c>
      <c r="M269" s="31">
        <v>3.65448</v>
      </c>
      <c r="N269" s="1"/>
      <c r="O269" s="1"/>
    </row>
    <row r="270" spans="1:15" ht="12.75" customHeight="1">
      <c r="A270" s="33">
        <v>260</v>
      </c>
      <c r="B270" s="62" t="s">
        <v>447</v>
      </c>
      <c r="C270" s="31">
        <v>769.2</v>
      </c>
      <c r="D270" s="40">
        <v>760.04999999999984</v>
      </c>
      <c r="E270" s="40">
        <v>742.1999999999997</v>
      </c>
      <c r="F270" s="40">
        <v>715.19999999999982</v>
      </c>
      <c r="G270" s="40">
        <v>697.34999999999968</v>
      </c>
      <c r="H270" s="40">
        <v>787.04999999999973</v>
      </c>
      <c r="I270" s="40">
        <v>804.89999999999986</v>
      </c>
      <c r="J270" s="40">
        <v>831.89999999999975</v>
      </c>
      <c r="K270" s="31">
        <v>777.9</v>
      </c>
      <c r="L270" s="31">
        <v>733.05</v>
      </c>
      <c r="M270" s="31">
        <v>3.82382</v>
      </c>
      <c r="N270" s="1"/>
      <c r="O270" s="1"/>
    </row>
    <row r="271" spans="1:15" ht="12.75" customHeight="1">
      <c r="A271" s="33">
        <v>261</v>
      </c>
      <c r="B271" s="62" t="s">
        <v>448</v>
      </c>
      <c r="C271" s="31">
        <v>215.9</v>
      </c>
      <c r="D271" s="40">
        <v>214.86666666666667</v>
      </c>
      <c r="E271" s="40">
        <v>211.93333333333334</v>
      </c>
      <c r="F271" s="40">
        <v>207.96666666666667</v>
      </c>
      <c r="G271" s="40">
        <v>205.03333333333333</v>
      </c>
      <c r="H271" s="40">
        <v>218.83333333333334</v>
      </c>
      <c r="I271" s="40">
        <v>221.76666666666668</v>
      </c>
      <c r="J271" s="40">
        <v>225.73333333333335</v>
      </c>
      <c r="K271" s="31">
        <v>217.8</v>
      </c>
      <c r="L271" s="31">
        <v>210.9</v>
      </c>
      <c r="M271" s="31">
        <v>13.46611</v>
      </c>
      <c r="N271" s="1"/>
      <c r="O271" s="1"/>
    </row>
    <row r="272" spans="1:15" ht="12.75" customHeight="1">
      <c r="A272" s="33">
        <v>262</v>
      </c>
      <c r="B272" s="62" t="s">
        <v>449</v>
      </c>
      <c r="C272" s="31">
        <v>661.25</v>
      </c>
      <c r="D272" s="40">
        <v>660.94999999999993</v>
      </c>
      <c r="E272" s="40">
        <v>651.89999999999986</v>
      </c>
      <c r="F272" s="40">
        <v>642.54999999999995</v>
      </c>
      <c r="G272" s="40">
        <v>633.49999999999989</v>
      </c>
      <c r="H272" s="40">
        <v>670.29999999999984</v>
      </c>
      <c r="I272" s="40">
        <v>679.3499999999998</v>
      </c>
      <c r="J272" s="40">
        <v>688.69999999999982</v>
      </c>
      <c r="K272" s="31">
        <v>670</v>
      </c>
      <c r="L272" s="31">
        <v>651.6</v>
      </c>
      <c r="M272" s="31">
        <v>2.48414</v>
      </c>
      <c r="N272" s="1"/>
      <c r="O272" s="1"/>
    </row>
    <row r="273" spans="1:15" ht="12.75" customHeight="1">
      <c r="A273" s="33">
        <v>263</v>
      </c>
      <c r="B273" s="62" t="s">
        <v>450</v>
      </c>
      <c r="C273" s="31">
        <v>2349.25</v>
      </c>
      <c r="D273" s="40">
        <v>2340.9333333333334</v>
      </c>
      <c r="E273" s="40">
        <v>2323.3166666666666</v>
      </c>
      <c r="F273" s="40">
        <v>2297.3833333333332</v>
      </c>
      <c r="G273" s="40">
        <v>2279.7666666666664</v>
      </c>
      <c r="H273" s="40">
        <v>2366.8666666666668</v>
      </c>
      <c r="I273" s="40">
        <v>2384.4833333333336</v>
      </c>
      <c r="J273" s="40">
        <v>2410.416666666667</v>
      </c>
      <c r="K273" s="31">
        <v>2358.5500000000002</v>
      </c>
      <c r="L273" s="31">
        <v>2315</v>
      </c>
      <c r="M273" s="31">
        <v>1.33192</v>
      </c>
      <c r="N273" s="1"/>
      <c r="O273" s="1"/>
    </row>
    <row r="274" spans="1:15" ht="12.75" customHeight="1">
      <c r="A274" s="33">
        <v>264</v>
      </c>
      <c r="B274" s="62" t="s">
        <v>451</v>
      </c>
      <c r="C274" s="31">
        <v>237.8</v>
      </c>
      <c r="D274" s="40">
        <v>238.29999999999998</v>
      </c>
      <c r="E274" s="40">
        <v>236.39999999999998</v>
      </c>
      <c r="F274" s="40">
        <v>235</v>
      </c>
      <c r="G274" s="40">
        <v>233.1</v>
      </c>
      <c r="H274" s="40">
        <v>239.69999999999996</v>
      </c>
      <c r="I274" s="40">
        <v>241.6</v>
      </c>
      <c r="J274" s="40">
        <v>242.99999999999994</v>
      </c>
      <c r="K274" s="31">
        <v>240.2</v>
      </c>
      <c r="L274" s="31">
        <v>236.9</v>
      </c>
      <c r="M274" s="31">
        <v>1.0113799999999999</v>
      </c>
      <c r="N274" s="1"/>
      <c r="O274" s="1"/>
    </row>
    <row r="275" spans="1:15" ht="12.75" customHeight="1">
      <c r="A275" s="33">
        <v>265</v>
      </c>
      <c r="B275" s="62" t="s">
        <v>452</v>
      </c>
      <c r="C275" s="31">
        <v>1075.3499999999999</v>
      </c>
      <c r="D275" s="40">
        <v>1071.6666666666665</v>
      </c>
      <c r="E275" s="40">
        <v>1055.7833333333331</v>
      </c>
      <c r="F275" s="40">
        <v>1036.2166666666665</v>
      </c>
      <c r="G275" s="40">
        <v>1020.333333333333</v>
      </c>
      <c r="H275" s="40">
        <v>1091.2333333333331</v>
      </c>
      <c r="I275" s="40">
        <v>1107.1166666666663</v>
      </c>
      <c r="J275" s="40">
        <v>1126.6833333333332</v>
      </c>
      <c r="K275" s="31">
        <v>1087.55</v>
      </c>
      <c r="L275" s="31">
        <v>1052.0999999999999</v>
      </c>
      <c r="M275" s="31">
        <v>8.0940200000000004</v>
      </c>
      <c r="N275" s="1"/>
      <c r="O275" s="1"/>
    </row>
    <row r="276" spans="1:15" ht="12.75" customHeight="1">
      <c r="A276" s="33">
        <v>266</v>
      </c>
      <c r="B276" s="62" t="s">
        <v>453</v>
      </c>
      <c r="C276" s="31">
        <v>346.3</v>
      </c>
      <c r="D276" s="40">
        <v>345.01666666666665</v>
      </c>
      <c r="E276" s="40">
        <v>341.33333333333331</v>
      </c>
      <c r="F276" s="40">
        <v>336.36666666666667</v>
      </c>
      <c r="G276" s="40">
        <v>332.68333333333334</v>
      </c>
      <c r="H276" s="40">
        <v>349.98333333333329</v>
      </c>
      <c r="I276" s="40">
        <v>353.66666666666669</v>
      </c>
      <c r="J276" s="40">
        <v>358.63333333333327</v>
      </c>
      <c r="K276" s="31">
        <v>348.7</v>
      </c>
      <c r="L276" s="31">
        <v>340.05</v>
      </c>
      <c r="M276" s="31">
        <v>2.3161900000000002</v>
      </c>
      <c r="N276" s="1"/>
      <c r="O276" s="1"/>
    </row>
    <row r="277" spans="1:15" ht="12.75" customHeight="1">
      <c r="A277" s="33">
        <v>267</v>
      </c>
      <c r="B277" s="62" t="s">
        <v>454</v>
      </c>
      <c r="C277" s="31">
        <v>1272.9000000000001</v>
      </c>
      <c r="D277" s="40">
        <v>1278.7</v>
      </c>
      <c r="E277" s="40">
        <v>1257.5</v>
      </c>
      <c r="F277" s="40">
        <v>1242.0999999999999</v>
      </c>
      <c r="G277" s="40">
        <v>1220.8999999999999</v>
      </c>
      <c r="H277" s="40">
        <v>1294.1000000000001</v>
      </c>
      <c r="I277" s="40">
        <v>1315.3000000000004</v>
      </c>
      <c r="J277" s="40">
        <v>1330.7000000000003</v>
      </c>
      <c r="K277" s="31">
        <v>1299.9000000000001</v>
      </c>
      <c r="L277" s="31">
        <v>1263.3</v>
      </c>
      <c r="M277" s="31">
        <v>1.8373600000000001</v>
      </c>
      <c r="N277" s="1"/>
      <c r="O277" s="1"/>
    </row>
    <row r="278" spans="1:15" ht="12.75" customHeight="1">
      <c r="A278" s="33">
        <v>268</v>
      </c>
      <c r="B278" s="62" t="s">
        <v>1068</v>
      </c>
      <c r="C278" s="31">
        <v>523.29999999999995</v>
      </c>
      <c r="D278" s="40">
        <v>524.43333333333328</v>
      </c>
      <c r="E278" s="40">
        <v>514.86666666666656</v>
      </c>
      <c r="F278" s="40">
        <v>506.43333333333328</v>
      </c>
      <c r="G278" s="40">
        <v>496.86666666666656</v>
      </c>
      <c r="H278" s="40">
        <v>532.86666666666656</v>
      </c>
      <c r="I278" s="40">
        <v>542.43333333333339</v>
      </c>
      <c r="J278" s="40">
        <v>550.86666666666656</v>
      </c>
      <c r="K278" s="31">
        <v>534</v>
      </c>
      <c r="L278" s="31">
        <v>516</v>
      </c>
      <c r="M278" s="31">
        <v>1.74776</v>
      </c>
      <c r="N278" s="1"/>
      <c r="O278" s="1"/>
    </row>
    <row r="279" spans="1:15" ht="12.75" customHeight="1">
      <c r="A279" s="33">
        <v>269</v>
      </c>
      <c r="B279" s="62" t="s">
        <v>455</v>
      </c>
      <c r="C279" s="31">
        <v>130.19999999999999</v>
      </c>
      <c r="D279" s="40">
        <v>129.41666666666666</v>
      </c>
      <c r="E279" s="40">
        <v>127.93333333333331</v>
      </c>
      <c r="F279" s="40">
        <v>125.66666666666666</v>
      </c>
      <c r="G279" s="40">
        <v>124.18333333333331</v>
      </c>
      <c r="H279" s="40">
        <v>131.68333333333331</v>
      </c>
      <c r="I279" s="40">
        <v>133.16666666666666</v>
      </c>
      <c r="J279" s="40">
        <v>135.43333333333331</v>
      </c>
      <c r="K279" s="31">
        <v>130.9</v>
      </c>
      <c r="L279" s="31">
        <v>127.15</v>
      </c>
      <c r="M279" s="31">
        <v>41.861409999999999</v>
      </c>
      <c r="N279" s="1"/>
      <c r="O279" s="1"/>
    </row>
    <row r="280" spans="1:15" ht="12.75" customHeight="1">
      <c r="A280" s="33">
        <v>270</v>
      </c>
      <c r="B280" s="62" t="s">
        <v>456</v>
      </c>
      <c r="C280" s="31">
        <v>459.85</v>
      </c>
      <c r="D280" s="40">
        <v>458.75</v>
      </c>
      <c r="E280" s="40">
        <v>456.5</v>
      </c>
      <c r="F280" s="40">
        <v>453.15</v>
      </c>
      <c r="G280" s="40">
        <v>450.9</v>
      </c>
      <c r="H280" s="40">
        <v>462.1</v>
      </c>
      <c r="I280" s="40">
        <v>464.35</v>
      </c>
      <c r="J280" s="40">
        <v>467.70000000000005</v>
      </c>
      <c r="K280" s="31">
        <v>461</v>
      </c>
      <c r="L280" s="31">
        <v>455.4</v>
      </c>
      <c r="M280" s="31">
        <v>1.2397199999999999</v>
      </c>
      <c r="N280" s="1"/>
      <c r="O280" s="1"/>
    </row>
    <row r="281" spans="1:15" ht="12.75" customHeight="1">
      <c r="A281" s="33">
        <v>271</v>
      </c>
      <c r="B281" s="62" t="s">
        <v>457</v>
      </c>
      <c r="C281" s="31">
        <v>119.7</v>
      </c>
      <c r="D281" s="40">
        <v>119.83333333333333</v>
      </c>
      <c r="E281" s="40">
        <v>118.66666666666666</v>
      </c>
      <c r="F281" s="40">
        <v>117.63333333333333</v>
      </c>
      <c r="G281" s="40">
        <v>116.46666666666665</v>
      </c>
      <c r="H281" s="40">
        <v>120.86666666666666</v>
      </c>
      <c r="I281" s="40">
        <v>122.03333333333332</v>
      </c>
      <c r="J281" s="40">
        <v>123.06666666666666</v>
      </c>
      <c r="K281" s="31">
        <v>121</v>
      </c>
      <c r="L281" s="31">
        <v>118.8</v>
      </c>
      <c r="M281" s="31">
        <v>13.991569999999999</v>
      </c>
      <c r="N281" s="1"/>
      <c r="O281" s="1"/>
    </row>
    <row r="282" spans="1:15" ht="12.75" customHeight="1">
      <c r="A282" s="33">
        <v>272</v>
      </c>
      <c r="B282" s="62" t="s">
        <v>458</v>
      </c>
      <c r="C282" s="31">
        <v>553.04999999999995</v>
      </c>
      <c r="D282" s="40">
        <v>552.5333333333333</v>
      </c>
      <c r="E282" s="40">
        <v>549.06666666666661</v>
      </c>
      <c r="F282" s="40">
        <v>545.08333333333326</v>
      </c>
      <c r="G282" s="40">
        <v>541.61666666666656</v>
      </c>
      <c r="H282" s="40">
        <v>556.51666666666665</v>
      </c>
      <c r="I282" s="40">
        <v>559.98333333333335</v>
      </c>
      <c r="J282" s="40">
        <v>563.9666666666667</v>
      </c>
      <c r="K282" s="31">
        <v>556</v>
      </c>
      <c r="L282" s="31">
        <v>548.54999999999995</v>
      </c>
      <c r="M282" s="31">
        <v>1.96455</v>
      </c>
      <c r="N282" s="1"/>
      <c r="O282" s="1"/>
    </row>
    <row r="283" spans="1:15" ht="12.75" customHeight="1">
      <c r="A283" s="33">
        <v>273</v>
      </c>
      <c r="B283" s="62" t="s">
        <v>164</v>
      </c>
      <c r="C283" s="31">
        <v>1822.95</v>
      </c>
      <c r="D283" s="40">
        <v>1824.9333333333334</v>
      </c>
      <c r="E283" s="40">
        <v>1817.9166666666667</v>
      </c>
      <c r="F283" s="40">
        <v>1812.8833333333334</v>
      </c>
      <c r="G283" s="40">
        <v>1805.8666666666668</v>
      </c>
      <c r="H283" s="40">
        <v>1829.9666666666667</v>
      </c>
      <c r="I283" s="40">
        <v>1836.9833333333331</v>
      </c>
      <c r="J283" s="40">
        <v>1842.0166666666667</v>
      </c>
      <c r="K283" s="31">
        <v>1831.95</v>
      </c>
      <c r="L283" s="31">
        <v>1819.9</v>
      </c>
      <c r="M283" s="31">
        <v>22.136790000000001</v>
      </c>
      <c r="N283" s="1"/>
      <c r="O283" s="1"/>
    </row>
    <row r="284" spans="1:15" ht="12.75" customHeight="1">
      <c r="A284" s="33">
        <v>274</v>
      </c>
      <c r="B284" s="62" t="s">
        <v>459</v>
      </c>
      <c r="C284" s="31">
        <v>1752.8</v>
      </c>
      <c r="D284" s="40">
        <v>1769.9833333333333</v>
      </c>
      <c r="E284" s="40">
        <v>1733.0166666666667</v>
      </c>
      <c r="F284" s="40">
        <v>1713.2333333333333</v>
      </c>
      <c r="G284" s="40">
        <v>1676.2666666666667</v>
      </c>
      <c r="H284" s="40">
        <v>1789.7666666666667</v>
      </c>
      <c r="I284" s="40">
        <v>1826.7333333333333</v>
      </c>
      <c r="J284" s="40">
        <v>1846.5166666666667</v>
      </c>
      <c r="K284" s="31">
        <v>1806.95</v>
      </c>
      <c r="L284" s="31">
        <v>1750.2</v>
      </c>
      <c r="M284" s="31">
        <v>0.45312999999999998</v>
      </c>
      <c r="N284" s="1"/>
      <c r="O284" s="1"/>
    </row>
    <row r="285" spans="1:15" ht="12.75" customHeight="1">
      <c r="A285" s="33">
        <v>275</v>
      </c>
      <c r="B285" s="62" t="s">
        <v>165</v>
      </c>
      <c r="C285" s="31">
        <v>118.65</v>
      </c>
      <c r="D285" s="40">
        <v>117.61666666666667</v>
      </c>
      <c r="E285" s="40">
        <v>115.98333333333335</v>
      </c>
      <c r="F285" s="40">
        <v>113.31666666666668</v>
      </c>
      <c r="G285" s="40">
        <v>111.68333333333335</v>
      </c>
      <c r="H285" s="40">
        <v>120.28333333333335</v>
      </c>
      <c r="I285" s="40">
        <v>121.91666666666667</v>
      </c>
      <c r="J285" s="40">
        <v>124.58333333333334</v>
      </c>
      <c r="K285" s="31">
        <v>119.25</v>
      </c>
      <c r="L285" s="31">
        <v>114.95</v>
      </c>
      <c r="M285" s="31">
        <v>151.73430999999999</v>
      </c>
      <c r="N285" s="1"/>
      <c r="O285" s="1"/>
    </row>
    <row r="286" spans="1:15" ht="12.75" customHeight="1">
      <c r="A286" s="33">
        <v>276</v>
      </c>
      <c r="B286" s="62" t="s">
        <v>171</v>
      </c>
      <c r="C286" s="31">
        <v>3812.55</v>
      </c>
      <c r="D286" s="40">
        <v>3804.5833333333335</v>
      </c>
      <c r="E286" s="40">
        <v>3763.2166666666672</v>
      </c>
      <c r="F286" s="40">
        <v>3713.8833333333337</v>
      </c>
      <c r="G286" s="40">
        <v>3672.5166666666673</v>
      </c>
      <c r="H286" s="40">
        <v>3853.916666666667</v>
      </c>
      <c r="I286" s="40">
        <v>3895.2833333333328</v>
      </c>
      <c r="J286" s="40">
        <v>3944.6166666666668</v>
      </c>
      <c r="K286" s="31">
        <v>3845.95</v>
      </c>
      <c r="L286" s="31">
        <v>3755.25</v>
      </c>
      <c r="M286" s="31">
        <v>3.2878699999999998</v>
      </c>
      <c r="N286" s="1"/>
      <c r="O286" s="1"/>
    </row>
    <row r="287" spans="1:15" ht="12.75" customHeight="1">
      <c r="A287" s="33">
        <v>277</v>
      </c>
      <c r="B287" s="62" t="s">
        <v>168</v>
      </c>
      <c r="C287" s="31">
        <v>391.75</v>
      </c>
      <c r="D287" s="40">
        <v>390.95</v>
      </c>
      <c r="E287" s="40">
        <v>386.79999999999995</v>
      </c>
      <c r="F287" s="40">
        <v>381.84999999999997</v>
      </c>
      <c r="G287" s="40">
        <v>377.69999999999993</v>
      </c>
      <c r="H287" s="40">
        <v>395.9</v>
      </c>
      <c r="I287" s="40">
        <v>400.04999999999995</v>
      </c>
      <c r="J287" s="40">
        <v>405</v>
      </c>
      <c r="K287" s="31">
        <v>395.1</v>
      </c>
      <c r="L287" s="31">
        <v>386</v>
      </c>
      <c r="M287" s="31">
        <v>22.28143</v>
      </c>
      <c r="N287" s="1"/>
      <c r="O287" s="1"/>
    </row>
    <row r="288" spans="1:15" ht="12.75" customHeight="1">
      <c r="A288" s="33">
        <v>278</v>
      </c>
      <c r="B288" s="62" t="s">
        <v>170</v>
      </c>
      <c r="C288" s="31">
        <v>5007.3</v>
      </c>
      <c r="D288" s="40">
        <v>4984.0666666666666</v>
      </c>
      <c r="E288" s="40">
        <v>4949.2833333333328</v>
      </c>
      <c r="F288" s="40">
        <v>4891.2666666666664</v>
      </c>
      <c r="G288" s="40">
        <v>4856.4833333333327</v>
      </c>
      <c r="H288" s="40">
        <v>5042.083333333333</v>
      </c>
      <c r="I288" s="40">
        <v>5076.8666666666677</v>
      </c>
      <c r="J288" s="40">
        <v>5134.8833333333332</v>
      </c>
      <c r="K288" s="31">
        <v>5018.8500000000004</v>
      </c>
      <c r="L288" s="31">
        <v>4926.05</v>
      </c>
      <c r="M288" s="31">
        <v>2.3490799999999998</v>
      </c>
      <c r="N288" s="1"/>
      <c r="O288" s="1"/>
    </row>
    <row r="289" spans="1:15" ht="12.75" customHeight="1">
      <c r="A289" s="33">
        <v>279</v>
      </c>
      <c r="B289" s="62" t="s">
        <v>460</v>
      </c>
      <c r="C289" s="31">
        <v>12765.85</v>
      </c>
      <c r="D289" s="40">
        <v>12840.366666666667</v>
      </c>
      <c r="E289" s="40">
        <v>12530.733333333334</v>
      </c>
      <c r="F289" s="40">
        <v>12295.616666666667</v>
      </c>
      <c r="G289" s="40">
        <v>11985.983333333334</v>
      </c>
      <c r="H289" s="40">
        <v>13075.483333333334</v>
      </c>
      <c r="I289" s="40">
        <v>13385.116666666669</v>
      </c>
      <c r="J289" s="40">
        <v>13620.233333333334</v>
      </c>
      <c r="K289" s="31">
        <v>13150</v>
      </c>
      <c r="L289" s="31">
        <v>12605.25</v>
      </c>
      <c r="M289" s="31">
        <v>0.12282</v>
      </c>
      <c r="N289" s="1"/>
      <c r="O289" s="1"/>
    </row>
    <row r="290" spans="1:15" ht="12.75" customHeight="1">
      <c r="A290" s="33">
        <v>280</v>
      </c>
      <c r="B290" s="62" t="s">
        <v>169</v>
      </c>
      <c r="C290" s="31">
        <v>2377.5500000000002</v>
      </c>
      <c r="D290" s="40">
        <v>2383.1166666666663</v>
      </c>
      <c r="E290" s="40">
        <v>2362.3833333333328</v>
      </c>
      <c r="F290" s="40">
        <v>2347.2166666666662</v>
      </c>
      <c r="G290" s="40">
        <v>2326.4833333333327</v>
      </c>
      <c r="H290" s="40">
        <v>2398.2833333333328</v>
      </c>
      <c r="I290" s="40">
        <v>2419.0166666666664</v>
      </c>
      <c r="J290" s="40">
        <v>2434.1833333333329</v>
      </c>
      <c r="K290" s="31">
        <v>2403.85</v>
      </c>
      <c r="L290" s="31">
        <v>2367.9499999999998</v>
      </c>
      <c r="M290" s="31">
        <v>7.9357199999999999</v>
      </c>
      <c r="N290" s="1"/>
      <c r="O290" s="1"/>
    </row>
    <row r="291" spans="1:15" ht="12.75" customHeight="1">
      <c r="A291" s="33">
        <v>281</v>
      </c>
      <c r="B291" s="62" t="s">
        <v>461</v>
      </c>
      <c r="C291" s="31">
        <v>349.7</v>
      </c>
      <c r="D291" s="40">
        <v>347.73333333333335</v>
      </c>
      <c r="E291" s="40">
        <v>344.01666666666671</v>
      </c>
      <c r="F291" s="40">
        <v>338.33333333333337</v>
      </c>
      <c r="G291" s="40">
        <v>334.61666666666673</v>
      </c>
      <c r="H291" s="40">
        <v>353.41666666666669</v>
      </c>
      <c r="I291" s="40">
        <v>357.13333333333338</v>
      </c>
      <c r="J291" s="40">
        <v>362.81666666666666</v>
      </c>
      <c r="K291" s="31">
        <v>351.45</v>
      </c>
      <c r="L291" s="31">
        <v>342.05</v>
      </c>
      <c r="M291" s="31">
        <v>4.3227799999999998</v>
      </c>
      <c r="N291" s="1"/>
      <c r="O291" s="1"/>
    </row>
    <row r="292" spans="1:15" ht="12.75" customHeight="1">
      <c r="A292" s="33">
        <v>282</v>
      </c>
      <c r="B292" s="62" t="s">
        <v>167</v>
      </c>
      <c r="C292" s="31">
        <v>361.95</v>
      </c>
      <c r="D292" s="40">
        <v>359.01666666666671</v>
      </c>
      <c r="E292" s="40">
        <v>352.53333333333342</v>
      </c>
      <c r="F292" s="40">
        <v>343.11666666666673</v>
      </c>
      <c r="G292" s="40">
        <v>336.63333333333344</v>
      </c>
      <c r="H292" s="40">
        <v>368.43333333333339</v>
      </c>
      <c r="I292" s="40">
        <v>374.91666666666663</v>
      </c>
      <c r="J292" s="40">
        <v>384.33333333333337</v>
      </c>
      <c r="K292" s="31">
        <v>365.5</v>
      </c>
      <c r="L292" s="31">
        <v>349.6</v>
      </c>
      <c r="M292" s="31">
        <v>26.847149999999999</v>
      </c>
      <c r="N292" s="1"/>
      <c r="O292" s="1"/>
    </row>
    <row r="293" spans="1:15" ht="12.75" customHeight="1">
      <c r="A293" s="33">
        <v>283</v>
      </c>
      <c r="B293" s="62" t="s">
        <v>462</v>
      </c>
      <c r="C293" s="31">
        <v>256.7</v>
      </c>
      <c r="D293" s="40">
        <v>256.55</v>
      </c>
      <c r="E293" s="40">
        <v>254.25</v>
      </c>
      <c r="F293" s="40">
        <v>251.79999999999998</v>
      </c>
      <c r="G293" s="40">
        <v>249.49999999999997</v>
      </c>
      <c r="H293" s="40">
        <v>259</v>
      </c>
      <c r="I293" s="40">
        <v>261.30000000000007</v>
      </c>
      <c r="J293" s="40">
        <v>263.75000000000006</v>
      </c>
      <c r="K293" s="31">
        <v>258.85000000000002</v>
      </c>
      <c r="L293" s="31">
        <v>254.1</v>
      </c>
      <c r="M293" s="31">
        <v>4.6771099999999999</v>
      </c>
      <c r="N293" s="1"/>
      <c r="O293" s="1"/>
    </row>
    <row r="294" spans="1:15" ht="12.75" customHeight="1">
      <c r="A294" s="33">
        <v>284</v>
      </c>
      <c r="B294" s="62" t="s">
        <v>463</v>
      </c>
      <c r="C294" s="31">
        <v>92.85</v>
      </c>
      <c r="D294" s="40">
        <v>93.516666666666652</v>
      </c>
      <c r="E294" s="40">
        <v>91.933333333333309</v>
      </c>
      <c r="F294" s="40">
        <v>91.016666666666652</v>
      </c>
      <c r="G294" s="40">
        <v>89.433333333333309</v>
      </c>
      <c r="H294" s="40">
        <v>94.433333333333309</v>
      </c>
      <c r="I294" s="40">
        <v>96.016666666666652</v>
      </c>
      <c r="J294" s="40">
        <v>96.933333333333309</v>
      </c>
      <c r="K294" s="31">
        <v>95.1</v>
      </c>
      <c r="L294" s="31">
        <v>92.6</v>
      </c>
      <c r="M294" s="31">
        <v>19.662230000000001</v>
      </c>
      <c r="N294" s="1"/>
      <c r="O294" s="1"/>
    </row>
    <row r="295" spans="1:15" ht="12.75" customHeight="1">
      <c r="A295" s="33">
        <v>285</v>
      </c>
      <c r="B295" s="62" t="s">
        <v>287</v>
      </c>
      <c r="C295" s="31">
        <v>615.9</v>
      </c>
      <c r="D295" s="40">
        <v>618.46666666666658</v>
      </c>
      <c r="E295" s="40">
        <v>611.13333333333321</v>
      </c>
      <c r="F295" s="40">
        <v>606.36666666666667</v>
      </c>
      <c r="G295" s="40">
        <v>599.0333333333333</v>
      </c>
      <c r="H295" s="40">
        <v>623.23333333333312</v>
      </c>
      <c r="I295" s="40">
        <v>630.56666666666638</v>
      </c>
      <c r="J295" s="40">
        <v>635.33333333333303</v>
      </c>
      <c r="K295" s="31">
        <v>625.79999999999995</v>
      </c>
      <c r="L295" s="31">
        <v>613.70000000000005</v>
      </c>
      <c r="M295" s="31">
        <v>9.4672699999999992</v>
      </c>
      <c r="N295" s="1"/>
      <c r="O295" s="1"/>
    </row>
    <row r="296" spans="1:15" ht="12.75" customHeight="1">
      <c r="A296" s="33">
        <v>286</v>
      </c>
      <c r="B296" s="62" t="s">
        <v>288</v>
      </c>
      <c r="C296" s="31">
        <v>4384.7</v>
      </c>
      <c r="D296" s="40">
        <v>4400.5</v>
      </c>
      <c r="E296" s="40">
        <v>4352.2</v>
      </c>
      <c r="F296" s="40">
        <v>4319.7</v>
      </c>
      <c r="G296" s="40">
        <v>4271.3999999999996</v>
      </c>
      <c r="H296" s="40">
        <v>4433</v>
      </c>
      <c r="I296" s="40">
        <v>4481.2999999999993</v>
      </c>
      <c r="J296" s="40">
        <v>4513.8</v>
      </c>
      <c r="K296" s="31">
        <v>4448.8</v>
      </c>
      <c r="L296" s="31">
        <v>4368</v>
      </c>
      <c r="M296" s="31">
        <v>0.19086</v>
      </c>
      <c r="N296" s="1"/>
      <c r="O296" s="1"/>
    </row>
    <row r="297" spans="1:15" ht="12.75" customHeight="1">
      <c r="A297" s="33">
        <v>287</v>
      </c>
      <c r="B297" s="62" t="s">
        <v>172</v>
      </c>
      <c r="C297" s="31">
        <v>874</v>
      </c>
      <c r="D297" s="40">
        <v>867.11666666666667</v>
      </c>
      <c r="E297" s="40">
        <v>859.23333333333335</v>
      </c>
      <c r="F297" s="40">
        <v>844.4666666666667</v>
      </c>
      <c r="G297" s="40">
        <v>836.58333333333337</v>
      </c>
      <c r="H297" s="40">
        <v>881.88333333333333</v>
      </c>
      <c r="I297" s="40">
        <v>889.76666666666677</v>
      </c>
      <c r="J297" s="40">
        <v>904.5333333333333</v>
      </c>
      <c r="K297" s="31">
        <v>875</v>
      </c>
      <c r="L297" s="31">
        <v>852.35</v>
      </c>
      <c r="M297" s="31">
        <v>9.7199200000000001</v>
      </c>
      <c r="N297" s="1"/>
      <c r="O297" s="1"/>
    </row>
    <row r="298" spans="1:15" ht="12.75" customHeight="1">
      <c r="A298" s="33">
        <v>288</v>
      </c>
      <c r="B298" s="62" t="s">
        <v>464</v>
      </c>
      <c r="C298" s="31">
        <v>1506.85</v>
      </c>
      <c r="D298" s="40">
        <v>1500.2166666666665</v>
      </c>
      <c r="E298" s="40">
        <v>1490.0333333333328</v>
      </c>
      <c r="F298" s="40">
        <v>1473.2166666666665</v>
      </c>
      <c r="G298" s="40">
        <v>1463.0333333333328</v>
      </c>
      <c r="H298" s="40">
        <v>1517.0333333333328</v>
      </c>
      <c r="I298" s="40">
        <v>1527.2166666666667</v>
      </c>
      <c r="J298" s="40">
        <v>1544.0333333333328</v>
      </c>
      <c r="K298" s="31">
        <v>1510.4</v>
      </c>
      <c r="L298" s="31">
        <v>1483.4</v>
      </c>
      <c r="M298" s="31">
        <v>0.19819000000000001</v>
      </c>
      <c r="N298" s="1"/>
      <c r="O298" s="1"/>
    </row>
    <row r="299" spans="1:15" ht="12.75" customHeight="1">
      <c r="A299" s="33">
        <v>289</v>
      </c>
      <c r="B299" s="62" t="s">
        <v>465</v>
      </c>
      <c r="C299" s="31">
        <v>31.9</v>
      </c>
      <c r="D299" s="40">
        <v>31.933333333333334</v>
      </c>
      <c r="E299" s="40">
        <v>31.716666666666669</v>
      </c>
      <c r="F299" s="40">
        <v>31.533333333333335</v>
      </c>
      <c r="G299" s="40">
        <v>31.31666666666667</v>
      </c>
      <c r="H299" s="40">
        <v>32.116666666666667</v>
      </c>
      <c r="I299" s="40">
        <v>32.333333333333329</v>
      </c>
      <c r="J299" s="40">
        <v>32.516666666666666</v>
      </c>
      <c r="K299" s="31">
        <v>32.15</v>
      </c>
      <c r="L299" s="31">
        <v>31.75</v>
      </c>
      <c r="M299" s="31">
        <v>7.7168999999999999</v>
      </c>
      <c r="N299" s="1"/>
      <c r="O299" s="1"/>
    </row>
    <row r="300" spans="1:15" ht="12.75" customHeight="1">
      <c r="A300" s="33">
        <v>290</v>
      </c>
      <c r="B300" s="62" t="s">
        <v>466</v>
      </c>
      <c r="C300" s="31">
        <v>163.1</v>
      </c>
      <c r="D300" s="40">
        <v>163.08333333333334</v>
      </c>
      <c r="E300" s="40">
        <v>162.11666666666667</v>
      </c>
      <c r="F300" s="40">
        <v>161.13333333333333</v>
      </c>
      <c r="G300" s="40">
        <v>160.16666666666666</v>
      </c>
      <c r="H300" s="40">
        <v>164.06666666666669</v>
      </c>
      <c r="I300" s="40">
        <v>165.03333333333333</v>
      </c>
      <c r="J300" s="40">
        <v>166.01666666666671</v>
      </c>
      <c r="K300" s="31">
        <v>164.05</v>
      </c>
      <c r="L300" s="31">
        <v>162.1</v>
      </c>
      <c r="M300" s="31">
        <v>0.63698999999999995</v>
      </c>
      <c r="N300" s="1"/>
      <c r="O300" s="1"/>
    </row>
    <row r="301" spans="1:15" ht="12.75" customHeight="1">
      <c r="A301" s="33">
        <v>291</v>
      </c>
      <c r="B301" s="62" t="s">
        <v>185</v>
      </c>
      <c r="C301" s="31">
        <v>99954.65</v>
      </c>
      <c r="D301" s="40">
        <v>99702.116666666654</v>
      </c>
      <c r="E301" s="40">
        <v>99324.333333333314</v>
      </c>
      <c r="F301" s="40">
        <v>98694.016666666663</v>
      </c>
      <c r="G301" s="40">
        <v>98316.233333333323</v>
      </c>
      <c r="H301" s="40">
        <v>100332.43333333331</v>
      </c>
      <c r="I301" s="40">
        <v>100710.21666666666</v>
      </c>
      <c r="J301" s="40">
        <v>101340.5333333333</v>
      </c>
      <c r="K301" s="31">
        <v>100079.9</v>
      </c>
      <c r="L301" s="31">
        <v>99071.8</v>
      </c>
      <c r="M301" s="31">
        <v>3.6990000000000002E-2</v>
      </c>
      <c r="N301" s="1"/>
      <c r="O301" s="1"/>
    </row>
    <row r="302" spans="1:15" ht="12.75" customHeight="1">
      <c r="A302" s="33">
        <v>292</v>
      </c>
      <c r="B302" s="62" t="s">
        <v>467</v>
      </c>
      <c r="C302" s="31">
        <v>1941.3</v>
      </c>
      <c r="D302" s="40">
        <v>1931.1499999999999</v>
      </c>
      <c r="E302" s="40">
        <v>1912.3999999999996</v>
      </c>
      <c r="F302" s="40">
        <v>1883.4999999999998</v>
      </c>
      <c r="G302" s="40">
        <v>1864.7499999999995</v>
      </c>
      <c r="H302" s="40">
        <v>1960.0499999999997</v>
      </c>
      <c r="I302" s="40">
        <v>1978.8000000000002</v>
      </c>
      <c r="J302" s="40">
        <v>2007.6999999999998</v>
      </c>
      <c r="K302" s="31">
        <v>1949.9</v>
      </c>
      <c r="L302" s="31">
        <v>1902.25</v>
      </c>
      <c r="M302" s="31">
        <v>1.5376099999999999</v>
      </c>
      <c r="N302" s="1"/>
      <c r="O302" s="1"/>
    </row>
    <row r="303" spans="1:15" ht="12.75" customHeight="1">
      <c r="A303" s="33">
        <v>293</v>
      </c>
      <c r="B303" s="62" t="s">
        <v>468</v>
      </c>
      <c r="C303" s="31">
        <v>645.75</v>
      </c>
      <c r="D303" s="40">
        <v>647.9666666666667</v>
      </c>
      <c r="E303" s="40">
        <v>638.38333333333344</v>
      </c>
      <c r="F303" s="40">
        <v>631.01666666666677</v>
      </c>
      <c r="G303" s="40">
        <v>621.43333333333351</v>
      </c>
      <c r="H303" s="40">
        <v>655.33333333333337</v>
      </c>
      <c r="I303" s="40">
        <v>664.91666666666663</v>
      </c>
      <c r="J303" s="40">
        <v>672.2833333333333</v>
      </c>
      <c r="K303" s="31">
        <v>657.55</v>
      </c>
      <c r="L303" s="31">
        <v>640.6</v>
      </c>
      <c r="M303" s="31">
        <v>4.3308099999999996</v>
      </c>
      <c r="N303" s="1"/>
      <c r="O303" s="1"/>
    </row>
    <row r="304" spans="1:15" ht="12.75" customHeight="1">
      <c r="A304" s="33">
        <v>294</v>
      </c>
      <c r="B304" s="62" t="s">
        <v>182</v>
      </c>
      <c r="C304" s="31">
        <v>1029.3</v>
      </c>
      <c r="D304" s="40">
        <v>1024.7333333333333</v>
      </c>
      <c r="E304" s="40">
        <v>1014.5666666666666</v>
      </c>
      <c r="F304" s="40">
        <v>999.83333333333326</v>
      </c>
      <c r="G304" s="40">
        <v>989.66666666666652</v>
      </c>
      <c r="H304" s="40">
        <v>1039.4666666666667</v>
      </c>
      <c r="I304" s="40">
        <v>1049.6333333333332</v>
      </c>
      <c r="J304" s="40">
        <v>1064.3666666666668</v>
      </c>
      <c r="K304" s="31">
        <v>1034.9000000000001</v>
      </c>
      <c r="L304" s="31">
        <v>1010</v>
      </c>
      <c r="M304" s="31">
        <v>2.23902</v>
      </c>
      <c r="N304" s="1"/>
      <c r="O304" s="1"/>
    </row>
    <row r="305" spans="1:15" ht="12.75" customHeight="1">
      <c r="A305" s="33">
        <v>295</v>
      </c>
      <c r="B305" s="62" t="s">
        <v>174</v>
      </c>
      <c r="C305" s="31">
        <v>308.75</v>
      </c>
      <c r="D305" s="40">
        <v>306.86666666666667</v>
      </c>
      <c r="E305" s="40">
        <v>304.03333333333336</v>
      </c>
      <c r="F305" s="40">
        <v>299.31666666666666</v>
      </c>
      <c r="G305" s="40">
        <v>296.48333333333335</v>
      </c>
      <c r="H305" s="40">
        <v>311.58333333333337</v>
      </c>
      <c r="I305" s="40">
        <v>314.41666666666663</v>
      </c>
      <c r="J305" s="40">
        <v>319.13333333333338</v>
      </c>
      <c r="K305" s="31">
        <v>309.7</v>
      </c>
      <c r="L305" s="31">
        <v>302.14999999999998</v>
      </c>
      <c r="M305" s="31">
        <v>25.58108</v>
      </c>
      <c r="N305" s="1"/>
      <c r="O305" s="1"/>
    </row>
    <row r="306" spans="1:15" ht="12.75" customHeight="1">
      <c r="A306" s="33">
        <v>296</v>
      </c>
      <c r="B306" s="62" t="s">
        <v>173</v>
      </c>
      <c r="C306" s="31">
        <v>1397.65</v>
      </c>
      <c r="D306" s="40">
        <v>1390.8333333333333</v>
      </c>
      <c r="E306" s="40">
        <v>1376.7666666666664</v>
      </c>
      <c r="F306" s="40">
        <v>1355.8833333333332</v>
      </c>
      <c r="G306" s="40">
        <v>1341.8166666666664</v>
      </c>
      <c r="H306" s="40">
        <v>1411.7166666666665</v>
      </c>
      <c r="I306" s="40">
        <v>1425.7833333333335</v>
      </c>
      <c r="J306" s="40">
        <v>1446.6666666666665</v>
      </c>
      <c r="K306" s="31">
        <v>1404.9</v>
      </c>
      <c r="L306" s="31">
        <v>1369.95</v>
      </c>
      <c r="M306" s="31">
        <v>22.810459999999999</v>
      </c>
      <c r="N306" s="1"/>
      <c r="O306" s="1"/>
    </row>
    <row r="307" spans="1:15" ht="12.75" customHeight="1">
      <c r="A307" s="33">
        <v>297</v>
      </c>
      <c r="B307" s="62" t="s">
        <v>1151</v>
      </c>
      <c r="C307" s="31">
        <v>518.45000000000005</v>
      </c>
      <c r="D307" s="40">
        <v>514.98333333333335</v>
      </c>
      <c r="E307" s="40">
        <v>508.9666666666667</v>
      </c>
      <c r="F307" s="40">
        <v>499.48333333333335</v>
      </c>
      <c r="G307" s="40">
        <v>493.4666666666667</v>
      </c>
      <c r="H307" s="40">
        <v>524.4666666666667</v>
      </c>
      <c r="I307" s="40">
        <v>530.48333333333335</v>
      </c>
      <c r="J307" s="40">
        <v>539.9666666666667</v>
      </c>
      <c r="K307" s="31">
        <v>521</v>
      </c>
      <c r="L307" s="31">
        <v>505.5</v>
      </c>
      <c r="M307" s="31">
        <v>4.7531800000000004</v>
      </c>
      <c r="N307" s="1"/>
      <c r="O307" s="1"/>
    </row>
    <row r="308" spans="1:15" ht="12.75" customHeight="1">
      <c r="A308" s="33">
        <v>298</v>
      </c>
      <c r="B308" s="62" t="s">
        <v>469</v>
      </c>
      <c r="C308" s="31">
        <v>295</v>
      </c>
      <c r="D308" s="40">
        <v>292.48333333333335</v>
      </c>
      <c r="E308" s="40">
        <v>289.26666666666671</v>
      </c>
      <c r="F308" s="40">
        <v>283.53333333333336</v>
      </c>
      <c r="G308" s="40">
        <v>280.31666666666672</v>
      </c>
      <c r="H308" s="40">
        <v>298.2166666666667</v>
      </c>
      <c r="I308" s="40">
        <v>301.43333333333339</v>
      </c>
      <c r="J308" s="40">
        <v>307.16666666666669</v>
      </c>
      <c r="K308" s="31">
        <v>295.7</v>
      </c>
      <c r="L308" s="31">
        <v>286.75</v>
      </c>
      <c r="M308" s="31">
        <v>1.4269000000000001</v>
      </c>
      <c r="N308" s="1"/>
      <c r="O308" s="1"/>
    </row>
    <row r="309" spans="1:15" ht="12.75" customHeight="1">
      <c r="A309" s="33">
        <v>299</v>
      </c>
      <c r="B309" s="62" t="s">
        <v>470</v>
      </c>
      <c r="C309" s="31">
        <v>451.35</v>
      </c>
      <c r="D309" s="40">
        <v>452.23333333333329</v>
      </c>
      <c r="E309" s="40">
        <v>448.26666666666659</v>
      </c>
      <c r="F309" s="40">
        <v>445.18333333333328</v>
      </c>
      <c r="G309" s="40">
        <v>441.21666666666658</v>
      </c>
      <c r="H309" s="40">
        <v>455.31666666666661</v>
      </c>
      <c r="I309" s="40">
        <v>459.2833333333333</v>
      </c>
      <c r="J309" s="40">
        <v>462.36666666666662</v>
      </c>
      <c r="K309" s="31">
        <v>456.2</v>
      </c>
      <c r="L309" s="31">
        <v>449.15</v>
      </c>
      <c r="M309" s="31">
        <v>0.53830999999999996</v>
      </c>
      <c r="N309" s="1"/>
      <c r="O309" s="1"/>
    </row>
    <row r="310" spans="1:15" ht="12.75" customHeight="1">
      <c r="A310" s="33">
        <v>300</v>
      </c>
      <c r="B310" s="62" t="s">
        <v>471</v>
      </c>
      <c r="C310" s="31">
        <v>377.75</v>
      </c>
      <c r="D310" s="40">
        <v>380.7</v>
      </c>
      <c r="E310" s="40">
        <v>370.75</v>
      </c>
      <c r="F310" s="40">
        <v>363.75</v>
      </c>
      <c r="G310" s="40">
        <v>353.8</v>
      </c>
      <c r="H310" s="40">
        <v>387.7</v>
      </c>
      <c r="I310" s="40">
        <v>397.64999999999992</v>
      </c>
      <c r="J310" s="40">
        <v>404.65</v>
      </c>
      <c r="K310" s="31">
        <v>390.65</v>
      </c>
      <c r="L310" s="31">
        <v>373.7</v>
      </c>
      <c r="M310" s="31">
        <v>1.30362</v>
      </c>
      <c r="N310" s="1"/>
      <c r="O310" s="1"/>
    </row>
    <row r="311" spans="1:15" ht="12.75" customHeight="1">
      <c r="A311" s="33">
        <v>301</v>
      </c>
      <c r="B311" s="62" t="s">
        <v>175</v>
      </c>
      <c r="C311" s="31">
        <v>125.8</v>
      </c>
      <c r="D311" s="40">
        <v>124.68333333333334</v>
      </c>
      <c r="E311" s="40">
        <v>122.66666666666667</v>
      </c>
      <c r="F311" s="40">
        <v>119.53333333333333</v>
      </c>
      <c r="G311" s="40">
        <v>117.51666666666667</v>
      </c>
      <c r="H311" s="40">
        <v>127.81666666666668</v>
      </c>
      <c r="I311" s="40">
        <v>129.83333333333331</v>
      </c>
      <c r="J311" s="40">
        <v>132.9666666666667</v>
      </c>
      <c r="K311" s="31">
        <v>126.7</v>
      </c>
      <c r="L311" s="31">
        <v>121.55</v>
      </c>
      <c r="M311" s="31">
        <v>84.845910000000003</v>
      </c>
      <c r="N311" s="1"/>
      <c r="O311" s="1"/>
    </row>
    <row r="312" spans="1:15" ht="12.75" customHeight="1">
      <c r="A312" s="33">
        <v>302</v>
      </c>
      <c r="B312" s="62" t="s">
        <v>472</v>
      </c>
      <c r="C312" s="31">
        <v>77</v>
      </c>
      <c r="D312" s="40">
        <v>76.75</v>
      </c>
      <c r="E312" s="40">
        <v>76</v>
      </c>
      <c r="F312" s="40">
        <v>75</v>
      </c>
      <c r="G312" s="40">
        <v>74.25</v>
      </c>
      <c r="H312" s="40">
        <v>77.75</v>
      </c>
      <c r="I312" s="40">
        <v>78.5</v>
      </c>
      <c r="J312" s="40">
        <v>79.5</v>
      </c>
      <c r="K312" s="31">
        <v>77.5</v>
      </c>
      <c r="L312" s="31">
        <v>75.75</v>
      </c>
      <c r="M312" s="31">
        <v>36.124459999999999</v>
      </c>
      <c r="N312" s="1"/>
      <c r="O312" s="1"/>
    </row>
    <row r="313" spans="1:15" ht="12.75" customHeight="1">
      <c r="A313" s="33">
        <v>303</v>
      </c>
      <c r="B313" s="62" t="s">
        <v>176</v>
      </c>
      <c r="C313" s="31">
        <v>528.70000000000005</v>
      </c>
      <c r="D313" s="40">
        <v>528.56666666666672</v>
      </c>
      <c r="E313" s="40">
        <v>524.68333333333339</v>
      </c>
      <c r="F313" s="40">
        <v>520.66666666666663</v>
      </c>
      <c r="G313" s="40">
        <v>516.7833333333333</v>
      </c>
      <c r="H313" s="40">
        <v>532.58333333333348</v>
      </c>
      <c r="I313" s="40">
        <v>536.46666666666692</v>
      </c>
      <c r="J313" s="40">
        <v>540.48333333333358</v>
      </c>
      <c r="K313" s="31">
        <v>532.45000000000005</v>
      </c>
      <c r="L313" s="31">
        <v>524.54999999999995</v>
      </c>
      <c r="M313" s="31">
        <v>7.5225299999999997</v>
      </c>
      <c r="N313" s="1"/>
      <c r="O313" s="1"/>
    </row>
    <row r="314" spans="1:15" ht="12.75" customHeight="1">
      <c r="A314" s="33">
        <v>304</v>
      </c>
      <c r="B314" s="62" t="s">
        <v>177</v>
      </c>
      <c r="C314" s="31">
        <v>9470.2000000000007</v>
      </c>
      <c r="D314" s="40">
        <v>9430.0666666666675</v>
      </c>
      <c r="E314" s="40">
        <v>9340.133333333335</v>
      </c>
      <c r="F314" s="40">
        <v>9210.0666666666675</v>
      </c>
      <c r="G314" s="40">
        <v>9120.133333333335</v>
      </c>
      <c r="H314" s="40">
        <v>9560.133333333335</v>
      </c>
      <c r="I314" s="40">
        <v>9650.0666666666657</v>
      </c>
      <c r="J314" s="40">
        <v>9780.133333333335</v>
      </c>
      <c r="K314" s="31">
        <v>9520</v>
      </c>
      <c r="L314" s="31">
        <v>9300</v>
      </c>
      <c r="M314" s="31">
        <v>4.0516800000000002</v>
      </c>
      <c r="N314" s="1"/>
      <c r="O314" s="1"/>
    </row>
    <row r="315" spans="1:15" ht="12.75" customHeight="1">
      <c r="A315" s="33">
        <v>305</v>
      </c>
      <c r="B315" s="62" t="s">
        <v>473</v>
      </c>
      <c r="C315" s="31">
        <v>1905.7</v>
      </c>
      <c r="D315" s="40">
        <v>1908.8833333333332</v>
      </c>
      <c r="E315" s="40">
        <v>1886.8166666666664</v>
      </c>
      <c r="F315" s="40">
        <v>1867.9333333333332</v>
      </c>
      <c r="G315" s="40">
        <v>1845.8666666666663</v>
      </c>
      <c r="H315" s="40">
        <v>1927.7666666666664</v>
      </c>
      <c r="I315" s="40">
        <v>1949.833333333333</v>
      </c>
      <c r="J315" s="40">
        <v>1968.7166666666665</v>
      </c>
      <c r="K315" s="31">
        <v>1930.95</v>
      </c>
      <c r="L315" s="31">
        <v>1890</v>
      </c>
      <c r="M315" s="31">
        <v>0.36943999999999999</v>
      </c>
      <c r="N315" s="1"/>
      <c r="O315" s="1"/>
    </row>
    <row r="316" spans="1:15" ht="12.75" customHeight="1">
      <c r="A316" s="33">
        <v>306</v>
      </c>
      <c r="B316" s="62" t="s">
        <v>181</v>
      </c>
      <c r="C316" s="31">
        <v>745.8</v>
      </c>
      <c r="D316" s="40">
        <v>745</v>
      </c>
      <c r="E316" s="40">
        <v>732.8</v>
      </c>
      <c r="F316" s="40">
        <v>719.8</v>
      </c>
      <c r="G316" s="40">
        <v>707.59999999999991</v>
      </c>
      <c r="H316" s="40">
        <v>758</v>
      </c>
      <c r="I316" s="40">
        <v>770.2</v>
      </c>
      <c r="J316" s="40">
        <v>783.2</v>
      </c>
      <c r="K316" s="31">
        <v>757.2</v>
      </c>
      <c r="L316" s="31">
        <v>732</v>
      </c>
      <c r="M316" s="31">
        <v>7.1862899999999996</v>
      </c>
      <c r="N316" s="1"/>
      <c r="O316" s="1"/>
    </row>
    <row r="317" spans="1:15" ht="12.75" customHeight="1">
      <c r="A317" s="33">
        <v>307</v>
      </c>
      <c r="B317" s="62" t="s">
        <v>289</v>
      </c>
      <c r="C317" s="31">
        <v>602.65</v>
      </c>
      <c r="D317" s="40">
        <v>596.76666666666677</v>
      </c>
      <c r="E317" s="40">
        <v>584.53333333333353</v>
      </c>
      <c r="F317" s="40">
        <v>566.41666666666674</v>
      </c>
      <c r="G317" s="40">
        <v>554.18333333333351</v>
      </c>
      <c r="H317" s="40">
        <v>614.88333333333355</v>
      </c>
      <c r="I317" s="40">
        <v>627.1166666666669</v>
      </c>
      <c r="J317" s="40">
        <v>645.23333333333358</v>
      </c>
      <c r="K317" s="31">
        <v>609</v>
      </c>
      <c r="L317" s="31">
        <v>578.65</v>
      </c>
      <c r="M317" s="31">
        <v>20.73893</v>
      </c>
      <c r="N317" s="1"/>
      <c r="O317" s="1"/>
    </row>
    <row r="318" spans="1:15" ht="12.75" customHeight="1">
      <c r="A318" s="33">
        <v>308</v>
      </c>
      <c r="B318" s="62" t="s">
        <v>474</v>
      </c>
      <c r="C318" s="31">
        <v>1257.0999999999999</v>
      </c>
      <c r="D318" s="40">
        <v>1236.3833333333332</v>
      </c>
      <c r="E318" s="40">
        <v>1196.9666666666665</v>
      </c>
      <c r="F318" s="40">
        <v>1136.8333333333333</v>
      </c>
      <c r="G318" s="40">
        <v>1097.4166666666665</v>
      </c>
      <c r="H318" s="40">
        <v>1296.5166666666664</v>
      </c>
      <c r="I318" s="40">
        <v>1335.9333333333334</v>
      </c>
      <c r="J318" s="40">
        <v>1396.0666666666664</v>
      </c>
      <c r="K318" s="31">
        <v>1275.8</v>
      </c>
      <c r="L318" s="31">
        <v>1176.25</v>
      </c>
      <c r="M318" s="31">
        <v>64.372079999999997</v>
      </c>
      <c r="N318" s="1"/>
      <c r="O318" s="1"/>
    </row>
    <row r="319" spans="1:15" ht="12.75" customHeight="1">
      <c r="A319" s="33">
        <v>309</v>
      </c>
      <c r="B319" s="62" t="s">
        <v>475</v>
      </c>
      <c r="C319" s="31">
        <v>773.2</v>
      </c>
      <c r="D319" s="40">
        <v>778.0333333333333</v>
      </c>
      <c r="E319" s="40">
        <v>766.16666666666663</v>
      </c>
      <c r="F319" s="40">
        <v>759.13333333333333</v>
      </c>
      <c r="G319" s="40">
        <v>747.26666666666665</v>
      </c>
      <c r="H319" s="40">
        <v>785.06666666666661</v>
      </c>
      <c r="I319" s="40">
        <v>796.93333333333339</v>
      </c>
      <c r="J319" s="40">
        <v>803.96666666666658</v>
      </c>
      <c r="K319" s="31">
        <v>789.9</v>
      </c>
      <c r="L319" s="31">
        <v>771</v>
      </c>
      <c r="M319" s="31">
        <v>1.28983</v>
      </c>
      <c r="N319" s="1"/>
      <c r="O319" s="1"/>
    </row>
    <row r="320" spans="1:15" ht="12.75" customHeight="1">
      <c r="A320" s="33">
        <v>310</v>
      </c>
      <c r="B320" s="62" t="s">
        <v>476</v>
      </c>
      <c r="C320" s="31">
        <v>959.75</v>
      </c>
      <c r="D320" s="40">
        <v>963.58333333333337</v>
      </c>
      <c r="E320" s="40">
        <v>952.16666666666674</v>
      </c>
      <c r="F320" s="40">
        <v>944.58333333333337</v>
      </c>
      <c r="G320" s="40">
        <v>933.16666666666674</v>
      </c>
      <c r="H320" s="40">
        <v>971.16666666666674</v>
      </c>
      <c r="I320" s="40">
        <v>982.58333333333348</v>
      </c>
      <c r="J320" s="40">
        <v>990.16666666666674</v>
      </c>
      <c r="K320" s="31">
        <v>975</v>
      </c>
      <c r="L320" s="31">
        <v>956</v>
      </c>
      <c r="M320" s="31">
        <v>0.94947999999999999</v>
      </c>
      <c r="N320" s="1"/>
      <c r="O320" s="1"/>
    </row>
    <row r="321" spans="1:15" ht="12.75" customHeight="1">
      <c r="A321" s="33">
        <v>311</v>
      </c>
      <c r="B321" s="62" t="s">
        <v>180</v>
      </c>
      <c r="C321" s="31">
        <v>1433.35</v>
      </c>
      <c r="D321" s="40">
        <v>1419.0333333333335</v>
      </c>
      <c r="E321" s="40">
        <v>1390.4666666666672</v>
      </c>
      <c r="F321" s="40">
        <v>1347.5833333333337</v>
      </c>
      <c r="G321" s="40">
        <v>1319.0166666666673</v>
      </c>
      <c r="H321" s="40">
        <v>1461.916666666667</v>
      </c>
      <c r="I321" s="40">
        <v>1490.4833333333331</v>
      </c>
      <c r="J321" s="40">
        <v>1533.3666666666668</v>
      </c>
      <c r="K321" s="31">
        <v>1447.6</v>
      </c>
      <c r="L321" s="31">
        <v>1376.15</v>
      </c>
      <c r="M321" s="31">
        <v>6.5354900000000002</v>
      </c>
      <c r="N321" s="1"/>
      <c r="O321" s="1"/>
    </row>
    <row r="322" spans="1:15" ht="12.75" customHeight="1">
      <c r="A322" s="33">
        <v>312</v>
      </c>
      <c r="B322" s="62" t="s">
        <v>290</v>
      </c>
      <c r="C322" s="31">
        <v>56.75</v>
      </c>
      <c r="D322" s="40">
        <v>56.533333333333331</v>
      </c>
      <c r="E322" s="40">
        <v>56.11666666666666</v>
      </c>
      <c r="F322" s="40">
        <v>55.483333333333327</v>
      </c>
      <c r="G322" s="40">
        <v>55.066666666666656</v>
      </c>
      <c r="H322" s="40">
        <v>57.166666666666664</v>
      </c>
      <c r="I322" s="40">
        <v>57.583333333333336</v>
      </c>
      <c r="J322" s="40">
        <v>58.216666666666669</v>
      </c>
      <c r="K322" s="31">
        <v>56.95</v>
      </c>
      <c r="L322" s="31">
        <v>55.9</v>
      </c>
      <c r="M322" s="31">
        <v>25.792529999999999</v>
      </c>
      <c r="N322" s="1"/>
      <c r="O322" s="1"/>
    </row>
    <row r="323" spans="1:15" ht="12.75" customHeight="1">
      <c r="A323" s="33">
        <v>313</v>
      </c>
      <c r="B323" s="62" t="s">
        <v>477</v>
      </c>
      <c r="C323" s="31">
        <v>684.8</v>
      </c>
      <c r="D323" s="40">
        <v>684.9</v>
      </c>
      <c r="E323" s="40">
        <v>673.9</v>
      </c>
      <c r="F323" s="40">
        <v>663</v>
      </c>
      <c r="G323" s="40">
        <v>652</v>
      </c>
      <c r="H323" s="40">
        <v>695.8</v>
      </c>
      <c r="I323" s="40">
        <v>706.8</v>
      </c>
      <c r="J323" s="40">
        <v>717.69999999999993</v>
      </c>
      <c r="K323" s="31">
        <v>695.9</v>
      </c>
      <c r="L323" s="31">
        <v>674</v>
      </c>
      <c r="M323" s="31">
        <v>1.4177900000000001</v>
      </c>
      <c r="N323" s="1"/>
      <c r="O323" s="1"/>
    </row>
    <row r="324" spans="1:15" ht="12.75" customHeight="1">
      <c r="A324" s="33">
        <v>314</v>
      </c>
      <c r="B324" s="62" t="s">
        <v>184</v>
      </c>
      <c r="C324" s="31">
        <v>1814</v>
      </c>
      <c r="D324" s="40">
        <v>1820.2166666666665</v>
      </c>
      <c r="E324" s="40">
        <v>1801.383333333333</v>
      </c>
      <c r="F324" s="40">
        <v>1788.7666666666664</v>
      </c>
      <c r="G324" s="40">
        <v>1769.9333333333329</v>
      </c>
      <c r="H324" s="40">
        <v>1832.833333333333</v>
      </c>
      <c r="I324" s="40">
        <v>1851.6666666666665</v>
      </c>
      <c r="J324" s="40">
        <v>1864.2833333333331</v>
      </c>
      <c r="K324" s="31">
        <v>1839.05</v>
      </c>
      <c r="L324" s="31">
        <v>1807.6</v>
      </c>
      <c r="M324" s="31">
        <v>10.202070000000001</v>
      </c>
      <c r="N324" s="1"/>
      <c r="O324" s="1"/>
    </row>
    <row r="325" spans="1:15" ht="12.75" customHeight="1">
      <c r="A325" s="33">
        <v>315</v>
      </c>
      <c r="B325" s="62" t="s">
        <v>179</v>
      </c>
      <c r="C325" s="31">
        <v>1633.4</v>
      </c>
      <c r="D325" s="40">
        <v>1613.4666666666665</v>
      </c>
      <c r="E325" s="40">
        <v>1561.9333333333329</v>
      </c>
      <c r="F325" s="40">
        <v>1490.4666666666665</v>
      </c>
      <c r="G325" s="40">
        <v>1438.9333333333329</v>
      </c>
      <c r="H325" s="40">
        <v>1684.9333333333329</v>
      </c>
      <c r="I325" s="40">
        <v>1736.4666666666662</v>
      </c>
      <c r="J325" s="40">
        <v>1807.9333333333329</v>
      </c>
      <c r="K325" s="31">
        <v>1665</v>
      </c>
      <c r="L325" s="31">
        <v>1542</v>
      </c>
      <c r="M325" s="31">
        <v>8.8543599999999998</v>
      </c>
      <c r="N325" s="1"/>
      <c r="O325" s="1"/>
    </row>
    <row r="326" spans="1:15" ht="12.75" customHeight="1">
      <c r="A326" s="33">
        <v>316</v>
      </c>
      <c r="B326" s="62" t="s">
        <v>186</v>
      </c>
      <c r="C326" s="31">
        <v>1237.75</v>
      </c>
      <c r="D326" s="40">
        <v>1225.9166666666667</v>
      </c>
      <c r="E326" s="40">
        <v>1211.8333333333335</v>
      </c>
      <c r="F326" s="40">
        <v>1185.9166666666667</v>
      </c>
      <c r="G326" s="40">
        <v>1171.8333333333335</v>
      </c>
      <c r="H326" s="40">
        <v>1251.8333333333335</v>
      </c>
      <c r="I326" s="40">
        <v>1265.916666666667</v>
      </c>
      <c r="J326" s="40">
        <v>1291.8333333333335</v>
      </c>
      <c r="K326" s="31">
        <v>1240</v>
      </c>
      <c r="L326" s="31">
        <v>1200</v>
      </c>
      <c r="M326" s="31">
        <v>4.5520399999999999</v>
      </c>
      <c r="N326" s="1"/>
      <c r="O326" s="1"/>
    </row>
    <row r="327" spans="1:15" ht="12.75" customHeight="1">
      <c r="A327" s="33">
        <v>317</v>
      </c>
      <c r="B327" s="62" t="s">
        <v>478</v>
      </c>
      <c r="C327" s="31">
        <v>695.45</v>
      </c>
      <c r="D327" s="40">
        <v>692.85</v>
      </c>
      <c r="E327" s="40">
        <v>680.7</v>
      </c>
      <c r="F327" s="40">
        <v>665.95</v>
      </c>
      <c r="G327" s="40">
        <v>653.80000000000007</v>
      </c>
      <c r="H327" s="40">
        <v>707.6</v>
      </c>
      <c r="I327" s="40">
        <v>719.74999999999989</v>
      </c>
      <c r="J327" s="40">
        <v>734.5</v>
      </c>
      <c r="K327" s="31">
        <v>705</v>
      </c>
      <c r="L327" s="31">
        <v>678.1</v>
      </c>
      <c r="M327" s="31">
        <v>32.624830000000003</v>
      </c>
      <c r="N327" s="1"/>
      <c r="O327" s="1"/>
    </row>
    <row r="328" spans="1:15" ht="12.75" customHeight="1">
      <c r="A328" s="33">
        <v>318</v>
      </c>
      <c r="B328" s="62" t="s">
        <v>479</v>
      </c>
      <c r="C328" s="31">
        <v>39.700000000000003</v>
      </c>
      <c r="D328" s="40">
        <v>39.516666666666666</v>
      </c>
      <c r="E328" s="40">
        <v>39.233333333333334</v>
      </c>
      <c r="F328" s="40">
        <v>38.766666666666666</v>
      </c>
      <c r="G328" s="40">
        <v>38.483333333333334</v>
      </c>
      <c r="H328" s="40">
        <v>39.983333333333334</v>
      </c>
      <c r="I328" s="40">
        <v>40.266666666666666</v>
      </c>
      <c r="J328" s="40">
        <v>40.733333333333334</v>
      </c>
      <c r="K328" s="31">
        <v>39.799999999999997</v>
      </c>
      <c r="L328" s="31">
        <v>39.049999999999997</v>
      </c>
      <c r="M328" s="31">
        <v>40.673319999999997</v>
      </c>
      <c r="N328" s="1"/>
      <c r="O328" s="1"/>
    </row>
    <row r="329" spans="1:15" ht="12.75" customHeight="1">
      <c r="A329" s="33">
        <v>319</v>
      </c>
      <c r="B329" s="62" t="s">
        <v>480</v>
      </c>
      <c r="C329" s="31">
        <v>118.8</v>
      </c>
      <c r="D329" s="40">
        <v>118.71666666666665</v>
      </c>
      <c r="E329" s="40">
        <v>117.48333333333331</v>
      </c>
      <c r="F329" s="40">
        <v>116.16666666666666</v>
      </c>
      <c r="G329" s="40">
        <v>114.93333333333331</v>
      </c>
      <c r="H329" s="40">
        <v>120.0333333333333</v>
      </c>
      <c r="I329" s="40">
        <v>121.26666666666665</v>
      </c>
      <c r="J329" s="40">
        <v>122.5833333333333</v>
      </c>
      <c r="K329" s="31">
        <v>119.95</v>
      </c>
      <c r="L329" s="31">
        <v>117.4</v>
      </c>
      <c r="M329" s="31">
        <v>18.970970000000001</v>
      </c>
      <c r="N329" s="1"/>
      <c r="O329" s="1"/>
    </row>
    <row r="330" spans="1:15" ht="12.75" customHeight="1">
      <c r="A330" s="33">
        <v>320</v>
      </c>
      <c r="B330" s="62" t="s">
        <v>481</v>
      </c>
      <c r="C330" s="31">
        <v>45.55</v>
      </c>
      <c r="D330" s="40">
        <v>45.6</v>
      </c>
      <c r="E330" s="40">
        <v>45.25</v>
      </c>
      <c r="F330" s="40">
        <v>44.949999999999996</v>
      </c>
      <c r="G330" s="40">
        <v>44.599999999999994</v>
      </c>
      <c r="H330" s="40">
        <v>45.900000000000006</v>
      </c>
      <c r="I330" s="40">
        <v>46.250000000000014</v>
      </c>
      <c r="J330" s="40">
        <v>46.550000000000011</v>
      </c>
      <c r="K330" s="31">
        <v>45.95</v>
      </c>
      <c r="L330" s="31">
        <v>45.3</v>
      </c>
      <c r="M330" s="31">
        <v>119.22248999999999</v>
      </c>
      <c r="N330" s="1"/>
      <c r="O330" s="1"/>
    </row>
    <row r="331" spans="1:15" ht="12.75" customHeight="1">
      <c r="A331" s="33">
        <v>321</v>
      </c>
      <c r="B331" s="62" t="s">
        <v>482</v>
      </c>
      <c r="C331" s="31">
        <v>98.2</v>
      </c>
      <c r="D331" s="40">
        <v>97.766666666666666</v>
      </c>
      <c r="E331" s="40">
        <v>96.933333333333337</v>
      </c>
      <c r="F331" s="40">
        <v>95.666666666666671</v>
      </c>
      <c r="G331" s="40">
        <v>94.833333333333343</v>
      </c>
      <c r="H331" s="40">
        <v>99.033333333333331</v>
      </c>
      <c r="I331" s="40">
        <v>99.866666666666674</v>
      </c>
      <c r="J331" s="40">
        <v>101.13333333333333</v>
      </c>
      <c r="K331" s="31">
        <v>98.6</v>
      </c>
      <c r="L331" s="31">
        <v>96.5</v>
      </c>
      <c r="M331" s="31">
        <v>8.6920999999999999</v>
      </c>
      <c r="N331" s="1"/>
      <c r="O331" s="1"/>
    </row>
    <row r="332" spans="1:15" ht="12.75" customHeight="1">
      <c r="A332" s="33">
        <v>322</v>
      </c>
      <c r="B332" s="62" t="s">
        <v>483</v>
      </c>
      <c r="C332" s="31">
        <v>217.55</v>
      </c>
      <c r="D332" s="40">
        <v>218</v>
      </c>
      <c r="E332" s="40">
        <v>215.6</v>
      </c>
      <c r="F332" s="40">
        <v>213.65</v>
      </c>
      <c r="G332" s="40">
        <v>211.25</v>
      </c>
      <c r="H332" s="40">
        <v>219.95</v>
      </c>
      <c r="I332" s="40">
        <v>222.34999999999997</v>
      </c>
      <c r="J332" s="40">
        <v>224.29999999999998</v>
      </c>
      <c r="K332" s="31">
        <v>220.4</v>
      </c>
      <c r="L332" s="31">
        <v>216.05</v>
      </c>
      <c r="M332" s="31">
        <v>3.8330299999999999</v>
      </c>
      <c r="N332" s="1"/>
      <c r="O332" s="1"/>
    </row>
    <row r="333" spans="1:15" ht="12.75" customHeight="1">
      <c r="A333" s="33">
        <v>323</v>
      </c>
      <c r="B333" s="62" t="s">
        <v>193</v>
      </c>
      <c r="C333" s="31">
        <v>184.9</v>
      </c>
      <c r="D333" s="40">
        <v>185.58333333333334</v>
      </c>
      <c r="E333" s="40">
        <v>183.76666666666668</v>
      </c>
      <c r="F333" s="40">
        <v>182.63333333333333</v>
      </c>
      <c r="G333" s="40">
        <v>180.81666666666666</v>
      </c>
      <c r="H333" s="40">
        <v>186.7166666666667</v>
      </c>
      <c r="I333" s="40">
        <v>188.53333333333336</v>
      </c>
      <c r="J333" s="40">
        <v>189.66666666666671</v>
      </c>
      <c r="K333" s="31">
        <v>187.4</v>
      </c>
      <c r="L333" s="31">
        <v>184.45</v>
      </c>
      <c r="M333" s="31">
        <v>72.317750000000004</v>
      </c>
      <c r="N333" s="1"/>
      <c r="O333" s="1"/>
    </row>
    <row r="334" spans="1:15" ht="12.75" customHeight="1">
      <c r="A334" s="33">
        <v>324</v>
      </c>
      <c r="B334" s="62" t="s">
        <v>484</v>
      </c>
      <c r="C334" s="31">
        <v>1010.7</v>
      </c>
      <c r="D334" s="40">
        <v>1003.5666666666666</v>
      </c>
      <c r="E334" s="40">
        <v>987.13333333333321</v>
      </c>
      <c r="F334" s="40">
        <v>963.56666666666661</v>
      </c>
      <c r="G334" s="40">
        <v>947.13333333333321</v>
      </c>
      <c r="H334" s="40">
        <v>1027.1333333333332</v>
      </c>
      <c r="I334" s="40">
        <v>1043.5666666666666</v>
      </c>
      <c r="J334" s="40">
        <v>1067.1333333333332</v>
      </c>
      <c r="K334" s="31">
        <v>1020</v>
      </c>
      <c r="L334" s="31">
        <v>980</v>
      </c>
      <c r="M334" s="31">
        <v>6.7722899999999999</v>
      </c>
      <c r="N334" s="1"/>
      <c r="O334" s="1"/>
    </row>
    <row r="335" spans="1:15" ht="12.75" customHeight="1">
      <c r="A335" s="33">
        <v>325</v>
      </c>
      <c r="B335" s="62" t="s">
        <v>187</v>
      </c>
      <c r="C335" s="31">
        <v>82.5</v>
      </c>
      <c r="D335" s="40">
        <v>81.966666666666669</v>
      </c>
      <c r="E335" s="40">
        <v>81.183333333333337</v>
      </c>
      <c r="F335" s="40">
        <v>79.866666666666674</v>
      </c>
      <c r="G335" s="40">
        <v>79.083333333333343</v>
      </c>
      <c r="H335" s="40">
        <v>83.283333333333331</v>
      </c>
      <c r="I335" s="40">
        <v>84.066666666666663</v>
      </c>
      <c r="J335" s="40">
        <v>85.383333333333326</v>
      </c>
      <c r="K335" s="31">
        <v>82.75</v>
      </c>
      <c r="L335" s="31">
        <v>80.650000000000006</v>
      </c>
      <c r="M335" s="31">
        <v>75.546229999999994</v>
      </c>
      <c r="N335" s="1"/>
      <c r="O335" s="1"/>
    </row>
    <row r="336" spans="1:15" ht="12.75" customHeight="1">
      <c r="A336" s="33">
        <v>326</v>
      </c>
      <c r="B336" s="62" t="s">
        <v>189</v>
      </c>
      <c r="C336" s="31">
        <v>4457.3</v>
      </c>
      <c r="D336" s="40">
        <v>4448.0166666666673</v>
      </c>
      <c r="E336" s="40">
        <v>4413.133333333335</v>
      </c>
      <c r="F336" s="40">
        <v>4368.9666666666681</v>
      </c>
      <c r="G336" s="40">
        <v>4334.0833333333358</v>
      </c>
      <c r="H336" s="40">
        <v>4492.1833333333343</v>
      </c>
      <c r="I336" s="40">
        <v>4527.0666666666675</v>
      </c>
      <c r="J336" s="40">
        <v>4571.2333333333336</v>
      </c>
      <c r="K336" s="31">
        <v>4482.8999999999996</v>
      </c>
      <c r="L336" s="31">
        <v>4403.8500000000004</v>
      </c>
      <c r="M336" s="31">
        <v>0.66388999999999998</v>
      </c>
      <c r="N336" s="1"/>
      <c r="O336" s="1"/>
    </row>
    <row r="337" spans="1:15" ht="12.75" customHeight="1">
      <c r="A337" s="33">
        <v>327</v>
      </c>
      <c r="B337" s="62" t="s">
        <v>485</v>
      </c>
      <c r="C337" s="31">
        <v>683.9</v>
      </c>
      <c r="D337" s="40">
        <v>684.63333333333333</v>
      </c>
      <c r="E337" s="40">
        <v>674.26666666666665</v>
      </c>
      <c r="F337" s="40">
        <v>664.63333333333333</v>
      </c>
      <c r="G337" s="40">
        <v>654.26666666666665</v>
      </c>
      <c r="H337" s="40">
        <v>694.26666666666665</v>
      </c>
      <c r="I337" s="40">
        <v>704.63333333333321</v>
      </c>
      <c r="J337" s="40">
        <v>714.26666666666665</v>
      </c>
      <c r="K337" s="31">
        <v>695</v>
      </c>
      <c r="L337" s="31">
        <v>675</v>
      </c>
      <c r="M337" s="31">
        <v>1.6714100000000001</v>
      </c>
      <c r="N337" s="1"/>
      <c r="O337" s="1"/>
    </row>
    <row r="338" spans="1:15" ht="12.75" customHeight="1">
      <c r="A338" s="33">
        <v>328</v>
      </c>
      <c r="B338" s="62" t="s">
        <v>190</v>
      </c>
      <c r="C338" s="31">
        <v>22630.799999999999</v>
      </c>
      <c r="D338" s="40">
        <v>22611.933333333334</v>
      </c>
      <c r="E338" s="40">
        <v>22523.866666666669</v>
      </c>
      <c r="F338" s="40">
        <v>22416.933333333334</v>
      </c>
      <c r="G338" s="40">
        <v>22328.866666666669</v>
      </c>
      <c r="H338" s="40">
        <v>22718.866666666669</v>
      </c>
      <c r="I338" s="40">
        <v>22806.933333333334</v>
      </c>
      <c r="J338" s="40">
        <v>22913.866666666669</v>
      </c>
      <c r="K338" s="31">
        <v>22700</v>
      </c>
      <c r="L338" s="31">
        <v>22505</v>
      </c>
      <c r="M338" s="31">
        <v>0.35015000000000002</v>
      </c>
      <c r="N338" s="1"/>
      <c r="O338" s="1"/>
    </row>
    <row r="339" spans="1:15" ht="12.75" customHeight="1">
      <c r="A339" s="33">
        <v>329</v>
      </c>
      <c r="B339" s="62" t="s">
        <v>486</v>
      </c>
      <c r="C339" s="31">
        <v>63.3</v>
      </c>
      <c r="D339" s="40">
        <v>63.15</v>
      </c>
      <c r="E339" s="40">
        <v>62.699999999999996</v>
      </c>
      <c r="F339" s="40">
        <v>62.099999999999994</v>
      </c>
      <c r="G339" s="40">
        <v>61.649999999999991</v>
      </c>
      <c r="H339" s="40">
        <v>63.75</v>
      </c>
      <c r="I339" s="40">
        <v>64.2</v>
      </c>
      <c r="J339" s="40">
        <v>64.800000000000011</v>
      </c>
      <c r="K339" s="31">
        <v>63.6</v>
      </c>
      <c r="L339" s="31">
        <v>62.55</v>
      </c>
      <c r="M339" s="31">
        <v>6.8582299999999998</v>
      </c>
      <c r="N339" s="1"/>
      <c r="O339" s="1"/>
    </row>
    <row r="340" spans="1:15" ht="12.75" customHeight="1">
      <c r="A340" s="33">
        <v>330</v>
      </c>
      <c r="B340" s="62" t="s">
        <v>291</v>
      </c>
      <c r="C340" s="31">
        <v>256</v>
      </c>
      <c r="D340" s="40">
        <v>254.58333333333334</v>
      </c>
      <c r="E340" s="40">
        <v>251.2166666666667</v>
      </c>
      <c r="F340" s="40">
        <v>246.43333333333337</v>
      </c>
      <c r="G340" s="40">
        <v>243.06666666666672</v>
      </c>
      <c r="H340" s="40">
        <v>259.36666666666667</v>
      </c>
      <c r="I340" s="40">
        <v>262.73333333333329</v>
      </c>
      <c r="J340" s="40">
        <v>267.51666666666665</v>
      </c>
      <c r="K340" s="31">
        <v>257.95</v>
      </c>
      <c r="L340" s="31">
        <v>249.8</v>
      </c>
      <c r="M340" s="31">
        <v>3.2626300000000001</v>
      </c>
      <c r="N340" s="1"/>
      <c r="O340" s="1"/>
    </row>
    <row r="341" spans="1:15" ht="12.75" customHeight="1">
      <c r="A341" s="33">
        <v>331</v>
      </c>
      <c r="B341" s="62" t="s">
        <v>487</v>
      </c>
      <c r="C341" s="31">
        <v>344</v>
      </c>
      <c r="D341" s="40">
        <v>347.15000000000003</v>
      </c>
      <c r="E341" s="40">
        <v>339.85000000000008</v>
      </c>
      <c r="F341" s="40">
        <v>335.70000000000005</v>
      </c>
      <c r="G341" s="40">
        <v>328.40000000000009</v>
      </c>
      <c r="H341" s="40">
        <v>351.30000000000007</v>
      </c>
      <c r="I341" s="40">
        <v>358.6</v>
      </c>
      <c r="J341" s="40">
        <v>362.75000000000006</v>
      </c>
      <c r="K341" s="31">
        <v>354.45</v>
      </c>
      <c r="L341" s="31">
        <v>343</v>
      </c>
      <c r="M341" s="31">
        <v>1.28844</v>
      </c>
      <c r="N341" s="1"/>
      <c r="O341" s="1"/>
    </row>
    <row r="342" spans="1:15" ht="12.75" customHeight="1">
      <c r="A342" s="33">
        <v>332</v>
      </c>
      <c r="B342" s="62" t="s">
        <v>194</v>
      </c>
      <c r="C342" s="31">
        <v>982.3</v>
      </c>
      <c r="D342" s="40">
        <v>982.76666666666677</v>
      </c>
      <c r="E342" s="40">
        <v>977.03333333333353</v>
      </c>
      <c r="F342" s="40">
        <v>971.76666666666677</v>
      </c>
      <c r="G342" s="40">
        <v>966.03333333333353</v>
      </c>
      <c r="H342" s="40">
        <v>988.03333333333353</v>
      </c>
      <c r="I342" s="40">
        <v>993.76666666666688</v>
      </c>
      <c r="J342" s="40">
        <v>999.03333333333353</v>
      </c>
      <c r="K342" s="31">
        <v>988.5</v>
      </c>
      <c r="L342" s="31">
        <v>977.5</v>
      </c>
      <c r="M342" s="31">
        <v>2.9034</v>
      </c>
      <c r="N342" s="1"/>
      <c r="O342" s="1"/>
    </row>
    <row r="343" spans="1:15" ht="12.75" customHeight="1">
      <c r="A343" s="33">
        <v>333</v>
      </c>
      <c r="B343" s="62" t="s">
        <v>196</v>
      </c>
      <c r="C343" s="31">
        <v>156.9</v>
      </c>
      <c r="D343" s="40">
        <v>157</v>
      </c>
      <c r="E343" s="40">
        <v>155.75</v>
      </c>
      <c r="F343" s="40">
        <v>154.6</v>
      </c>
      <c r="G343" s="40">
        <v>153.35</v>
      </c>
      <c r="H343" s="40">
        <v>158.15</v>
      </c>
      <c r="I343" s="40">
        <v>159.4</v>
      </c>
      <c r="J343" s="40">
        <v>160.55000000000001</v>
      </c>
      <c r="K343" s="31">
        <v>158.25</v>
      </c>
      <c r="L343" s="31">
        <v>155.85</v>
      </c>
      <c r="M343" s="31">
        <v>42.732050000000001</v>
      </c>
      <c r="N343" s="1"/>
      <c r="O343" s="1"/>
    </row>
    <row r="344" spans="1:15" ht="12.75" customHeight="1">
      <c r="A344" s="33">
        <v>334</v>
      </c>
      <c r="B344" s="62" t="s">
        <v>292</v>
      </c>
      <c r="C344" s="31">
        <v>241.65</v>
      </c>
      <c r="D344" s="40">
        <v>242.73333333333335</v>
      </c>
      <c r="E344" s="40">
        <v>239.7166666666667</v>
      </c>
      <c r="F344" s="40">
        <v>237.78333333333336</v>
      </c>
      <c r="G344" s="40">
        <v>234.76666666666671</v>
      </c>
      <c r="H344" s="40">
        <v>244.66666666666669</v>
      </c>
      <c r="I344" s="40">
        <v>247.68333333333334</v>
      </c>
      <c r="J344" s="40">
        <v>249.61666666666667</v>
      </c>
      <c r="K344" s="31">
        <v>245.75</v>
      </c>
      <c r="L344" s="31">
        <v>240.8</v>
      </c>
      <c r="M344" s="31">
        <v>8.5766299999999998</v>
      </c>
      <c r="N344" s="1"/>
      <c r="O344" s="1"/>
    </row>
    <row r="345" spans="1:15" ht="12.75" customHeight="1">
      <c r="A345" s="33">
        <v>335</v>
      </c>
      <c r="B345" s="62" t="s">
        <v>488</v>
      </c>
      <c r="C345" s="31">
        <v>933.4</v>
      </c>
      <c r="D345" s="40">
        <v>927.38333333333333</v>
      </c>
      <c r="E345" s="40">
        <v>913.26666666666665</v>
      </c>
      <c r="F345" s="40">
        <v>893.13333333333333</v>
      </c>
      <c r="G345" s="40">
        <v>879.01666666666665</v>
      </c>
      <c r="H345" s="40">
        <v>947.51666666666665</v>
      </c>
      <c r="I345" s="40">
        <v>961.63333333333321</v>
      </c>
      <c r="J345" s="40">
        <v>981.76666666666665</v>
      </c>
      <c r="K345" s="31">
        <v>941.5</v>
      </c>
      <c r="L345" s="31">
        <v>907.25</v>
      </c>
      <c r="M345" s="31">
        <v>10.29527</v>
      </c>
      <c r="N345" s="1"/>
      <c r="O345" s="1"/>
    </row>
    <row r="346" spans="1:15" ht="12.75" customHeight="1">
      <c r="A346" s="33">
        <v>336</v>
      </c>
      <c r="B346" s="62" t="s">
        <v>293</v>
      </c>
      <c r="C346" s="31">
        <v>838.1</v>
      </c>
      <c r="D346" s="40">
        <v>843.13333333333321</v>
      </c>
      <c r="E346" s="40">
        <v>828.26666666666642</v>
      </c>
      <c r="F346" s="40">
        <v>818.43333333333317</v>
      </c>
      <c r="G346" s="40">
        <v>803.56666666666638</v>
      </c>
      <c r="H346" s="40">
        <v>852.96666666666647</v>
      </c>
      <c r="I346" s="40">
        <v>867.83333333333326</v>
      </c>
      <c r="J346" s="40">
        <v>877.66666666666652</v>
      </c>
      <c r="K346" s="31">
        <v>858</v>
      </c>
      <c r="L346" s="31">
        <v>833.3</v>
      </c>
      <c r="M346" s="31">
        <v>20.806999999999999</v>
      </c>
      <c r="N346" s="1"/>
      <c r="O346" s="1"/>
    </row>
    <row r="347" spans="1:15" ht="12.75" customHeight="1">
      <c r="A347" s="33">
        <v>337</v>
      </c>
      <c r="B347" s="62" t="s">
        <v>195</v>
      </c>
      <c r="C347" s="31">
        <v>3827.35</v>
      </c>
      <c r="D347" s="40">
        <v>3823.0833333333335</v>
      </c>
      <c r="E347" s="40">
        <v>3792.916666666667</v>
      </c>
      <c r="F347" s="40">
        <v>3758.4833333333336</v>
      </c>
      <c r="G347" s="40">
        <v>3728.3166666666671</v>
      </c>
      <c r="H347" s="40">
        <v>3857.5166666666669</v>
      </c>
      <c r="I347" s="40">
        <v>3887.6833333333338</v>
      </c>
      <c r="J347" s="40">
        <v>3922.1166666666668</v>
      </c>
      <c r="K347" s="31">
        <v>3853.25</v>
      </c>
      <c r="L347" s="31">
        <v>3788.65</v>
      </c>
      <c r="M347" s="31">
        <v>0.50324999999999998</v>
      </c>
      <c r="N347" s="1"/>
      <c r="O347" s="1"/>
    </row>
    <row r="348" spans="1:15" ht="12.75" customHeight="1">
      <c r="A348" s="33">
        <v>338</v>
      </c>
      <c r="B348" s="62" t="s">
        <v>489</v>
      </c>
      <c r="C348" s="31">
        <v>237.5</v>
      </c>
      <c r="D348" s="40">
        <v>236.79999999999998</v>
      </c>
      <c r="E348" s="40">
        <v>234.69999999999996</v>
      </c>
      <c r="F348" s="40">
        <v>231.89999999999998</v>
      </c>
      <c r="G348" s="40">
        <v>229.79999999999995</v>
      </c>
      <c r="H348" s="40">
        <v>239.59999999999997</v>
      </c>
      <c r="I348" s="40">
        <v>241.7</v>
      </c>
      <c r="J348" s="40">
        <v>244.49999999999997</v>
      </c>
      <c r="K348" s="31">
        <v>238.9</v>
      </c>
      <c r="L348" s="31">
        <v>234</v>
      </c>
      <c r="M348" s="31">
        <v>1.4608099999999999</v>
      </c>
      <c r="N348" s="1"/>
      <c r="O348" s="1"/>
    </row>
    <row r="349" spans="1:15" ht="12.75" customHeight="1">
      <c r="A349" s="33">
        <v>339</v>
      </c>
      <c r="B349" s="62" t="s">
        <v>294</v>
      </c>
      <c r="C349" s="31">
        <v>698.5</v>
      </c>
      <c r="D349" s="40">
        <v>688.98333333333323</v>
      </c>
      <c r="E349" s="40">
        <v>669.96666666666647</v>
      </c>
      <c r="F349" s="40">
        <v>641.43333333333328</v>
      </c>
      <c r="G349" s="40">
        <v>622.41666666666652</v>
      </c>
      <c r="H349" s="40">
        <v>717.51666666666642</v>
      </c>
      <c r="I349" s="40">
        <v>736.53333333333308</v>
      </c>
      <c r="J349" s="40">
        <v>765.06666666666638</v>
      </c>
      <c r="K349" s="31">
        <v>708</v>
      </c>
      <c r="L349" s="31">
        <v>660.45</v>
      </c>
      <c r="M349" s="31">
        <v>52.461939999999998</v>
      </c>
      <c r="N349" s="1"/>
      <c r="O349" s="1"/>
    </row>
    <row r="350" spans="1:15" ht="12.75" customHeight="1">
      <c r="A350" s="33">
        <v>340</v>
      </c>
      <c r="B350" s="62" t="s">
        <v>490</v>
      </c>
      <c r="C350" s="31">
        <v>158.55000000000001</v>
      </c>
      <c r="D350" s="40">
        <v>157.25</v>
      </c>
      <c r="E350" s="40">
        <v>155</v>
      </c>
      <c r="F350" s="40">
        <v>151.44999999999999</v>
      </c>
      <c r="G350" s="40">
        <v>149.19999999999999</v>
      </c>
      <c r="H350" s="40">
        <v>160.80000000000001</v>
      </c>
      <c r="I350" s="40">
        <v>163.05000000000001</v>
      </c>
      <c r="J350" s="40">
        <v>166.60000000000002</v>
      </c>
      <c r="K350" s="31">
        <v>159.5</v>
      </c>
      <c r="L350" s="31">
        <v>153.69999999999999</v>
      </c>
      <c r="M350" s="31">
        <v>15.803100000000001</v>
      </c>
      <c r="N350" s="1"/>
      <c r="O350" s="1"/>
    </row>
    <row r="351" spans="1:15" ht="12.75" customHeight="1">
      <c r="A351" s="33">
        <v>341</v>
      </c>
      <c r="B351" s="62" t="s">
        <v>203</v>
      </c>
      <c r="C351" s="31">
        <v>3850.8</v>
      </c>
      <c r="D351" s="40">
        <v>3838.2666666666664</v>
      </c>
      <c r="E351" s="40">
        <v>3812.5333333333328</v>
      </c>
      <c r="F351" s="40">
        <v>3774.2666666666664</v>
      </c>
      <c r="G351" s="40">
        <v>3748.5333333333328</v>
      </c>
      <c r="H351" s="40">
        <v>3876.5333333333328</v>
      </c>
      <c r="I351" s="40">
        <v>3902.2666666666664</v>
      </c>
      <c r="J351" s="40">
        <v>3940.5333333333328</v>
      </c>
      <c r="K351" s="31">
        <v>3864</v>
      </c>
      <c r="L351" s="31">
        <v>3800</v>
      </c>
      <c r="M351" s="31">
        <v>1.3308500000000001</v>
      </c>
      <c r="N351" s="1"/>
      <c r="O351" s="1"/>
    </row>
    <row r="352" spans="1:15" ht="12.75" customHeight="1">
      <c r="A352" s="33">
        <v>342</v>
      </c>
      <c r="B352" s="62" t="s">
        <v>491</v>
      </c>
      <c r="C352" s="31">
        <v>601.75</v>
      </c>
      <c r="D352" s="40">
        <v>594.9666666666667</v>
      </c>
      <c r="E352" s="40">
        <v>585.93333333333339</v>
      </c>
      <c r="F352" s="40">
        <v>570.11666666666667</v>
      </c>
      <c r="G352" s="40">
        <v>561.08333333333337</v>
      </c>
      <c r="H352" s="40">
        <v>610.78333333333342</v>
      </c>
      <c r="I352" s="40">
        <v>619.81666666666672</v>
      </c>
      <c r="J352" s="40">
        <v>635.63333333333344</v>
      </c>
      <c r="K352" s="31">
        <v>604</v>
      </c>
      <c r="L352" s="31">
        <v>579.15</v>
      </c>
      <c r="M352" s="31">
        <v>7.9730100000000004</v>
      </c>
      <c r="N352" s="1"/>
      <c r="O352" s="1"/>
    </row>
    <row r="353" spans="1:15" ht="12.75" customHeight="1">
      <c r="A353" s="33">
        <v>343</v>
      </c>
      <c r="B353" s="62" t="s">
        <v>492</v>
      </c>
      <c r="C353" s="31">
        <v>326.75</v>
      </c>
      <c r="D353" s="40">
        <v>326.23333333333335</v>
      </c>
      <c r="E353" s="40">
        <v>322.51666666666671</v>
      </c>
      <c r="F353" s="40">
        <v>318.28333333333336</v>
      </c>
      <c r="G353" s="40">
        <v>314.56666666666672</v>
      </c>
      <c r="H353" s="40">
        <v>330.4666666666667</v>
      </c>
      <c r="I353" s="40">
        <v>334.18333333333339</v>
      </c>
      <c r="J353" s="40">
        <v>338.41666666666669</v>
      </c>
      <c r="K353" s="31">
        <v>329.95</v>
      </c>
      <c r="L353" s="31">
        <v>322</v>
      </c>
      <c r="M353" s="31">
        <v>1.7164900000000001</v>
      </c>
      <c r="N353" s="1"/>
      <c r="O353" s="1"/>
    </row>
    <row r="354" spans="1:15" ht="12.75" customHeight="1">
      <c r="A354" s="33">
        <v>344</v>
      </c>
      <c r="B354" s="62" t="s">
        <v>208</v>
      </c>
      <c r="C354" s="31">
        <v>1374.95</v>
      </c>
      <c r="D354" s="40">
        <v>1378.2</v>
      </c>
      <c r="E354" s="40">
        <v>1365.45</v>
      </c>
      <c r="F354" s="40">
        <v>1355.95</v>
      </c>
      <c r="G354" s="40">
        <v>1343.2</v>
      </c>
      <c r="H354" s="40">
        <v>1387.7</v>
      </c>
      <c r="I354" s="40">
        <v>1400.45</v>
      </c>
      <c r="J354" s="40">
        <v>1409.95</v>
      </c>
      <c r="K354" s="31">
        <v>1390.95</v>
      </c>
      <c r="L354" s="31">
        <v>1368.7</v>
      </c>
      <c r="M354" s="31">
        <v>5.1250299999999998</v>
      </c>
      <c r="N354" s="1"/>
      <c r="O354" s="1"/>
    </row>
    <row r="355" spans="1:15" ht="12.75" customHeight="1">
      <c r="A355" s="33">
        <v>345</v>
      </c>
      <c r="B355" s="62" t="s">
        <v>197</v>
      </c>
      <c r="C355" s="31">
        <v>37851.15</v>
      </c>
      <c r="D355" s="40">
        <v>37834.916666666664</v>
      </c>
      <c r="E355" s="40">
        <v>37656.23333333333</v>
      </c>
      <c r="F355" s="40">
        <v>37461.316666666666</v>
      </c>
      <c r="G355" s="40">
        <v>37282.633333333331</v>
      </c>
      <c r="H355" s="40">
        <v>38029.833333333328</v>
      </c>
      <c r="I355" s="40">
        <v>38208.516666666663</v>
      </c>
      <c r="J355" s="40">
        <v>38403.433333333327</v>
      </c>
      <c r="K355" s="31">
        <v>38013.599999999999</v>
      </c>
      <c r="L355" s="31">
        <v>37640</v>
      </c>
      <c r="M355" s="31">
        <v>0.10126</v>
      </c>
      <c r="N355" s="1"/>
      <c r="O355" s="1"/>
    </row>
    <row r="356" spans="1:15" ht="12.75" customHeight="1">
      <c r="A356" s="33">
        <v>346</v>
      </c>
      <c r="B356" s="62" t="s">
        <v>295</v>
      </c>
      <c r="C356" s="31">
        <v>1191</v>
      </c>
      <c r="D356" s="40">
        <v>1180.0333333333333</v>
      </c>
      <c r="E356" s="40">
        <v>1161.0666666666666</v>
      </c>
      <c r="F356" s="40">
        <v>1131.1333333333332</v>
      </c>
      <c r="G356" s="40">
        <v>1112.1666666666665</v>
      </c>
      <c r="H356" s="40">
        <v>1209.9666666666667</v>
      </c>
      <c r="I356" s="40">
        <v>1228.9333333333334</v>
      </c>
      <c r="J356" s="40">
        <v>1258.8666666666668</v>
      </c>
      <c r="K356" s="31">
        <v>1199</v>
      </c>
      <c r="L356" s="31">
        <v>1150.0999999999999</v>
      </c>
      <c r="M356" s="31">
        <v>1.53443</v>
      </c>
      <c r="N356" s="1"/>
      <c r="O356" s="1"/>
    </row>
    <row r="357" spans="1:15" ht="12.75" customHeight="1">
      <c r="A357" s="33">
        <v>347</v>
      </c>
      <c r="B357" s="62" t="s">
        <v>199</v>
      </c>
      <c r="C357" s="31">
        <v>4906.1499999999996</v>
      </c>
      <c r="D357" s="40">
        <v>4868.3</v>
      </c>
      <c r="E357" s="40">
        <v>4808.8500000000004</v>
      </c>
      <c r="F357" s="40">
        <v>4711.55</v>
      </c>
      <c r="G357" s="40">
        <v>4652.1000000000004</v>
      </c>
      <c r="H357" s="40">
        <v>4965.6000000000004</v>
      </c>
      <c r="I357" s="40">
        <v>5025.0499999999993</v>
      </c>
      <c r="J357" s="40">
        <v>5122.3500000000004</v>
      </c>
      <c r="K357" s="31">
        <v>4927.75</v>
      </c>
      <c r="L357" s="31">
        <v>4771</v>
      </c>
      <c r="M357" s="31">
        <v>2.2271800000000002</v>
      </c>
      <c r="N357" s="1"/>
      <c r="O357" s="1"/>
    </row>
    <row r="358" spans="1:15" ht="12.75" customHeight="1">
      <c r="A358" s="33">
        <v>348</v>
      </c>
      <c r="B358" s="62" t="s">
        <v>200</v>
      </c>
      <c r="C358" s="31">
        <v>220.35</v>
      </c>
      <c r="D358" s="40">
        <v>219.29999999999998</v>
      </c>
      <c r="E358" s="40">
        <v>217.69999999999996</v>
      </c>
      <c r="F358" s="40">
        <v>215.04999999999998</v>
      </c>
      <c r="G358" s="40">
        <v>213.44999999999996</v>
      </c>
      <c r="H358" s="40">
        <v>221.94999999999996</v>
      </c>
      <c r="I358" s="40">
        <v>223.54999999999998</v>
      </c>
      <c r="J358" s="40">
        <v>226.19999999999996</v>
      </c>
      <c r="K358" s="31">
        <v>220.9</v>
      </c>
      <c r="L358" s="31">
        <v>216.65</v>
      </c>
      <c r="M358" s="31">
        <v>10.83389</v>
      </c>
      <c r="N358" s="1"/>
      <c r="O358" s="1"/>
    </row>
    <row r="359" spans="1:15" ht="12.75" customHeight="1">
      <c r="A359" s="33">
        <v>349</v>
      </c>
      <c r="B359" s="62" t="s">
        <v>493</v>
      </c>
      <c r="C359" s="31">
        <v>3758.3</v>
      </c>
      <c r="D359" s="40">
        <v>3759.5</v>
      </c>
      <c r="E359" s="40">
        <v>3746</v>
      </c>
      <c r="F359" s="40">
        <v>3733.7</v>
      </c>
      <c r="G359" s="40">
        <v>3720.2</v>
      </c>
      <c r="H359" s="40">
        <v>3771.8</v>
      </c>
      <c r="I359" s="40">
        <v>3785.3</v>
      </c>
      <c r="J359" s="40">
        <v>3797.6000000000004</v>
      </c>
      <c r="K359" s="31">
        <v>3773</v>
      </c>
      <c r="L359" s="31">
        <v>3747.2</v>
      </c>
      <c r="M359" s="31">
        <v>0.41970000000000002</v>
      </c>
      <c r="N359" s="1"/>
      <c r="O359" s="1"/>
    </row>
    <row r="360" spans="1:15" ht="12.75" customHeight="1">
      <c r="A360" s="33">
        <v>350</v>
      </c>
      <c r="B360" s="62" t="s">
        <v>494</v>
      </c>
      <c r="C360" s="31">
        <v>1528.5</v>
      </c>
      <c r="D360" s="40">
        <v>1534.8166666666666</v>
      </c>
      <c r="E360" s="40">
        <v>1509.7333333333331</v>
      </c>
      <c r="F360" s="40">
        <v>1490.9666666666665</v>
      </c>
      <c r="G360" s="40">
        <v>1465.883333333333</v>
      </c>
      <c r="H360" s="40">
        <v>1553.5833333333333</v>
      </c>
      <c r="I360" s="40">
        <v>1578.6666666666667</v>
      </c>
      <c r="J360" s="40">
        <v>1597.4333333333334</v>
      </c>
      <c r="K360" s="31">
        <v>1559.9</v>
      </c>
      <c r="L360" s="31">
        <v>1516.05</v>
      </c>
      <c r="M360" s="31">
        <v>1.5974299999999999</v>
      </c>
      <c r="N360" s="1"/>
      <c r="O360" s="1"/>
    </row>
    <row r="361" spans="1:15" ht="12.75" customHeight="1">
      <c r="A361" s="33">
        <v>351</v>
      </c>
      <c r="B361" s="62" t="s">
        <v>202</v>
      </c>
      <c r="C361" s="31">
        <v>2630.9</v>
      </c>
      <c r="D361" s="40">
        <v>2641.2833333333333</v>
      </c>
      <c r="E361" s="40">
        <v>2613.5666666666666</v>
      </c>
      <c r="F361" s="40">
        <v>2596.2333333333331</v>
      </c>
      <c r="G361" s="40">
        <v>2568.5166666666664</v>
      </c>
      <c r="H361" s="40">
        <v>2658.6166666666668</v>
      </c>
      <c r="I361" s="40">
        <v>2686.333333333333</v>
      </c>
      <c r="J361" s="40">
        <v>2703.666666666667</v>
      </c>
      <c r="K361" s="31">
        <v>2669</v>
      </c>
      <c r="L361" s="31">
        <v>2623.95</v>
      </c>
      <c r="M361" s="31">
        <v>2.4375100000000001</v>
      </c>
      <c r="N361" s="1"/>
      <c r="O361" s="1"/>
    </row>
    <row r="362" spans="1:15" ht="12.75" customHeight="1">
      <c r="A362" s="33">
        <v>352</v>
      </c>
      <c r="B362" s="62" t="s">
        <v>495</v>
      </c>
      <c r="C362" s="31">
        <v>89.85</v>
      </c>
      <c r="D362" s="40">
        <v>90.05</v>
      </c>
      <c r="E362" s="40">
        <v>89.1</v>
      </c>
      <c r="F362" s="40">
        <v>88.35</v>
      </c>
      <c r="G362" s="40">
        <v>87.399999999999991</v>
      </c>
      <c r="H362" s="40">
        <v>90.8</v>
      </c>
      <c r="I362" s="40">
        <v>91.750000000000014</v>
      </c>
      <c r="J362" s="40">
        <v>92.5</v>
      </c>
      <c r="K362" s="31">
        <v>91</v>
      </c>
      <c r="L362" s="31">
        <v>89.3</v>
      </c>
      <c r="M362" s="31">
        <v>37.723610000000001</v>
      </c>
      <c r="N362" s="1"/>
      <c r="O362" s="1"/>
    </row>
    <row r="363" spans="1:15" ht="12.75" customHeight="1">
      <c r="A363" s="33">
        <v>353</v>
      </c>
      <c r="B363" s="62" t="s">
        <v>496</v>
      </c>
      <c r="C363" s="31">
        <v>1135.8</v>
      </c>
      <c r="D363" s="40">
        <v>1140.0833333333333</v>
      </c>
      <c r="E363" s="40">
        <v>1125.7166666666665</v>
      </c>
      <c r="F363" s="40">
        <v>1115.6333333333332</v>
      </c>
      <c r="G363" s="40">
        <v>1101.2666666666664</v>
      </c>
      <c r="H363" s="40">
        <v>1150.1666666666665</v>
      </c>
      <c r="I363" s="40">
        <v>1164.5333333333333</v>
      </c>
      <c r="J363" s="40">
        <v>1174.6166666666666</v>
      </c>
      <c r="K363" s="31">
        <v>1154.45</v>
      </c>
      <c r="L363" s="31">
        <v>1130</v>
      </c>
      <c r="M363" s="31">
        <v>0.28055000000000002</v>
      </c>
      <c r="N363" s="1"/>
      <c r="O363" s="1"/>
    </row>
    <row r="364" spans="1:15" ht="12.75" customHeight="1">
      <c r="A364" s="33">
        <v>354</v>
      </c>
      <c r="B364" s="62" t="s">
        <v>205</v>
      </c>
      <c r="C364" s="31">
        <v>3466.35</v>
      </c>
      <c r="D364" s="40">
        <v>3454.1166666666668</v>
      </c>
      <c r="E364" s="40">
        <v>3428.2333333333336</v>
      </c>
      <c r="F364" s="40">
        <v>3390.1166666666668</v>
      </c>
      <c r="G364" s="40">
        <v>3364.2333333333336</v>
      </c>
      <c r="H364" s="40">
        <v>3492.2333333333336</v>
      </c>
      <c r="I364" s="40">
        <v>3518.1166666666668</v>
      </c>
      <c r="J364" s="40">
        <v>3556.2333333333336</v>
      </c>
      <c r="K364" s="31">
        <v>3480</v>
      </c>
      <c r="L364" s="31">
        <v>3416</v>
      </c>
      <c r="M364" s="31">
        <v>2.0457700000000001</v>
      </c>
      <c r="N364" s="1"/>
      <c r="O364" s="1"/>
    </row>
    <row r="365" spans="1:15" ht="12.75" customHeight="1">
      <c r="A365" s="33">
        <v>355</v>
      </c>
      <c r="B365" s="62" t="s">
        <v>497</v>
      </c>
      <c r="C365" s="31">
        <v>1314.25</v>
      </c>
      <c r="D365" s="40">
        <v>1316.7666666666667</v>
      </c>
      <c r="E365" s="40">
        <v>1300.8833333333332</v>
      </c>
      <c r="F365" s="40">
        <v>1287.5166666666667</v>
      </c>
      <c r="G365" s="40">
        <v>1271.6333333333332</v>
      </c>
      <c r="H365" s="40">
        <v>1330.1333333333332</v>
      </c>
      <c r="I365" s="40">
        <v>1346.0166666666669</v>
      </c>
      <c r="J365" s="40">
        <v>1359.3833333333332</v>
      </c>
      <c r="K365" s="31">
        <v>1332.65</v>
      </c>
      <c r="L365" s="31">
        <v>1303.4000000000001</v>
      </c>
      <c r="M365" s="31">
        <v>0.62082000000000004</v>
      </c>
      <c r="N365" s="1"/>
      <c r="O365" s="1"/>
    </row>
    <row r="366" spans="1:15" ht="12.75" customHeight="1">
      <c r="A366" s="33">
        <v>356</v>
      </c>
      <c r="B366" s="62" t="s">
        <v>296</v>
      </c>
      <c r="C366" s="31">
        <v>337.2</v>
      </c>
      <c r="D366" s="40">
        <v>337.3</v>
      </c>
      <c r="E366" s="40">
        <v>332</v>
      </c>
      <c r="F366" s="40">
        <v>326.8</v>
      </c>
      <c r="G366" s="40">
        <v>321.5</v>
      </c>
      <c r="H366" s="40">
        <v>342.5</v>
      </c>
      <c r="I366" s="40">
        <v>347.80000000000007</v>
      </c>
      <c r="J366" s="40">
        <v>353</v>
      </c>
      <c r="K366" s="31">
        <v>342.6</v>
      </c>
      <c r="L366" s="31">
        <v>332.1</v>
      </c>
      <c r="M366" s="31">
        <v>10.41217</v>
      </c>
      <c r="N366" s="1"/>
      <c r="O366" s="1"/>
    </row>
    <row r="367" spans="1:15" ht="12.75" customHeight="1">
      <c r="A367" s="33">
        <v>357</v>
      </c>
      <c r="B367" s="62" t="s">
        <v>201</v>
      </c>
      <c r="C367" s="31">
        <v>199.85</v>
      </c>
      <c r="D367" s="40">
        <v>200.53333333333333</v>
      </c>
      <c r="E367" s="40">
        <v>197.41666666666666</v>
      </c>
      <c r="F367" s="40">
        <v>194.98333333333332</v>
      </c>
      <c r="G367" s="40">
        <v>191.86666666666665</v>
      </c>
      <c r="H367" s="40">
        <v>202.96666666666667</v>
      </c>
      <c r="I367" s="40">
        <v>206.08333333333334</v>
      </c>
      <c r="J367" s="40">
        <v>208.51666666666668</v>
      </c>
      <c r="K367" s="31">
        <v>203.65</v>
      </c>
      <c r="L367" s="31">
        <v>198.1</v>
      </c>
      <c r="M367" s="31">
        <v>74.247460000000004</v>
      </c>
      <c r="N367" s="1"/>
      <c r="O367" s="1"/>
    </row>
    <row r="368" spans="1:15" ht="12.75" customHeight="1">
      <c r="A368" s="33">
        <v>358</v>
      </c>
      <c r="B368" s="62" t="s">
        <v>206</v>
      </c>
      <c r="C368" s="31">
        <v>248.5</v>
      </c>
      <c r="D368" s="40">
        <v>248.63333333333333</v>
      </c>
      <c r="E368" s="40">
        <v>247.01666666666665</v>
      </c>
      <c r="F368" s="40">
        <v>245.53333333333333</v>
      </c>
      <c r="G368" s="40">
        <v>243.91666666666666</v>
      </c>
      <c r="H368" s="40">
        <v>250.11666666666665</v>
      </c>
      <c r="I368" s="40">
        <v>251.73333333333332</v>
      </c>
      <c r="J368" s="40">
        <v>253.21666666666664</v>
      </c>
      <c r="K368" s="31">
        <v>250.25</v>
      </c>
      <c r="L368" s="31">
        <v>247.15</v>
      </c>
      <c r="M368" s="31">
        <v>54.790219999999998</v>
      </c>
      <c r="N368" s="1"/>
      <c r="O368" s="1"/>
    </row>
    <row r="369" spans="1:15" ht="12.75" customHeight="1">
      <c r="A369" s="33">
        <v>359</v>
      </c>
      <c r="B369" s="62" t="s">
        <v>498</v>
      </c>
      <c r="C369" s="31">
        <v>369.95</v>
      </c>
      <c r="D369" s="40">
        <v>372.91666666666669</v>
      </c>
      <c r="E369" s="40">
        <v>366.03333333333336</v>
      </c>
      <c r="F369" s="40">
        <v>362.11666666666667</v>
      </c>
      <c r="G369" s="40">
        <v>355.23333333333335</v>
      </c>
      <c r="H369" s="40">
        <v>376.83333333333337</v>
      </c>
      <c r="I369" s="40">
        <v>383.7166666666667</v>
      </c>
      <c r="J369" s="40">
        <v>387.63333333333338</v>
      </c>
      <c r="K369" s="31">
        <v>379.8</v>
      </c>
      <c r="L369" s="31">
        <v>369</v>
      </c>
      <c r="M369" s="31">
        <v>4.8223599999999998</v>
      </c>
      <c r="N369" s="1"/>
      <c r="O369" s="1"/>
    </row>
    <row r="370" spans="1:15" ht="12.75" customHeight="1">
      <c r="A370" s="33">
        <v>360</v>
      </c>
      <c r="B370" s="62" t="s">
        <v>297</v>
      </c>
      <c r="C370" s="31">
        <v>578.35</v>
      </c>
      <c r="D370" s="40">
        <v>572.4</v>
      </c>
      <c r="E370" s="40">
        <v>562.94999999999993</v>
      </c>
      <c r="F370" s="40">
        <v>547.54999999999995</v>
      </c>
      <c r="G370" s="40">
        <v>538.09999999999991</v>
      </c>
      <c r="H370" s="40">
        <v>587.79999999999995</v>
      </c>
      <c r="I370" s="40">
        <v>597.25</v>
      </c>
      <c r="J370" s="40">
        <v>612.65</v>
      </c>
      <c r="K370" s="31">
        <v>581.85</v>
      </c>
      <c r="L370" s="31">
        <v>557</v>
      </c>
      <c r="M370" s="31">
        <v>5.9878999999999998</v>
      </c>
      <c r="N370" s="1"/>
      <c r="O370" s="1"/>
    </row>
    <row r="371" spans="1:15" ht="12.75" customHeight="1">
      <c r="A371" s="33">
        <v>361</v>
      </c>
      <c r="B371" s="62" t="s">
        <v>499</v>
      </c>
      <c r="C371" s="31">
        <v>642.70000000000005</v>
      </c>
      <c r="D371" s="40">
        <v>644.93333333333339</v>
      </c>
      <c r="E371" s="40">
        <v>637.76666666666677</v>
      </c>
      <c r="F371" s="40">
        <v>632.83333333333337</v>
      </c>
      <c r="G371" s="40">
        <v>625.66666666666674</v>
      </c>
      <c r="H371" s="40">
        <v>649.86666666666679</v>
      </c>
      <c r="I371" s="40">
        <v>657.0333333333333</v>
      </c>
      <c r="J371" s="40">
        <v>661.96666666666681</v>
      </c>
      <c r="K371" s="31">
        <v>652.1</v>
      </c>
      <c r="L371" s="31">
        <v>640</v>
      </c>
      <c r="M371" s="31">
        <v>1.1575299999999999</v>
      </c>
      <c r="N371" s="1"/>
      <c r="O371" s="1"/>
    </row>
    <row r="372" spans="1:15" ht="12.75" customHeight="1">
      <c r="A372" s="33">
        <v>362</v>
      </c>
      <c r="B372" s="62" t="s">
        <v>500</v>
      </c>
      <c r="C372" s="31">
        <v>125.2</v>
      </c>
      <c r="D372" s="40">
        <v>125.40000000000002</v>
      </c>
      <c r="E372" s="40">
        <v>123.40000000000003</v>
      </c>
      <c r="F372" s="40">
        <v>121.60000000000001</v>
      </c>
      <c r="G372" s="40">
        <v>119.60000000000002</v>
      </c>
      <c r="H372" s="40">
        <v>127.20000000000005</v>
      </c>
      <c r="I372" s="40">
        <v>129.20000000000002</v>
      </c>
      <c r="J372" s="40">
        <v>131.00000000000006</v>
      </c>
      <c r="K372" s="31">
        <v>127.4</v>
      </c>
      <c r="L372" s="31">
        <v>123.6</v>
      </c>
      <c r="M372" s="31">
        <v>2.4201899999999998</v>
      </c>
      <c r="N372" s="1"/>
      <c r="O372" s="1"/>
    </row>
    <row r="373" spans="1:15" ht="12.75" customHeight="1">
      <c r="A373" s="33">
        <v>363</v>
      </c>
      <c r="B373" s="62" t="s">
        <v>501</v>
      </c>
      <c r="C373" s="31">
        <v>1098.95</v>
      </c>
      <c r="D373" s="40">
        <v>1085.3166666666668</v>
      </c>
      <c r="E373" s="40">
        <v>1070.7333333333336</v>
      </c>
      <c r="F373" s="40">
        <v>1042.5166666666667</v>
      </c>
      <c r="G373" s="40">
        <v>1027.9333333333334</v>
      </c>
      <c r="H373" s="40">
        <v>1113.5333333333338</v>
      </c>
      <c r="I373" s="40">
        <v>1128.1166666666672</v>
      </c>
      <c r="J373" s="40">
        <v>1156.3333333333339</v>
      </c>
      <c r="K373" s="31">
        <v>1099.9000000000001</v>
      </c>
      <c r="L373" s="31">
        <v>1057.0999999999999</v>
      </c>
      <c r="M373" s="31">
        <v>0.23905999999999999</v>
      </c>
      <c r="N373" s="1"/>
      <c r="O373" s="1"/>
    </row>
    <row r="374" spans="1:15" ht="12.75" customHeight="1">
      <c r="A374" s="33">
        <v>364</v>
      </c>
      <c r="B374" s="62" t="s">
        <v>502</v>
      </c>
      <c r="C374" s="31">
        <v>5166.55</v>
      </c>
      <c r="D374" s="40">
        <v>5201.8166666666666</v>
      </c>
      <c r="E374" s="40">
        <v>5114.7333333333336</v>
      </c>
      <c r="F374" s="40">
        <v>5062.916666666667</v>
      </c>
      <c r="G374" s="40">
        <v>4975.8333333333339</v>
      </c>
      <c r="H374" s="40">
        <v>5253.6333333333332</v>
      </c>
      <c r="I374" s="40">
        <v>5340.7166666666672</v>
      </c>
      <c r="J374" s="40">
        <v>5392.5333333333328</v>
      </c>
      <c r="K374" s="31">
        <v>5288.9</v>
      </c>
      <c r="L374" s="31">
        <v>5150</v>
      </c>
      <c r="M374" s="31">
        <v>6.2210000000000001E-2</v>
      </c>
      <c r="N374" s="1"/>
      <c r="O374" s="1"/>
    </row>
    <row r="375" spans="1:15" ht="12.75" customHeight="1">
      <c r="A375" s="33">
        <v>365</v>
      </c>
      <c r="B375" s="62" t="s">
        <v>298</v>
      </c>
      <c r="C375" s="31">
        <v>14478.8</v>
      </c>
      <c r="D375" s="40">
        <v>14418.083333333334</v>
      </c>
      <c r="E375" s="40">
        <v>14256.166666666668</v>
      </c>
      <c r="F375" s="40">
        <v>14033.533333333335</v>
      </c>
      <c r="G375" s="40">
        <v>13871.616666666669</v>
      </c>
      <c r="H375" s="40">
        <v>14640.716666666667</v>
      </c>
      <c r="I375" s="40">
        <v>14802.633333333335</v>
      </c>
      <c r="J375" s="40">
        <v>15025.266666666666</v>
      </c>
      <c r="K375" s="31">
        <v>14580</v>
      </c>
      <c r="L375" s="31">
        <v>14195.45</v>
      </c>
      <c r="M375" s="31">
        <v>0.16206999999999999</v>
      </c>
      <c r="N375" s="1"/>
      <c r="O375" s="1"/>
    </row>
    <row r="376" spans="1:15" ht="12.75" customHeight="1">
      <c r="A376" s="33">
        <v>366</v>
      </c>
      <c r="B376" s="62" t="s">
        <v>204</v>
      </c>
      <c r="C376" s="31">
        <v>50.3</v>
      </c>
      <c r="D376" s="40">
        <v>50.20000000000001</v>
      </c>
      <c r="E376" s="40">
        <v>49.800000000000018</v>
      </c>
      <c r="F376" s="40">
        <v>49.300000000000011</v>
      </c>
      <c r="G376" s="40">
        <v>48.90000000000002</v>
      </c>
      <c r="H376" s="40">
        <v>50.700000000000017</v>
      </c>
      <c r="I376" s="40">
        <v>51.100000000000009</v>
      </c>
      <c r="J376" s="40">
        <v>51.600000000000016</v>
      </c>
      <c r="K376" s="31">
        <v>50.6</v>
      </c>
      <c r="L376" s="31">
        <v>49.7</v>
      </c>
      <c r="M376" s="31">
        <v>233.62169</v>
      </c>
      <c r="N376" s="1"/>
      <c r="O376" s="1"/>
    </row>
    <row r="377" spans="1:15" ht="12.75" customHeight="1">
      <c r="A377" s="33">
        <v>367</v>
      </c>
      <c r="B377" s="62" t="s">
        <v>503</v>
      </c>
      <c r="C377" s="31">
        <v>426.5</v>
      </c>
      <c r="D377" s="40">
        <v>425.58333333333331</v>
      </c>
      <c r="E377" s="40">
        <v>423.01666666666665</v>
      </c>
      <c r="F377" s="40">
        <v>419.53333333333336</v>
      </c>
      <c r="G377" s="40">
        <v>416.9666666666667</v>
      </c>
      <c r="H377" s="40">
        <v>429.06666666666661</v>
      </c>
      <c r="I377" s="40">
        <v>431.63333333333333</v>
      </c>
      <c r="J377" s="40">
        <v>435.11666666666656</v>
      </c>
      <c r="K377" s="31">
        <v>428.15</v>
      </c>
      <c r="L377" s="31">
        <v>422.1</v>
      </c>
      <c r="M377" s="31">
        <v>0.84104000000000001</v>
      </c>
      <c r="N377" s="1"/>
      <c r="O377" s="1"/>
    </row>
    <row r="378" spans="1:15" ht="12.75" customHeight="1">
      <c r="A378" s="33">
        <v>368</v>
      </c>
      <c r="B378" s="62" t="s">
        <v>211</v>
      </c>
      <c r="C378" s="31">
        <v>165.95</v>
      </c>
      <c r="D378" s="40">
        <v>166.56666666666666</v>
      </c>
      <c r="E378" s="40">
        <v>164.38333333333333</v>
      </c>
      <c r="F378" s="40">
        <v>162.81666666666666</v>
      </c>
      <c r="G378" s="40">
        <v>160.63333333333333</v>
      </c>
      <c r="H378" s="40">
        <v>168.13333333333333</v>
      </c>
      <c r="I378" s="40">
        <v>170.31666666666666</v>
      </c>
      <c r="J378" s="40">
        <v>171.88333333333333</v>
      </c>
      <c r="K378" s="31">
        <v>168.75</v>
      </c>
      <c r="L378" s="31">
        <v>165</v>
      </c>
      <c r="M378" s="31">
        <v>63.515549999999998</v>
      </c>
      <c r="N378" s="1"/>
      <c r="O378" s="1"/>
    </row>
    <row r="379" spans="1:15" ht="12.75" customHeight="1">
      <c r="A379" s="33">
        <v>369</v>
      </c>
      <c r="B379" s="62" t="s">
        <v>212</v>
      </c>
      <c r="C379" s="31">
        <v>156.25</v>
      </c>
      <c r="D379" s="40">
        <v>156.94999999999999</v>
      </c>
      <c r="E379" s="40">
        <v>154.49999999999997</v>
      </c>
      <c r="F379" s="40">
        <v>152.74999999999997</v>
      </c>
      <c r="G379" s="40">
        <v>150.29999999999995</v>
      </c>
      <c r="H379" s="40">
        <v>158.69999999999999</v>
      </c>
      <c r="I379" s="40">
        <v>161.15000000000003</v>
      </c>
      <c r="J379" s="40">
        <v>162.9</v>
      </c>
      <c r="K379" s="31">
        <v>159.4</v>
      </c>
      <c r="L379" s="31">
        <v>155.19999999999999</v>
      </c>
      <c r="M379" s="31">
        <v>102.23521</v>
      </c>
      <c r="N379" s="1"/>
      <c r="O379" s="1"/>
    </row>
    <row r="380" spans="1:15" ht="12.75" customHeight="1">
      <c r="A380" s="33">
        <v>370</v>
      </c>
      <c r="B380" s="62" t="s">
        <v>504</v>
      </c>
      <c r="C380" s="31">
        <v>665.45</v>
      </c>
      <c r="D380" s="40">
        <v>664.75</v>
      </c>
      <c r="E380" s="40">
        <v>658.7</v>
      </c>
      <c r="F380" s="40">
        <v>651.95000000000005</v>
      </c>
      <c r="G380" s="40">
        <v>645.90000000000009</v>
      </c>
      <c r="H380" s="40">
        <v>671.5</v>
      </c>
      <c r="I380" s="40">
        <v>677.55</v>
      </c>
      <c r="J380" s="40">
        <v>684.3</v>
      </c>
      <c r="K380" s="31">
        <v>670.8</v>
      </c>
      <c r="L380" s="31">
        <v>658</v>
      </c>
      <c r="M380" s="31">
        <v>0.94815000000000005</v>
      </c>
      <c r="N380" s="1"/>
      <c r="O380" s="1"/>
    </row>
    <row r="381" spans="1:15" ht="12.75" customHeight="1">
      <c r="A381" s="33">
        <v>371</v>
      </c>
      <c r="B381" s="62" t="s">
        <v>505</v>
      </c>
      <c r="C381" s="31">
        <v>383.05</v>
      </c>
      <c r="D381" s="40">
        <v>382.4666666666667</v>
      </c>
      <c r="E381" s="40">
        <v>379.23333333333341</v>
      </c>
      <c r="F381" s="40">
        <v>375.41666666666669</v>
      </c>
      <c r="G381" s="40">
        <v>372.18333333333339</v>
      </c>
      <c r="H381" s="40">
        <v>386.28333333333342</v>
      </c>
      <c r="I381" s="40">
        <v>389.51666666666677</v>
      </c>
      <c r="J381" s="40">
        <v>393.33333333333343</v>
      </c>
      <c r="K381" s="31">
        <v>385.7</v>
      </c>
      <c r="L381" s="31">
        <v>378.65</v>
      </c>
      <c r="M381" s="31">
        <v>3.3617699999999999</v>
      </c>
      <c r="N381" s="1"/>
      <c r="O381" s="1"/>
    </row>
    <row r="382" spans="1:15" ht="12.75" customHeight="1">
      <c r="A382" s="33">
        <v>372</v>
      </c>
      <c r="B382" s="62" t="s">
        <v>506</v>
      </c>
      <c r="C382" s="31">
        <v>1202.8499999999999</v>
      </c>
      <c r="D382" s="40">
        <v>1197.3166666666666</v>
      </c>
      <c r="E382" s="40">
        <v>1183.6333333333332</v>
      </c>
      <c r="F382" s="40">
        <v>1164.4166666666665</v>
      </c>
      <c r="G382" s="40">
        <v>1150.7333333333331</v>
      </c>
      <c r="H382" s="40">
        <v>1216.5333333333333</v>
      </c>
      <c r="I382" s="40">
        <v>1230.2166666666667</v>
      </c>
      <c r="J382" s="40">
        <v>1249.4333333333334</v>
      </c>
      <c r="K382" s="31">
        <v>1211</v>
      </c>
      <c r="L382" s="31">
        <v>1178.0999999999999</v>
      </c>
      <c r="M382" s="31">
        <v>0.99902000000000002</v>
      </c>
      <c r="N382" s="1"/>
      <c r="O382" s="1"/>
    </row>
    <row r="383" spans="1:15" ht="12.75" customHeight="1">
      <c r="A383" s="33">
        <v>373</v>
      </c>
      <c r="B383" s="62" t="s">
        <v>507</v>
      </c>
      <c r="C383" s="31">
        <v>123.3</v>
      </c>
      <c r="D383" s="40">
        <v>123.43333333333334</v>
      </c>
      <c r="E383" s="40">
        <v>122.16666666666667</v>
      </c>
      <c r="F383" s="40">
        <v>121.03333333333333</v>
      </c>
      <c r="G383" s="40">
        <v>119.76666666666667</v>
      </c>
      <c r="H383" s="40">
        <v>124.56666666666668</v>
      </c>
      <c r="I383" s="40">
        <v>125.83333333333333</v>
      </c>
      <c r="J383" s="40">
        <v>126.96666666666668</v>
      </c>
      <c r="K383" s="31">
        <v>124.7</v>
      </c>
      <c r="L383" s="31">
        <v>122.3</v>
      </c>
      <c r="M383" s="31">
        <v>94.990039999999993</v>
      </c>
      <c r="N383" s="1"/>
      <c r="O383" s="1"/>
    </row>
    <row r="384" spans="1:15" ht="12.75" customHeight="1">
      <c r="A384" s="33">
        <v>374</v>
      </c>
      <c r="B384" s="62" t="s">
        <v>209</v>
      </c>
      <c r="C384" s="31">
        <v>170.15</v>
      </c>
      <c r="D384" s="40">
        <v>167.53333333333333</v>
      </c>
      <c r="E384" s="40">
        <v>164.26666666666665</v>
      </c>
      <c r="F384" s="40">
        <v>158.38333333333333</v>
      </c>
      <c r="G384" s="40">
        <v>155.11666666666665</v>
      </c>
      <c r="H384" s="40">
        <v>173.41666666666666</v>
      </c>
      <c r="I384" s="40">
        <v>176.68333333333337</v>
      </c>
      <c r="J384" s="40">
        <v>182.56666666666666</v>
      </c>
      <c r="K384" s="31">
        <v>170.8</v>
      </c>
      <c r="L384" s="31">
        <v>161.65</v>
      </c>
      <c r="M384" s="31">
        <v>38.558219999999999</v>
      </c>
      <c r="N384" s="1"/>
      <c r="O384" s="1"/>
    </row>
    <row r="385" spans="1:15" ht="12.75" customHeight="1">
      <c r="A385" s="33">
        <v>375</v>
      </c>
      <c r="B385" s="62" t="s">
        <v>508</v>
      </c>
      <c r="C385" s="31">
        <v>948.2</v>
      </c>
      <c r="D385" s="40">
        <v>943.73333333333323</v>
      </c>
      <c r="E385" s="40">
        <v>929.46666666666647</v>
      </c>
      <c r="F385" s="40">
        <v>910.73333333333323</v>
      </c>
      <c r="G385" s="40">
        <v>896.46666666666647</v>
      </c>
      <c r="H385" s="40">
        <v>962.46666666666647</v>
      </c>
      <c r="I385" s="40">
        <v>976.73333333333312</v>
      </c>
      <c r="J385" s="40">
        <v>995.46666666666647</v>
      </c>
      <c r="K385" s="31">
        <v>958</v>
      </c>
      <c r="L385" s="31">
        <v>925</v>
      </c>
      <c r="M385" s="31">
        <v>1.1300699999999999</v>
      </c>
      <c r="N385" s="1"/>
      <c r="O385" s="1"/>
    </row>
    <row r="386" spans="1:15" ht="12.75" customHeight="1">
      <c r="A386" s="33">
        <v>376</v>
      </c>
      <c r="B386" s="62" t="s">
        <v>509</v>
      </c>
      <c r="C386" s="31">
        <v>547.54999999999995</v>
      </c>
      <c r="D386" s="40">
        <v>554.15</v>
      </c>
      <c r="E386" s="40">
        <v>538.5</v>
      </c>
      <c r="F386" s="40">
        <v>529.45000000000005</v>
      </c>
      <c r="G386" s="40">
        <v>513.80000000000007</v>
      </c>
      <c r="H386" s="40">
        <v>563.19999999999993</v>
      </c>
      <c r="I386" s="40">
        <v>578.8499999999998</v>
      </c>
      <c r="J386" s="40">
        <v>587.89999999999986</v>
      </c>
      <c r="K386" s="31">
        <v>569.79999999999995</v>
      </c>
      <c r="L386" s="31">
        <v>545.1</v>
      </c>
      <c r="M386" s="31">
        <v>38.134819999999998</v>
      </c>
      <c r="N386" s="1"/>
      <c r="O386" s="1"/>
    </row>
    <row r="387" spans="1:15" ht="12.75" customHeight="1">
      <c r="A387" s="33">
        <v>377</v>
      </c>
      <c r="B387" s="62" t="s">
        <v>510</v>
      </c>
      <c r="C387" s="31">
        <v>196.1</v>
      </c>
      <c r="D387" s="40">
        <v>196.01666666666665</v>
      </c>
      <c r="E387" s="40">
        <v>194.8833333333333</v>
      </c>
      <c r="F387" s="40">
        <v>193.66666666666666</v>
      </c>
      <c r="G387" s="40">
        <v>192.5333333333333</v>
      </c>
      <c r="H387" s="40">
        <v>197.23333333333329</v>
      </c>
      <c r="I387" s="40">
        <v>198.36666666666662</v>
      </c>
      <c r="J387" s="40">
        <v>199.58333333333329</v>
      </c>
      <c r="K387" s="31">
        <v>197.15</v>
      </c>
      <c r="L387" s="31">
        <v>194.8</v>
      </c>
      <c r="M387" s="31">
        <v>3.0124599999999999</v>
      </c>
      <c r="N387" s="1"/>
      <c r="O387" s="1"/>
    </row>
    <row r="388" spans="1:15" ht="12.75" customHeight="1">
      <c r="A388" s="33">
        <v>378</v>
      </c>
      <c r="B388" s="62" t="s">
        <v>511</v>
      </c>
      <c r="C388" s="31">
        <v>108.6</v>
      </c>
      <c r="D388" s="40">
        <v>108.60000000000001</v>
      </c>
      <c r="E388" s="40">
        <v>107.80000000000001</v>
      </c>
      <c r="F388" s="40">
        <v>107</v>
      </c>
      <c r="G388" s="40">
        <v>106.2</v>
      </c>
      <c r="H388" s="40">
        <v>109.40000000000002</v>
      </c>
      <c r="I388" s="40">
        <v>110.2</v>
      </c>
      <c r="J388" s="40">
        <v>111.00000000000003</v>
      </c>
      <c r="K388" s="31">
        <v>109.4</v>
      </c>
      <c r="L388" s="31">
        <v>107.8</v>
      </c>
      <c r="M388" s="31">
        <v>15.30292</v>
      </c>
      <c r="N388" s="1"/>
      <c r="O388" s="1"/>
    </row>
    <row r="389" spans="1:15" ht="12.75" customHeight="1">
      <c r="A389" s="33">
        <v>379</v>
      </c>
      <c r="B389" s="62" t="s">
        <v>512</v>
      </c>
      <c r="C389" s="31">
        <v>2339.9499999999998</v>
      </c>
      <c r="D389" s="40">
        <v>2337.4833333333331</v>
      </c>
      <c r="E389" s="40">
        <v>2329.9166666666661</v>
      </c>
      <c r="F389" s="40">
        <v>2319.8833333333328</v>
      </c>
      <c r="G389" s="40">
        <v>2312.3166666666657</v>
      </c>
      <c r="H389" s="40">
        <v>2347.5166666666664</v>
      </c>
      <c r="I389" s="40">
        <v>2355.083333333333</v>
      </c>
      <c r="J389" s="40">
        <v>2365.1166666666668</v>
      </c>
      <c r="K389" s="31">
        <v>2345.0500000000002</v>
      </c>
      <c r="L389" s="31">
        <v>2327.4499999999998</v>
      </c>
      <c r="M389" s="31">
        <v>0.249</v>
      </c>
      <c r="N389" s="1"/>
      <c r="O389" s="1"/>
    </row>
    <row r="390" spans="1:15" ht="12.75" customHeight="1">
      <c r="A390" s="33">
        <v>380</v>
      </c>
      <c r="B390" s="62" t="s">
        <v>513</v>
      </c>
      <c r="C390" s="31">
        <v>43.35</v>
      </c>
      <c r="D390" s="40">
        <v>42.816666666666663</v>
      </c>
      <c r="E390" s="40">
        <v>41.233333333333327</v>
      </c>
      <c r="F390" s="40">
        <v>39.116666666666667</v>
      </c>
      <c r="G390" s="40">
        <v>37.533333333333331</v>
      </c>
      <c r="H390" s="40">
        <v>44.933333333333323</v>
      </c>
      <c r="I390" s="40">
        <v>46.516666666666666</v>
      </c>
      <c r="J390" s="40">
        <v>48.633333333333319</v>
      </c>
      <c r="K390" s="31">
        <v>44.4</v>
      </c>
      <c r="L390" s="31">
        <v>40.700000000000003</v>
      </c>
      <c r="M390" s="31">
        <v>117.71980000000001</v>
      </c>
      <c r="N390" s="1"/>
      <c r="O390" s="1"/>
    </row>
    <row r="391" spans="1:15" ht="12.75" customHeight="1">
      <c r="A391" s="33">
        <v>381</v>
      </c>
      <c r="B391" s="62" t="s">
        <v>514</v>
      </c>
      <c r="C391" s="31">
        <v>1711</v>
      </c>
      <c r="D391" s="40">
        <v>1696.7</v>
      </c>
      <c r="E391" s="40">
        <v>1675.4</v>
      </c>
      <c r="F391" s="40">
        <v>1639.8</v>
      </c>
      <c r="G391" s="40">
        <v>1618.5</v>
      </c>
      <c r="H391" s="40">
        <v>1732.3000000000002</v>
      </c>
      <c r="I391" s="40">
        <v>1753.6</v>
      </c>
      <c r="J391" s="40">
        <v>1789.2000000000003</v>
      </c>
      <c r="K391" s="31">
        <v>1718</v>
      </c>
      <c r="L391" s="31">
        <v>1661.1</v>
      </c>
      <c r="M391" s="31">
        <v>1.5507200000000001</v>
      </c>
      <c r="N391" s="1"/>
      <c r="O391" s="1"/>
    </row>
    <row r="392" spans="1:15" ht="12.75" customHeight="1">
      <c r="A392" s="33">
        <v>382</v>
      </c>
      <c r="B392" s="62" t="s">
        <v>515</v>
      </c>
      <c r="C392" s="31">
        <v>188.55</v>
      </c>
      <c r="D392" s="40">
        <v>188.06666666666669</v>
      </c>
      <c r="E392" s="40">
        <v>186.63333333333338</v>
      </c>
      <c r="F392" s="40">
        <v>184.7166666666667</v>
      </c>
      <c r="G392" s="40">
        <v>183.28333333333339</v>
      </c>
      <c r="H392" s="40">
        <v>189.98333333333338</v>
      </c>
      <c r="I392" s="40">
        <v>191.41666666666671</v>
      </c>
      <c r="J392" s="40">
        <v>193.33333333333337</v>
      </c>
      <c r="K392" s="31">
        <v>189.5</v>
      </c>
      <c r="L392" s="31">
        <v>186.15</v>
      </c>
      <c r="M392" s="31">
        <v>10.91957</v>
      </c>
      <c r="N392" s="1"/>
      <c r="O392" s="1"/>
    </row>
    <row r="393" spans="1:15" ht="12.75" customHeight="1">
      <c r="A393" s="33">
        <v>383</v>
      </c>
      <c r="B393" s="62" t="s">
        <v>516</v>
      </c>
      <c r="C393" s="31">
        <v>909.35</v>
      </c>
      <c r="D393" s="40">
        <v>905.43333333333339</v>
      </c>
      <c r="E393" s="40">
        <v>898.41666666666674</v>
      </c>
      <c r="F393" s="40">
        <v>887.48333333333335</v>
      </c>
      <c r="G393" s="40">
        <v>880.4666666666667</v>
      </c>
      <c r="H393" s="40">
        <v>916.36666666666679</v>
      </c>
      <c r="I393" s="40">
        <v>923.38333333333344</v>
      </c>
      <c r="J393" s="40">
        <v>934.31666666666683</v>
      </c>
      <c r="K393" s="31">
        <v>912.45</v>
      </c>
      <c r="L393" s="31">
        <v>894.5</v>
      </c>
      <c r="M393" s="31">
        <v>0.58148999999999995</v>
      </c>
      <c r="N393" s="1"/>
      <c r="O393" s="1"/>
    </row>
    <row r="394" spans="1:15" ht="12.75" customHeight="1">
      <c r="A394" s="33">
        <v>384</v>
      </c>
      <c r="B394" s="62" t="s">
        <v>213</v>
      </c>
      <c r="C394" s="31">
        <v>2495.5500000000002</v>
      </c>
      <c r="D394" s="40">
        <v>2499.8833333333337</v>
      </c>
      <c r="E394" s="40">
        <v>2484.3666666666672</v>
      </c>
      <c r="F394" s="40">
        <v>2473.1833333333334</v>
      </c>
      <c r="G394" s="40">
        <v>2457.666666666667</v>
      </c>
      <c r="H394" s="40">
        <v>2511.0666666666675</v>
      </c>
      <c r="I394" s="40">
        <v>2526.5833333333339</v>
      </c>
      <c r="J394" s="40">
        <v>2537.7666666666678</v>
      </c>
      <c r="K394" s="31">
        <v>2515.4</v>
      </c>
      <c r="L394" s="31">
        <v>2488.6999999999998</v>
      </c>
      <c r="M394" s="31">
        <v>58.338929999999998</v>
      </c>
      <c r="N394" s="1"/>
      <c r="O394" s="1"/>
    </row>
    <row r="395" spans="1:15" ht="12.75" customHeight="1">
      <c r="A395" s="33">
        <v>385</v>
      </c>
      <c r="B395" s="62" t="s">
        <v>517</v>
      </c>
      <c r="C395" s="31">
        <v>113.95</v>
      </c>
      <c r="D395" s="40">
        <v>113.96666666666665</v>
      </c>
      <c r="E395" s="40">
        <v>113.33333333333331</v>
      </c>
      <c r="F395" s="40">
        <v>112.71666666666665</v>
      </c>
      <c r="G395" s="40">
        <v>112.08333333333331</v>
      </c>
      <c r="H395" s="40">
        <v>114.58333333333331</v>
      </c>
      <c r="I395" s="40">
        <v>115.21666666666667</v>
      </c>
      <c r="J395" s="40">
        <v>115.83333333333331</v>
      </c>
      <c r="K395" s="31">
        <v>114.6</v>
      </c>
      <c r="L395" s="31">
        <v>113.35</v>
      </c>
      <c r="M395" s="31">
        <v>4.3598299999999997</v>
      </c>
      <c r="N395" s="1"/>
      <c r="O395" s="1"/>
    </row>
    <row r="396" spans="1:15" ht="12.75" customHeight="1">
      <c r="A396" s="33">
        <v>386</v>
      </c>
      <c r="B396" s="62" t="s">
        <v>518</v>
      </c>
      <c r="C396" s="31">
        <v>846.75</v>
      </c>
      <c r="D396" s="40">
        <v>845.73333333333323</v>
      </c>
      <c r="E396" s="40">
        <v>839.06666666666649</v>
      </c>
      <c r="F396" s="40">
        <v>831.38333333333321</v>
      </c>
      <c r="G396" s="40">
        <v>824.71666666666647</v>
      </c>
      <c r="H396" s="40">
        <v>853.41666666666652</v>
      </c>
      <c r="I396" s="40">
        <v>860.08333333333326</v>
      </c>
      <c r="J396" s="40">
        <v>867.76666666666654</v>
      </c>
      <c r="K396" s="31">
        <v>852.4</v>
      </c>
      <c r="L396" s="31">
        <v>838.05</v>
      </c>
      <c r="M396" s="31">
        <v>0.45582</v>
      </c>
      <c r="N396" s="1"/>
      <c r="O396" s="1"/>
    </row>
    <row r="397" spans="1:15" ht="12.75" customHeight="1">
      <c r="A397" s="33">
        <v>387</v>
      </c>
      <c r="B397" s="62" t="s">
        <v>519</v>
      </c>
      <c r="C397" s="31">
        <v>1602.85</v>
      </c>
      <c r="D397" s="40">
        <v>1598.3</v>
      </c>
      <c r="E397" s="40">
        <v>1558.6</v>
      </c>
      <c r="F397" s="40">
        <v>1514.35</v>
      </c>
      <c r="G397" s="40">
        <v>1474.6499999999999</v>
      </c>
      <c r="H397" s="40">
        <v>1642.55</v>
      </c>
      <c r="I397" s="40">
        <v>1682.2500000000002</v>
      </c>
      <c r="J397" s="40">
        <v>1726.5</v>
      </c>
      <c r="K397" s="31">
        <v>1638</v>
      </c>
      <c r="L397" s="31">
        <v>1554.05</v>
      </c>
      <c r="M397" s="31">
        <v>4.5274200000000002</v>
      </c>
      <c r="N397" s="1"/>
      <c r="O397" s="1"/>
    </row>
    <row r="398" spans="1:15" ht="12.75" customHeight="1">
      <c r="A398" s="33">
        <v>388</v>
      </c>
      <c r="B398" s="62" t="s">
        <v>215</v>
      </c>
      <c r="C398" s="31">
        <v>844.85</v>
      </c>
      <c r="D398" s="40">
        <v>845.41666666666663</v>
      </c>
      <c r="E398" s="40">
        <v>833.83333333333326</v>
      </c>
      <c r="F398" s="40">
        <v>822.81666666666661</v>
      </c>
      <c r="G398" s="40">
        <v>811.23333333333323</v>
      </c>
      <c r="H398" s="40">
        <v>856.43333333333328</v>
      </c>
      <c r="I398" s="40">
        <v>868.01666666666654</v>
      </c>
      <c r="J398" s="40">
        <v>879.0333333333333</v>
      </c>
      <c r="K398" s="31">
        <v>857</v>
      </c>
      <c r="L398" s="31">
        <v>834.4</v>
      </c>
      <c r="M398" s="31">
        <v>22.561720000000001</v>
      </c>
      <c r="N398" s="1"/>
      <c r="O398" s="1"/>
    </row>
    <row r="399" spans="1:15" ht="12.75" customHeight="1">
      <c r="A399" s="33">
        <v>389</v>
      </c>
      <c r="B399" s="62" t="s">
        <v>216</v>
      </c>
      <c r="C399" s="31">
        <v>1266.3499999999999</v>
      </c>
      <c r="D399" s="40">
        <v>1268.5833333333333</v>
      </c>
      <c r="E399" s="40">
        <v>1260.9666666666665</v>
      </c>
      <c r="F399" s="40">
        <v>1255.5833333333333</v>
      </c>
      <c r="G399" s="40">
        <v>1247.9666666666665</v>
      </c>
      <c r="H399" s="40">
        <v>1273.9666666666665</v>
      </c>
      <c r="I399" s="40">
        <v>1281.5833333333333</v>
      </c>
      <c r="J399" s="40">
        <v>1286.9666666666665</v>
      </c>
      <c r="K399" s="31">
        <v>1276.2</v>
      </c>
      <c r="L399" s="31">
        <v>1263.2</v>
      </c>
      <c r="M399" s="31">
        <v>10.099270000000001</v>
      </c>
      <c r="N399" s="1"/>
      <c r="O399" s="1"/>
    </row>
    <row r="400" spans="1:15" ht="12.75" customHeight="1">
      <c r="A400" s="33">
        <v>390</v>
      </c>
      <c r="B400" s="62" t="s">
        <v>520</v>
      </c>
      <c r="C400" s="31">
        <v>408.15</v>
      </c>
      <c r="D400" s="40">
        <v>411.5333333333333</v>
      </c>
      <c r="E400" s="40">
        <v>402.61666666666662</v>
      </c>
      <c r="F400" s="40">
        <v>397.08333333333331</v>
      </c>
      <c r="G400" s="40">
        <v>388.16666666666663</v>
      </c>
      <c r="H400" s="40">
        <v>417.06666666666661</v>
      </c>
      <c r="I400" s="40">
        <v>425.98333333333335</v>
      </c>
      <c r="J400" s="40">
        <v>431.51666666666659</v>
      </c>
      <c r="K400" s="31">
        <v>420.45</v>
      </c>
      <c r="L400" s="31">
        <v>406</v>
      </c>
      <c r="M400" s="31">
        <v>0.43031999999999998</v>
      </c>
      <c r="N400" s="1"/>
      <c r="O400" s="1"/>
    </row>
    <row r="401" spans="1:15" ht="12.75" customHeight="1">
      <c r="A401" s="33">
        <v>391</v>
      </c>
      <c r="B401" s="62" t="s">
        <v>521</v>
      </c>
      <c r="C401" s="31">
        <v>42</v>
      </c>
      <c r="D401" s="40">
        <v>41.383333333333333</v>
      </c>
      <c r="E401" s="40">
        <v>39.866666666666667</v>
      </c>
      <c r="F401" s="40">
        <v>37.733333333333334</v>
      </c>
      <c r="G401" s="40">
        <v>36.216666666666669</v>
      </c>
      <c r="H401" s="40">
        <v>43.516666666666666</v>
      </c>
      <c r="I401" s="40">
        <v>45.033333333333331</v>
      </c>
      <c r="J401" s="40">
        <v>47.166666666666664</v>
      </c>
      <c r="K401" s="31">
        <v>42.9</v>
      </c>
      <c r="L401" s="31">
        <v>39.25</v>
      </c>
      <c r="M401" s="31">
        <v>457.97505999999998</v>
      </c>
      <c r="N401" s="1"/>
      <c r="O401" s="1"/>
    </row>
    <row r="402" spans="1:15" ht="12.75" customHeight="1">
      <c r="A402" s="33">
        <v>392</v>
      </c>
      <c r="B402" s="62" t="s">
        <v>522</v>
      </c>
      <c r="C402" s="31">
        <v>4947.8</v>
      </c>
      <c r="D402" s="40">
        <v>4923.1166666666659</v>
      </c>
      <c r="E402" s="40">
        <v>4886.2333333333318</v>
      </c>
      <c r="F402" s="40">
        <v>4824.6666666666661</v>
      </c>
      <c r="G402" s="40">
        <v>4787.7833333333319</v>
      </c>
      <c r="H402" s="40">
        <v>4984.6833333333316</v>
      </c>
      <c r="I402" s="40">
        <v>5021.5666666666648</v>
      </c>
      <c r="J402" s="40">
        <v>5083.1333333333314</v>
      </c>
      <c r="K402" s="31">
        <v>4960</v>
      </c>
      <c r="L402" s="31">
        <v>4861.55</v>
      </c>
      <c r="M402" s="31">
        <v>0.23028000000000001</v>
      </c>
      <c r="N402" s="1"/>
      <c r="O402" s="1"/>
    </row>
    <row r="403" spans="1:15" ht="12.75" customHeight="1">
      <c r="A403" s="33">
        <v>393</v>
      </c>
      <c r="B403" s="62" t="s">
        <v>220</v>
      </c>
      <c r="C403" s="31">
        <v>2338.6</v>
      </c>
      <c r="D403" s="40">
        <v>2329.6666666666665</v>
      </c>
      <c r="E403" s="40">
        <v>2309.9333333333329</v>
      </c>
      <c r="F403" s="40">
        <v>2281.2666666666664</v>
      </c>
      <c r="G403" s="40">
        <v>2261.5333333333328</v>
      </c>
      <c r="H403" s="40">
        <v>2358.333333333333</v>
      </c>
      <c r="I403" s="40">
        <v>2378.0666666666666</v>
      </c>
      <c r="J403" s="40">
        <v>2406.7333333333331</v>
      </c>
      <c r="K403" s="31">
        <v>2349.4</v>
      </c>
      <c r="L403" s="31">
        <v>2301</v>
      </c>
      <c r="M403" s="31">
        <v>3.8572099999999998</v>
      </c>
      <c r="N403" s="1"/>
      <c r="O403" s="1"/>
    </row>
    <row r="404" spans="1:15" ht="12.75" customHeight="1">
      <c r="A404" s="33">
        <v>394</v>
      </c>
      <c r="B404" s="62" t="s">
        <v>183</v>
      </c>
      <c r="C404" s="31">
        <v>84.85</v>
      </c>
      <c r="D404" s="40">
        <v>84.333333333333329</v>
      </c>
      <c r="E404" s="40">
        <v>83.466666666666654</v>
      </c>
      <c r="F404" s="40">
        <v>82.083333333333329</v>
      </c>
      <c r="G404" s="40">
        <v>81.216666666666654</v>
      </c>
      <c r="H404" s="40">
        <v>85.716666666666654</v>
      </c>
      <c r="I404" s="40">
        <v>86.583333333333329</v>
      </c>
      <c r="J404" s="40">
        <v>87.966666666666654</v>
      </c>
      <c r="K404" s="31">
        <v>85.2</v>
      </c>
      <c r="L404" s="31">
        <v>82.95</v>
      </c>
      <c r="M404" s="31">
        <v>137.63184000000001</v>
      </c>
      <c r="N404" s="1"/>
      <c r="O404" s="1"/>
    </row>
    <row r="405" spans="1:15" ht="12.75" customHeight="1">
      <c r="A405" s="33">
        <v>395</v>
      </c>
      <c r="B405" s="62" t="s">
        <v>523</v>
      </c>
      <c r="C405" s="31">
        <v>6917.15</v>
      </c>
      <c r="D405" s="40">
        <v>6879.083333333333</v>
      </c>
      <c r="E405" s="40">
        <v>6809.1666666666661</v>
      </c>
      <c r="F405" s="40">
        <v>6701.1833333333334</v>
      </c>
      <c r="G405" s="40">
        <v>6631.2666666666664</v>
      </c>
      <c r="H405" s="40">
        <v>6987.0666666666657</v>
      </c>
      <c r="I405" s="40">
        <v>7056.9833333333318</v>
      </c>
      <c r="J405" s="40">
        <v>7164.9666666666653</v>
      </c>
      <c r="K405" s="31">
        <v>6949</v>
      </c>
      <c r="L405" s="31">
        <v>6771.1</v>
      </c>
      <c r="M405" s="31">
        <v>0.18583</v>
      </c>
      <c r="N405" s="1"/>
      <c r="O405" s="1"/>
    </row>
    <row r="406" spans="1:15" ht="12.75" customHeight="1">
      <c r="A406" s="33">
        <v>396</v>
      </c>
      <c r="B406" s="62" t="s">
        <v>524</v>
      </c>
      <c r="C406" s="31">
        <v>1391</v>
      </c>
      <c r="D406" s="40">
        <v>1382.8500000000001</v>
      </c>
      <c r="E406" s="40">
        <v>1366.1500000000003</v>
      </c>
      <c r="F406" s="40">
        <v>1341.3000000000002</v>
      </c>
      <c r="G406" s="40">
        <v>1324.6000000000004</v>
      </c>
      <c r="H406" s="40">
        <v>1407.7000000000003</v>
      </c>
      <c r="I406" s="40">
        <v>1424.4</v>
      </c>
      <c r="J406" s="40">
        <v>1449.2500000000002</v>
      </c>
      <c r="K406" s="31">
        <v>1399.55</v>
      </c>
      <c r="L406" s="31">
        <v>1358</v>
      </c>
      <c r="M406" s="31">
        <v>0.61556</v>
      </c>
      <c r="N406" s="1"/>
      <c r="O406" s="1"/>
    </row>
    <row r="407" spans="1:15" ht="12.75" customHeight="1">
      <c r="A407" s="33">
        <v>397</v>
      </c>
      <c r="B407" s="62" t="s">
        <v>525</v>
      </c>
      <c r="C407" s="31">
        <v>3131.4</v>
      </c>
      <c r="D407" s="40">
        <v>3160.5833333333335</v>
      </c>
      <c r="E407" s="40">
        <v>3091.8666666666668</v>
      </c>
      <c r="F407" s="40">
        <v>3052.3333333333335</v>
      </c>
      <c r="G407" s="40">
        <v>2983.6166666666668</v>
      </c>
      <c r="H407" s="40">
        <v>3200.1166666666668</v>
      </c>
      <c r="I407" s="40">
        <v>3268.833333333333</v>
      </c>
      <c r="J407" s="40">
        <v>3308.3666666666668</v>
      </c>
      <c r="K407" s="31">
        <v>3229.3</v>
      </c>
      <c r="L407" s="31">
        <v>3121.05</v>
      </c>
      <c r="M407" s="31">
        <v>0.73326999999999998</v>
      </c>
      <c r="N407" s="1"/>
      <c r="O407" s="1"/>
    </row>
    <row r="408" spans="1:15" ht="12.75" customHeight="1">
      <c r="A408" s="33">
        <v>398</v>
      </c>
      <c r="B408" s="62" t="s">
        <v>526</v>
      </c>
      <c r="C408" s="31">
        <v>532.04999999999995</v>
      </c>
      <c r="D408" s="40">
        <v>532.35</v>
      </c>
      <c r="E408" s="40">
        <v>524.70000000000005</v>
      </c>
      <c r="F408" s="40">
        <v>517.35</v>
      </c>
      <c r="G408" s="40">
        <v>509.70000000000005</v>
      </c>
      <c r="H408" s="40">
        <v>539.70000000000005</v>
      </c>
      <c r="I408" s="40">
        <v>547.34999999999991</v>
      </c>
      <c r="J408" s="40">
        <v>554.70000000000005</v>
      </c>
      <c r="K408" s="31">
        <v>540</v>
      </c>
      <c r="L408" s="31">
        <v>525</v>
      </c>
      <c r="M408" s="31">
        <v>1.1484099999999999</v>
      </c>
      <c r="N408" s="1"/>
      <c r="O408" s="1"/>
    </row>
    <row r="409" spans="1:15" ht="12.75" customHeight="1">
      <c r="A409" s="33">
        <v>399</v>
      </c>
      <c r="B409" s="62" t="s">
        <v>527</v>
      </c>
      <c r="C409" s="31">
        <v>1177.3</v>
      </c>
      <c r="D409" s="40">
        <v>1177.1333333333332</v>
      </c>
      <c r="E409" s="40">
        <v>1157.1666666666665</v>
      </c>
      <c r="F409" s="40">
        <v>1137.0333333333333</v>
      </c>
      <c r="G409" s="40">
        <v>1117.0666666666666</v>
      </c>
      <c r="H409" s="40">
        <v>1197.2666666666664</v>
      </c>
      <c r="I409" s="40">
        <v>1217.2333333333331</v>
      </c>
      <c r="J409" s="40">
        <v>1237.3666666666663</v>
      </c>
      <c r="K409" s="31">
        <v>1197.0999999999999</v>
      </c>
      <c r="L409" s="31">
        <v>1157</v>
      </c>
      <c r="M409" s="31">
        <v>0.38163999999999998</v>
      </c>
      <c r="N409" s="1"/>
      <c r="O409" s="1"/>
    </row>
    <row r="410" spans="1:15" ht="12.75" customHeight="1">
      <c r="A410" s="33">
        <v>400</v>
      </c>
      <c r="B410" s="62" t="s">
        <v>528</v>
      </c>
      <c r="C410" s="31">
        <v>254.05</v>
      </c>
      <c r="D410" s="40">
        <v>253.13333333333335</v>
      </c>
      <c r="E410" s="40">
        <v>250.3666666666667</v>
      </c>
      <c r="F410" s="40">
        <v>246.68333333333334</v>
      </c>
      <c r="G410" s="40">
        <v>243.91666666666669</v>
      </c>
      <c r="H410" s="40">
        <v>256.81666666666672</v>
      </c>
      <c r="I410" s="40">
        <v>259.58333333333337</v>
      </c>
      <c r="J410" s="40">
        <v>263.26666666666677</v>
      </c>
      <c r="K410" s="31">
        <v>255.9</v>
      </c>
      <c r="L410" s="31">
        <v>249.45</v>
      </c>
      <c r="M410" s="31">
        <v>4.5496100000000004</v>
      </c>
      <c r="N410" s="1"/>
      <c r="O410" s="1"/>
    </row>
    <row r="411" spans="1:15" ht="12.75" customHeight="1">
      <c r="A411" s="33">
        <v>401</v>
      </c>
      <c r="B411" s="62" t="s">
        <v>529</v>
      </c>
      <c r="C411" s="31">
        <v>791.75</v>
      </c>
      <c r="D411" s="40">
        <v>790.2166666666667</v>
      </c>
      <c r="E411" s="40">
        <v>781.43333333333339</v>
      </c>
      <c r="F411" s="40">
        <v>771.11666666666667</v>
      </c>
      <c r="G411" s="40">
        <v>762.33333333333337</v>
      </c>
      <c r="H411" s="40">
        <v>800.53333333333342</v>
      </c>
      <c r="I411" s="40">
        <v>809.31666666666672</v>
      </c>
      <c r="J411" s="40">
        <v>819.63333333333344</v>
      </c>
      <c r="K411" s="31">
        <v>799</v>
      </c>
      <c r="L411" s="31">
        <v>779.9</v>
      </c>
      <c r="M411" s="31">
        <v>0.40006000000000003</v>
      </c>
      <c r="N411" s="1"/>
      <c r="O411" s="1"/>
    </row>
    <row r="412" spans="1:15" ht="12.75" customHeight="1">
      <c r="A412" s="33">
        <v>402</v>
      </c>
      <c r="B412" s="62" t="s">
        <v>218</v>
      </c>
      <c r="C412" s="31">
        <v>23702.15</v>
      </c>
      <c r="D412" s="40">
        <v>23484.25</v>
      </c>
      <c r="E412" s="40">
        <v>22823.5</v>
      </c>
      <c r="F412" s="40">
        <v>21944.85</v>
      </c>
      <c r="G412" s="40">
        <v>21284.1</v>
      </c>
      <c r="H412" s="40">
        <v>24362.9</v>
      </c>
      <c r="I412" s="40">
        <v>25023.65</v>
      </c>
      <c r="J412" s="40">
        <v>25902.300000000003</v>
      </c>
      <c r="K412" s="31">
        <v>24145</v>
      </c>
      <c r="L412" s="31">
        <v>22605.599999999999</v>
      </c>
      <c r="M412" s="31">
        <v>4.3893500000000003</v>
      </c>
      <c r="N412" s="1"/>
      <c r="O412" s="1"/>
    </row>
    <row r="413" spans="1:15" ht="12.75" customHeight="1">
      <c r="A413" s="33">
        <v>403</v>
      </c>
      <c r="B413" s="62" t="s">
        <v>530</v>
      </c>
      <c r="C413" s="31">
        <v>43.4</v>
      </c>
      <c r="D413" s="40">
        <v>43.533333333333339</v>
      </c>
      <c r="E413" s="40">
        <v>43.066666666666677</v>
      </c>
      <c r="F413" s="40">
        <v>42.733333333333341</v>
      </c>
      <c r="G413" s="40">
        <v>42.26666666666668</v>
      </c>
      <c r="H413" s="40">
        <v>43.866666666666674</v>
      </c>
      <c r="I413" s="40">
        <v>44.333333333333329</v>
      </c>
      <c r="J413" s="40">
        <v>44.666666666666671</v>
      </c>
      <c r="K413" s="31">
        <v>44</v>
      </c>
      <c r="L413" s="31">
        <v>43.2</v>
      </c>
      <c r="M413" s="31">
        <v>45.660139999999998</v>
      </c>
      <c r="N413" s="1"/>
      <c r="O413" s="1"/>
    </row>
    <row r="414" spans="1:15" ht="12.75" customHeight="1">
      <c r="A414" s="33">
        <v>404</v>
      </c>
      <c r="B414" t="s">
        <v>221</v>
      </c>
      <c r="C414" s="31">
        <v>1703.35</v>
      </c>
      <c r="D414" s="40">
        <v>1686.3500000000001</v>
      </c>
      <c r="E414" s="40">
        <v>1659.2500000000002</v>
      </c>
      <c r="F414" s="40">
        <v>1615.15</v>
      </c>
      <c r="G414" s="40">
        <v>1588.0500000000002</v>
      </c>
      <c r="H414" s="40">
        <v>1730.4500000000003</v>
      </c>
      <c r="I414" s="40">
        <v>1757.5500000000002</v>
      </c>
      <c r="J414" s="40">
        <v>1801.6500000000003</v>
      </c>
      <c r="K414" s="31">
        <v>1713.45</v>
      </c>
      <c r="L414" s="31">
        <v>1642.25</v>
      </c>
      <c r="M414" s="31">
        <v>18.05538</v>
      </c>
      <c r="N414" s="1"/>
      <c r="O414" s="1"/>
    </row>
    <row r="415" spans="1:15" ht="12.75" customHeight="1">
      <c r="A415" s="33">
        <v>405</v>
      </c>
      <c r="B415" s="62" t="s">
        <v>531</v>
      </c>
      <c r="C415" s="31">
        <v>349.45</v>
      </c>
      <c r="D415" s="40">
        <v>346.23333333333335</v>
      </c>
      <c r="E415" s="40">
        <v>341.66666666666669</v>
      </c>
      <c r="F415" s="40">
        <v>333.88333333333333</v>
      </c>
      <c r="G415" s="40">
        <v>329.31666666666666</v>
      </c>
      <c r="H415" s="40">
        <v>354.01666666666671</v>
      </c>
      <c r="I415" s="40">
        <v>358.58333333333331</v>
      </c>
      <c r="J415" s="40">
        <v>366.36666666666673</v>
      </c>
      <c r="K415" s="31">
        <v>350.8</v>
      </c>
      <c r="L415" s="31">
        <v>338.45</v>
      </c>
      <c r="M415" s="31">
        <v>3.8159200000000002</v>
      </c>
      <c r="N415" s="1"/>
      <c r="O415" s="1"/>
    </row>
    <row r="416" spans="1:15" ht="12.75" customHeight="1">
      <c r="A416" s="33">
        <v>406</v>
      </c>
      <c r="B416" s="62" t="s">
        <v>219</v>
      </c>
      <c r="C416" s="31">
        <v>3699.35</v>
      </c>
      <c r="D416" s="40">
        <v>3685.8166666666671</v>
      </c>
      <c r="E416" s="40">
        <v>3658.6333333333341</v>
      </c>
      <c r="F416" s="40">
        <v>3617.916666666667</v>
      </c>
      <c r="G416" s="40">
        <v>3590.733333333334</v>
      </c>
      <c r="H416" s="40">
        <v>3726.5333333333342</v>
      </c>
      <c r="I416" s="40">
        <v>3753.7166666666676</v>
      </c>
      <c r="J416" s="40">
        <v>3794.4333333333343</v>
      </c>
      <c r="K416" s="31">
        <v>3713</v>
      </c>
      <c r="L416" s="31">
        <v>3645.1</v>
      </c>
      <c r="M416" s="31">
        <v>2.14506</v>
      </c>
      <c r="N416" s="1"/>
      <c r="O416" s="1"/>
    </row>
    <row r="417" spans="1:15" ht="12.75" customHeight="1">
      <c r="A417" s="33">
        <v>407</v>
      </c>
      <c r="B417" s="62" t="s">
        <v>532</v>
      </c>
      <c r="C417" s="31">
        <v>523.5</v>
      </c>
      <c r="D417" s="40">
        <v>525.05000000000007</v>
      </c>
      <c r="E417" s="40">
        <v>519.90000000000009</v>
      </c>
      <c r="F417" s="40">
        <v>516.30000000000007</v>
      </c>
      <c r="G417" s="40">
        <v>511.15000000000009</v>
      </c>
      <c r="H417" s="40">
        <v>528.65000000000009</v>
      </c>
      <c r="I417" s="40">
        <v>533.79999999999995</v>
      </c>
      <c r="J417" s="40">
        <v>537.40000000000009</v>
      </c>
      <c r="K417" s="31">
        <v>530.20000000000005</v>
      </c>
      <c r="L417" s="31">
        <v>521.45000000000005</v>
      </c>
      <c r="M417" s="31">
        <v>2.8158599999999998</v>
      </c>
      <c r="N417" s="1"/>
      <c r="O417" s="1"/>
    </row>
    <row r="418" spans="1:15" ht="12.75" customHeight="1">
      <c r="A418" s="33">
        <v>408</v>
      </c>
      <c r="B418" s="62" t="s">
        <v>533</v>
      </c>
      <c r="C418" s="31">
        <v>3753.2</v>
      </c>
      <c r="D418" s="40">
        <v>3744.7833333333333</v>
      </c>
      <c r="E418" s="40">
        <v>3714.5666666666666</v>
      </c>
      <c r="F418" s="40">
        <v>3675.9333333333334</v>
      </c>
      <c r="G418" s="40">
        <v>3645.7166666666667</v>
      </c>
      <c r="H418" s="40">
        <v>3783.4166666666665</v>
      </c>
      <c r="I418" s="40">
        <v>3813.6333333333328</v>
      </c>
      <c r="J418" s="40">
        <v>3852.2666666666664</v>
      </c>
      <c r="K418" s="31">
        <v>3775</v>
      </c>
      <c r="L418" s="31">
        <v>3706.15</v>
      </c>
      <c r="M418" s="31">
        <v>0.22036</v>
      </c>
      <c r="N418" s="1"/>
      <c r="O418" s="1"/>
    </row>
    <row r="419" spans="1:15" ht="12.75" customHeight="1">
      <c r="A419" s="33">
        <v>409</v>
      </c>
      <c r="B419" s="62" t="s">
        <v>299</v>
      </c>
      <c r="C419" s="31">
        <v>516.35</v>
      </c>
      <c r="D419" s="40">
        <v>514.26666666666665</v>
      </c>
      <c r="E419" s="40">
        <v>510.5333333333333</v>
      </c>
      <c r="F419" s="40">
        <v>504.71666666666664</v>
      </c>
      <c r="G419" s="40">
        <v>500.98333333333329</v>
      </c>
      <c r="H419" s="40">
        <v>520.08333333333326</v>
      </c>
      <c r="I419" s="40">
        <v>523.81666666666661</v>
      </c>
      <c r="J419" s="40">
        <v>529.63333333333333</v>
      </c>
      <c r="K419" s="31">
        <v>518</v>
      </c>
      <c r="L419" s="31">
        <v>508.45</v>
      </c>
      <c r="M419" s="31">
        <v>12.865930000000001</v>
      </c>
      <c r="N419" s="1"/>
      <c r="O419" s="1"/>
    </row>
    <row r="420" spans="1:15" ht="12.75" customHeight="1">
      <c r="A420" s="33">
        <v>410</v>
      </c>
      <c r="B420" s="62" t="s">
        <v>534</v>
      </c>
      <c r="C420" s="31">
        <v>993.85</v>
      </c>
      <c r="D420" s="40">
        <v>990.46666666666658</v>
      </c>
      <c r="E420" s="40">
        <v>981.43333333333317</v>
      </c>
      <c r="F420" s="40">
        <v>969.01666666666654</v>
      </c>
      <c r="G420" s="40">
        <v>959.98333333333312</v>
      </c>
      <c r="H420" s="40">
        <v>1002.8833333333332</v>
      </c>
      <c r="I420" s="40">
        <v>1011.9166666666667</v>
      </c>
      <c r="J420" s="40">
        <v>1024.3333333333333</v>
      </c>
      <c r="K420" s="31">
        <v>999.5</v>
      </c>
      <c r="L420" s="31">
        <v>978.05</v>
      </c>
      <c r="M420" s="31">
        <v>1.4019200000000001</v>
      </c>
      <c r="N420" s="1"/>
      <c r="O420" s="1"/>
    </row>
    <row r="421" spans="1:15" ht="12.75" customHeight="1">
      <c r="A421" s="33">
        <v>411</v>
      </c>
      <c r="B421" s="62" t="s">
        <v>535</v>
      </c>
      <c r="C421" s="31">
        <v>537.1</v>
      </c>
      <c r="D421" s="40">
        <v>540.50000000000011</v>
      </c>
      <c r="E421" s="40">
        <v>531.80000000000018</v>
      </c>
      <c r="F421" s="40">
        <v>526.50000000000011</v>
      </c>
      <c r="G421" s="40">
        <v>517.80000000000018</v>
      </c>
      <c r="H421" s="40">
        <v>545.80000000000018</v>
      </c>
      <c r="I421" s="40">
        <v>554.50000000000023</v>
      </c>
      <c r="J421" s="40">
        <v>559.80000000000018</v>
      </c>
      <c r="K421" s="31">
        <v>549.20000000000005</v>
      </c>
      <c r="L421" s="31">
        <v>535.20000000000005</v>
      </c>
      <c r="M421" s="31">
        <v>3.9054600000000002</v>
      </c>
      <c r="N421" s="1"/>
      <c r="O421" s="1"/>
    </row>
    <row r="422" spans="1:15" ht="12.75" customHeight="1">
      <c r="A422" s="33">
        <v>412</v>
      </c>
      <c r="B422" s="62" t="s">
        <v>217</v>
      </c>
      <c r="C422" s="31">
        <v>557.04999999999995</v>
      </c>
      <c r="D422" s="40">
        <v>556.68333333333328</v>
      </c>
      <c r="E422" s="40">
        <v>554.86666666666656</v>
      </c>
      <c r="F422" s="40">
        <v>552.68333333333328</v>
      </c>
      <c r="G422" s="40">
        <v>550.86666666666656</v>
      </c>
      <c r="H422" s="40">
        <v>558.86666666666656</v>
      </c>
      <c r="I422" s="40">
        <v>560.68333333333339</v>
      </c>
      <c r="J422" s="40">
        <v>562.86666666666656</v>
      </c>
      <c r="K422" s="31">
        <v>558.5</v>
      </c>
      <c r="L422" s="31">
        <v>554.5</v>
      </c>
      <c r="M422" s="31">
        <v>83.602639999999994</v>
      </c>
      <c r="N422" s="1"/>
      <c r="O422" s="1"/>
    </row>
    <row r="423" spans="1:15" ht="12.75" customHeight="1">
      <c r="A423" s="33">
        <v>413</v>
      </c>
      <c r="B423" s="62" t="s">
        <v>214</v>
      </c>
      <c r="C423" s="31">
        <v>84.45</v>
      </c>
      <c r="D423" s="40">
        <v>84.2</v>
      </c>
      <c r="E423" s="40">
        <v>83.65</v>
      </c>
      <c r="F423" s="40">
        <v>82.850000000000009</v>
      </c>
      <c r="G423" s="40">
        <v>82.300000000000011</v>
      </c>
      <c r="H423" s="40">
        <v>85</v>
      </c>
      <c r="I423" s="40">
        <v>85.549999999999983</v>
      </c>
      <c r="J423" s="40">
        <v>86.35</v>
      </c>
      <c r="K423" s="31">
        <v>84.75</v>
      </c>
      <c r="L423" s="31">
        <v>83.4</v>
      </c>
      <c r="M423" s="31">
        <v>99.414929999999998</v>
      </c>
      <c r="N423" s="1"/>
      <c r="O423" s="1"/>
    </row>
    <row r="424" spans="1:15" ht="12.75" customHeight="1">
      <c r="A424" s="33">
        <v>414</v>
      </c>
      <c r="B424" s="62" t="s">
        <v>536</v>
      </c>
      <c r="C424" s="31">
        <v>294.85000000000002</v>
      </c>
      <c r="D424" s="40">
        <v>292.58333333333331</v>
      </c>
      <c r="E424" s="40">
        <v>286.51666666666665</v>
      </c>
      <c r="F424" s="40">
        <v>278.18333333333334</v>
      </c>
      <c r="G424" s="40">
        <v>272.11666666666667</v>
      </c>
      <c r="H424" s="40">
        <v>300.91666666666663</v>
      </c>
      <c r="I424" s="40">
        <v>306.98333333333335</v>
      </c>
      <c r="J424" s="40">
        <v>315.31666666666661</v>
      </c>
      <c r="K424" s="31">
        <v>298.64999999999998</v>
      </c>
      <c r="L424" s="31">
        <v>284.25</v>
      </c>
      <c r="M424" s="31">
        <v>22.892199999999999</v>
      </c>
      <c r="N424" s="1"/>
      <c r="O424" s="1"/>
    </row>
    <row r="425" spans="1:15" ht="12.75" customHeight="1">
      <c r="A425" s="33">
        <v>415</v>
      </c>
      <c r="B425" s="62" t="s">
        <v>537</v>
      </c>
      <c r="C425" s="31">
        <v>148.55000000000001</v>
      </c>
      <c r="D425" s="40">
        <v>148.16666666666666</v>
      </c>
      <c r="E425" s="40">
        <v>146.98333333333332</v>
      </c>
      <c r="F425" s="40">
        <v>145.41666666666666</v>
      </c>
      <c r="G425" s="40">
        <v>144.23333333333332</v>
      </c>
      <c r="H425" s="40">
        <v>149.73333333333332</v>
      </c>
      <c r="I425" s="40">
        <v>150.91666666666666</v>
      </c>
      <c r="J425" s="40">
        <v>152.48333333333332</v>
      </c>
      <c r="K425" s="31">
        <v>149.35</v>
      </c>
      <c r="L425" s="31">
        <v>146.6</v>
      </c>
      <c r="M425" s="31">
        <v>3.1776900000000001</v>
      </c>
      <c r="N425" s="1"/>
      <c r="O425" s="1"/>
    </row>
    <row r="426" spans="1:15" ht="12.75" customHeight="1">
      <c r="A426" s="33">
        <v>416</v>
      </c>
      <c r="B426" s="62" t="s">
        <v>538</v>
      </c>
      <c r="C426" s="31">
        <v>496.55</v>
      </c>
      <c r="D426" s="40">
        <v>496.63333333333338</v>
      </c>
      <c r="E426" s="40">
        <v>492.01666666666677</v>
      </c>
      <c r="F426" s="40">
        <v>487.48333333333341</v>
      </c>
      <c r="G426" s="40">
        <v>482.86666666666679</v>
      </c>
      <c r="H426" s="40">
        <v>501.16666666666674</v>
      </c>
      <c r="I426" s="40">
        <v>505.78333333333342</v>
      </c>
      <c r="J426" s="40">
        <v>510.31666666666672</v>
      </c>
      <c r="K426" s="31">
        <v>501.25</v>
      </c>
      <c r="L426" s="31">
        <v>492.1</v>
      </c>
      <c r="M426" s="31">
        <v>0.60274000000000005</v>
      </c>
      <c r="N426" s="1"/>
      <c r="O426" s="1"/>
    </row>
    <row r="427" spans="1:15" ht="12.75" customHeight="1">
      <c r="A427" s="33">
        <v>417</v>
      </c>
      <c r="B427" s="62" t="s">
        <v>539</v>
      </c>
      <c r="C427" s="31">
        <v>434.25</v>
      </c>
      <c r="D427" s="40">
        <v>430.58333333333331</v>
      </c>
      <c r="E427" s="40">
        <v>426.16666666666663</v>
      </c>
      <c r="F427" s="40">
        <v>418.08333333333331</v>
      </c>
      <c r="G427" s="40">
        <v>413.66666666666663</v>
      </c>
      <c r="H427" s="40">
        <v>438.66666666666663</v>
      </c>
      <c r="I427" s="40">
        <v>443.08333333333326</v>
      </c>
      <c r="J427" s="40">
        <v>451.16666666666663</v>
      </c>
      <c r="K427" s="31">
        <v>435</v>
      </c>
      <c r="L427" s="31">
        <v>422.5</v>
      </c>
      <c r="M427" s="31">
        <v>2.4655100000000001</v>
      </c>
      <c r="N427" s="1"/>
      <c r="O427" s="1"/>
    </row>
    <row r="428" spans="1:15" ht="12.75" customHeight="1">
      <c r="A428" s="33">
        <v>418</v>
      </c>
      <c r="B428" s="62" t="s">
        <v>540</v>
      </c>
      <c r="C428" s="31">
        <v>210.9</v>
      </c>
      <c r="D428" s="40">
        <v>206.2166666666667</v>
      </c>
      <c r="E428" s="40">
        <v>199.13333333333338</v>
      </c>
      <c r="F428" s="40">
        <v>187.36666666666667</v>
      </c>
      <c r="G428" s="40">
        <v>180.28333333333336</v>
      </c>
      <c r="H428" s="40">
        <v>217.98333333333341</v>
      </c>
      <c r="I428" s="40">
        <v>225.06666666666672</v>
      </c>
      <c r="J428" s="40">
        <v>236.83333333333343</v>
      </c>
      <c r="K428" s="31">
        <v>213.3</v>
      </c>
      <c r="L428" s="31">
        <v>194.45</v>
      </c>
      <c r="M428" s="31">
        <v>104.88159</v>
      </c>
      <c r="N428" s="1"/>
      <c r="O428" s="1"/>
    </row>
    <row r="429" spans="1:15" ht="12.75" customHeight="1">
      <c r="A429" s="33">
        <v>419</v>
      </c>
      <c r="B429" s="62" t="s">
        <v>222</v>
      </c>
      <c r="C429" s="31">
        <v>994.95</v>
      </c>
      <c r="D429" s="40">
        <v>996.73333333333323</v>
      </c>
      <c r="E429" s="40">
        <v>989.66666666666652</v>
      </c>
      <c r="F429" s="40">
        <v>984.38333333333333</v>
      </c>
      <c r="G429" s="40">
        <v>977.31666666666661</v>
      </c>
      <c r="H429" s="40">
        <v>1002.0166666666664</v>
      </c>
      <c r="I429" s="40">
        <v>1009.0833333333333</v>
      </c>
      <c r="J429" s="40">
        <v>1014.3666666666663</v>
      </c>
      <c r="K429" s="31">
        <v>1003.8</v>
      </c>
      <c r="L429" s="31">
        <v>991.45</v>
      </c>
      <c r="M429" s="31">
        <v>20.669319999999999</v>
      </c>
      <c r="N429" s="1"/>
      <c r="O429" s="1"/>
    </row>
    <row r="430" spans="1:15" ht="12.75" customHeight="1">
      <c r="A430" s="33">
        <v>420</v>
      </c>
      <c r="B430" s="62" t="s">
        <v>223</v>
      </c>
      <c r="C430" s="31">
        <v>428.55</v>
      </c>
      <c r="D430" s="40">
        <v>427.15000000000003</v>
      </c>
      <c r="E430" s="40">
        <v>424.40000000000009</v>
      </c>
      <c r="F430" s="40">
        <v>420.25000000000006</v>
      </c>
      <c r="G430" s="40">
        <v>417.50000000000011</v>
      </c>
      <c r="H430" s="40">
        <v>431.30000000000007</v>
      </c>
      <c r="I430" s="40">
        <v>434.04999999999995</v>
      </c>
      <c r="J430" s="40">
        <v>438.20000000000005</v>
      </c>
      <c r="K430" s="31">
        <v>429.9</v>
      </c>
      <c r="L430" s="31">
        <v>423</v>
      </c>
      <c r="M430" s="31">
        <v>5.21373</v>
      </c>
      <c r="N430" s="1"/>
      <c r="O430" s="1"/>
    </row>
    <row r="431" spans="1:15" ht="12.75" customHeight="1">
      <c r="A431" s="33">
        <v>421</v>
      </c>
      <c r="B431" s="62" t="s">
        <v>541</v>
      </c>
      <c r="C431" s="31">
        <v>2609.75</v>
      </c>
      <c r="D431" s="40">
        <v>2610.4333333333329</v>
      </c>
      <c r="E431" s="40">
        <v>2596.1666666666661</v>
      </c>
      <c r="F431" s="40">
        <v>2582.583333333333</v>
      </c>
      <c r="G431" s="40">
        <v>2568.3166666666662</v>
      </c>
      <c r="H431" s="40">
        <v>2624.016666666666</v>
      </c>
      <c r="I431" s="40">
        <v>2638.2833333333333</v>
      </c>
      <c r="J431" s="40">
        <v>2651.8666666666659</v>
      </c>
      <c r="K431" s="31">
        <v>2624.7</v>
      </c>
      <c r="L431" s="31">
        <v>2596.85</v>
      </c>
      <c r="M431" s="31">
        <v>0.31208999999999998</v>
      </c>
      <c r="N431" s="1"/>
      <c r="O431" s="1"/>
    </row>
    <row r="432" spans="1:15" ht="12.75" customHeight="1">
      <c r="A432" s="33">
        <v>422</v>
      </c>
      <c r="B432" s="62" t="s">
        <v>542</v>
      </c>
      <c r="C432" s="31">
        <v>1184.95</v>
      </c>
      <c r="D432" s="40">
        <v>1174.0166666666667</v>
      </c>
      <c r="E432" s="40">
        <v>1160.0833333333333</v>
      </c>
      <c r="F432" s="40">
        <v>1135.2166666666667</v>
      </c>
      <c r="G432" s="40">
        <v>1121.2833333333333</v>
      </c>
      <c r="H432" s="40">
        <v>1198.8833333333332</v>
      </c>
      <c r="I432" s="40">
        <v>1212.8166666666666</v>
      </c>
      <c r="J432" s="40">
        <v>1237.6833333333332</v>
      </c>
      <c r="K432" s="31">
        <v>1187.95</v>
      </c>
      <c r="L432" s="31">
        <v>1149.1500000000001</v>
      </c>
      <c r="M432" s="31">
        <v>1.0847</v>
      </c>
      <c r="N432" s="1"/>
      <c r="O432" s="1"/>
    </row>
    <row r="433" spans="1:15" ht="12.75" customHeight="1">
      <c r="A433" s="33">
        <v>423</v>
      </c>
      <c r="B433" s="62" t="s">
        <v>543</v>
      </c>
      <c r="C433" s="31">
        <v>280.89999999999998</v>
      </c>
      <c r="D433" s="40">
        <v>278.45</v>
      </c>
      <c r="E433" s="40">
        <v>274.89999999999998</v>
      </c>
      <c r="F433" s="40">
        <v>268.89999999999998</v>
      </c>
      <c r="G433" s="40">
        <v>265.34999999999997</v>
      </c>
      <c r="H433" s="40">
        <v>284.45</v>
      </c>
      <c r="I433" s="40">
        <v>288.00000000000006</v>
      </c>
      <c r="J433" s="40">
        <v>294</v>
      </c>
      <c r="K433" s="31">
        <v>282</v>
      </c>
      <c r="L433" s="31">
        <v>272.45</v>
      </c>
      <c r="M433" s="31">
        <v>2.3054700000000001</v>
      </c>
      <c r="N433" s="1"/>
      <c r="O433" s="1"/>
    </row>
    <row r="434" spans="1:15" ht="12.75" customHeight="1">
      <c r="A434" s="33">
        <v>424</v>
      </c>
      <c r="B434" s="62" t="s">
        <v>544</v>
      </c>
      <c r="C434" s="31">
        <v>394.15</v>
      </c>
      <c r="D434" s="40">
        <v>391.25</v>
      </c>
      <c r="E434" s="40">
        <v>387.15</v>
      </c>
      <c r="F434" s="40">
        <v>380.15</v>
      </c>
      <c r="G434" s="40">
        <v>376.04999999999995</v>
      </c>
      <c r="H434" s="40">
        <v>398.25</v>
      </c>
      <c r="I434" s="40">
        <v>402.35</v>
      </c>
      <c r="J434" s="40">
        <v>409.35</v>
      </c>
      <c r="K434" s="31">
        <v>395.35</v>
      </c>
      <c r="L434" s="31">
        <v>384.25</v>
      </c>
      <c r="M434" s="31">
        <v>0.99617</v>
      </c>
      <c r="N434" s="1"/>
      <c r="O434" s="1"/>
    </row>
    <row r="435" spans="1:15" ht="12.75" customHeight="1">
      <c r="A435" s="33">
        <v>425</v>
      </c>
      <c r="B435" s="62" t="s">
        <v>545</v>
      </c>
      <c r="C435" s="31">
        <v>3105.7</v>
      </c>
      <c r="D435" s="40">
        <v>3103.0666666666671</v>
      </c>
      <c r="E435" s="40">
        <v>3062.6333333333341</v>
      </c>
      <c r="F435" s="40">
        <v>3019.5666666666671</v>
      </c>
      <c r="G435" s="40">
        <v>2979.1333333333341</v>
      </c>
      <c r="H435" s="40">
        <v>3146.1333333333341</v>
      </c>
      <c r="I435" s="40">
        <v>3186.5666666666675</v>
      </c>
      <c r="J435" s="40">
        <v>3229.6333333333341</v>
      </c>
      <c r="K435" s="31">
        <v>3143.5</v>
      </c>
      <c r="L435" s="31">
        <v>3060</v>
      </c>
      <c r="M435" s="31">
        <v>1.3073300000000001</v>
      </c>
      <c r="N435" s="1"/>
      <c r="O435" s="1"/>
    </row>
    <row r="436" spans="1:15" ht="12.75" customHeight="1">
      <c r="A436" s="33">
        <v>426</v>
      </c>
      <c r="B436" s="62" t="s">
        <v>546</v>
      </c>
      <c r="C436" s="31">
        <v>488.45</v>
      </c>
      <c r="D436" s="40">
        <v>487.64999999999992</v>
      </c>
      <c r="E436" s="40">
        <v>485.89999999999986</v>
      </c>
      <c r="F436" s="40">
        <v>483.34999999999997</v>
      </c>
      <c r="G436" s="40">
        <v>481.59999999999991</v>
      </c>
      <c r="H436" s="40">
        <v>490.19999999999982</v>
      </c>
      <c r="I436" s="40">
        <v>491.94999999999993</v>
      </c>
      <c r="J436" s="40">
        <v>494.49999999999977</v>
      </c>
      <c r="K436" s="31">
        <v>489.4</v>
      </c>
      <c r="L436" s="31">
        <v>485.1</v>
      </c>
      <c r="M436" s="31">
        <v>1.1168899999999999</v>
      </c>
      <c r="N436" s="1"/>
      <c r="O436" s="1"/>
    </row>
    <row r="437" spans="1:15" ht="12.75" customHeight="1">
      <c r="A437" s="33">
        <v>427</v>
      </c>
      <c r="B437" s="62" t="s">
        <v>547</v>
      </c>
      <c r="C437" s="31">
        <v>14</v>
      </c>
      <c r="D437" s="40">
        <v>13.966666666666667</v>
      </c>
      <c r="E437" s="40">
        <v>13.683333333333334</v>
      </c>
      <c r="F437" s="40">
        <v>13.366666666666667</v>
      </c>
      <c r="G437" s="40">
        <v>13.083333333333334</v>
      </c>
      <c r="H437" s="40">
        <v>14.283333333333333</v>
      </c>
      <c r="I437" s="40">
        <v>14.566666666666668</v>
      </c>
      <c r="J437" s="40">
        <v>14.883333333333333</v>
      </c>
      <c r="K437" s="31">
        <v>14.25</v>
      </c>
      <c r="L437" s="31">
        <v>13.65</v>
      </c>
      <c r="M437" s="31">
        <v>930.75148999999999</v>
      </c>
      <c r="N437" s="1"/>
      <c r="O437" s="1"/>
    </row>
    <row r="438" spans="1:15" ht="12.75" customHeight="1">
      <c r="A438" s="33">
        <v>428</v>
      </c>
      <c r="B438" s="62" t="s">
        <v>548</v>
      </c>
      <c r="C438" s="31">
        <v>268.60000000000002</v>
      </c>
      <c r="D438" s="40">
        <v>269.90000000000003</v>
      </c>
      <c r="E438" s="40">
        <v>262.80000000000007</v>
      </c>
      <c r="F438" s="40">
        <v>257.00000000000006</v>
      </c>
      <c r="G438" s="40">
        <v>249.90000000000009</v>
      </c>
      <c r="H438" s="40">
        <v>275.70000000000005</v>
      </c>
      <c r="I438" s="40">
        <v>282.80000000000007</v>
      </c>
      <c r="J438" s="40">
        <v>288.60000000000002</v>
      </c>
      <c r="K438" s="31">
        <v>277</v>
      </c>
      <c r="L438" s="31">
        <v>264.10000000000002</v>
      </c>
      <c r="M438" s="31">
        <v>5.8070700000000004</v>
      </c>
      <c r="N438" s="1"/>
      <c r="O438" s="1"/>
    </row>
    <row r="439" spans="1:15" ht="12.75" customHeight="1">
      <c r="A439" s="33">
        <v>429</v>
      </c>
      <c r="B439" s="62" t="s">
        <v>549</v>
      </c>
      <c r="C439" s="31">
        <v>894.55</v>
      </c>
      <c r="D439" s="40">
        <v>893.73333333333323</v>
      </c>
      <c r="E439" s="40">
        <v>887.96666666666647</v>
      </c>
      <c r="F439" s="40">
        <v>881.38333333333321</v>
      </c>
      <c r="G439" s="40">
        <v>875.61666666666645</v>
      </c>
      <c r="H439" s="40">
        <v>900.31666666666649</v>
      </c>
      <c r="I439" s="40">
        <v>906.08333333333314</v>
      </c>
      <c r="J439" s="40">
        <v>912.66666666666652</v>
      </c>
      <c r="K439" s="31">
        <v>899.5</v>
      </c>
      <c r="L439" s="31">
        <v>887.15</v>
      </c>
      <c r="M439" s="31">
        <v>0.33196999999999999</v>
      </c>
      <c r="N439" s="1"/>
      <c r="O439" s="1"/>
    </row>
    <row r="440" spans="1:15" ht="12.75" customHeight="1">
      <c r="A440" s="33">
        <v>430</v>
      </c>
      <c r="B440" s="62" t="s">
        <v>224</v>
      </c>
      <c r="C440" s="31">
        <v>726.95</v>
      </c>
      <c r="D440" s="40">
        <v>725.9</v>
      </c>
      <c r="E440" s="40">
        <v>721.84999999999991</v>
      </c>
      <c r="F440" s="40">
        <v>716.74999999999989</v>
      </c>
      <c r="G440" s="40">
        <v>712.69999999999982</v>
      </c>
      <c r="H440" s="40">
        <v>731</v>
      </c>
      <c r="I440" s="40">
        <v>735.05</v>
      </c>
      <c r="J440" s="40">
        <v>740.15000000000009</v>
      </c>
      <c r="K440" s="31">
        <v>729.95</v>
      </c>
      <c r="L440" s="31">
        <v>720.8</v>
      </c>
      <c r="M440" s="31">
        <v>3.0674399999999999</v>
      </c>
      <c r="N440" s="1"/>
      <c r="O440" s="1"/>
    </row>
    <row r="441" spans="1:15" ht="12.75" customHeight="1">
      <c r="A441" s="33">
        <v>431</v>
      </c>
      <c r="B441" s="62" t="s">
        <v>550</v>
      </c>
      <c r="C441" s="31">
        <v>1575.6</v>
      </c>
      <c r="D441" s="40">
        <v>1590.8666666666668</v>
      </c>
      <c r="E441" s="40">
        <v>1545.7333333333336</v>
      </c>
      <c r="F441" s="40">
        <v>1515.8666666666668</v>
      </c>
      <c r="G441" s="40">
        <v>1470.7333333333336</v>
      </c>
      <c r="H441" s="40">
        <v>1620.7333333333336</v>
      </c>
      <c r="I441" s="40">
        <v>1665.8666666666668</v>
      </c>
      <c r="J441" s="40">
        <v>1695.7333333333336</v>
      </c>
      <c r="K441" s="31">
        <v>1636</v>
      </c>
      <c r="L441" s="31">
        <v>1561</v>
      </c>
      <c r="M441" s="31">
        <v>0.16316</v>
      </c>
      <c r="N441" s="1"/>
      <c r="O441" s="1"/>
    </row>
    <row r="442" spans="1:15" ht="12.75" customHeight="1">
      <c r="A442" s="33">
        <v>432</v>
      </c>
      <c r="B442" s="62" t="s">
        <v>551</v>
      </c>
      <c r="C442" s="31">
        <v>414.55</v>
      </c>
      <c r="D442" s="40">
        <v>414.91666666666669</v>
      </c>
      <c r="E442" s="40">
        <v>412.13333333333338</v>
      </c>
      <c r="F442" s="40">
        <v>409.7166666666667</v>
      </c>
      <c r="G442" s="40">
        <v>406.93333333333339</v>
      </c>
      <c r="H442" s="40">
        <v>417.33333333333337</v>
      </c>
      <c r="I442" s="40">
        <v>420.11666666666667</v>
      </c>
      <c r="J442" s="40">
        <v>422.53333333333336</v>
      </c>
      <c r="K442" s="31">
        <v>417.7</v>
      </c>
      <c r="L442" s="31">
        <v>412.5</v>
      </c>
      <c r="M442" s="31">
        <v>0.80176000000000003</v>
      </c>
      <c r="N442" s="1"/>
      <c r="O442" s="1"/>
    </row>
    <row r="443" spans="1:15" ht="12.75" customHeight="1">
      <c r="A443" s="33">
        <v>433</v>
      </c>
      <c r="B443" s="62" t="s">
        <v>552</v>
      </c>
      <c r="C443" s="31">
        <v>743.6</v>
      </c>
      <c r="D443" s="40">
        <v>741.55000000000007</v>
      </c>
      <c r="E443" s="40">
        <v>737.05000000000018</v>
      </c>
      <c r="F443" s="40">
        <v>730.50000000000011</v>
      </c>
      <c r="G443" s="40">
        <v>726.00000000000023</v>
      </c>
      <c r="H443" s="40">
        <v>748.10000000000014</v>
      </c>
      <c r="I443" s="40">
        <v>752.59999999999991</v>
      </c>
      <c r="J443" s="40">
        <v>759.15000000000009</v>
      </c>
      <c r="K443" s="31">
        <v>746.05</v>
      </c>
      <c r="L443" s="31">
        <v>735</v>
      </c>
      <c r="M443" s="31">
        <v>0.50136000000000003</v>
      </c>
      <c r="N443" s="1"/>
      <c r="O443" s="1"/>
    </row>
    <row r="444" spans="1:15" ht="12.75" customHeight="1">
      <c r="A444" s="33">
        <v>434</v>
      </c>
      <c r="B444" s="62" t="s">
        <v>553</v>
      </c>
      <c r="C444" s="31">
        <v>37.9</v>
      </c>
      <c r="D444" s="40">
        <v>37.983333333333327</v>
      </c>
      <c r="E444" s="40">
        <v>37.516666666666652</v>
      </c>
      <c r="F444" s="40">
        <v>37.133333333333326</v>
      </c>
      <c r="G444" s="40">
        <v>36.66666666666665</v>
      </c>
      <c r="H444" s="40">
        <v>38.366666666666653</v>
      </c>
      <c r="I444" s="40">
        <v>38.833333333333336</v>
      </c>
      <c r="J444" s="40">
        <v>39.216666666666654</v>
      </c>
      <c r="K444" s="31">
        <v>38.450000000000003</v>
      </c>
      <c r="L444" s="31">
        <v>37.6</v>
      </c>
      <c r="M444" s="31">
        <v>64.412800000000004</v>
      </c>
      <c r="N444" s="1"/>
      <c r="O444" s="1"/>
    </row>
    <row r="445" spans="1:15" ht="12.75" customHeight="1">
      <c r="A445" s="33">
        <v>435</v>
      </c>
      <c r="B445" s="62" t="s">
        <v>236</v>
      </c>
      <c r="C445" s="31">
        <v>1290.3499999999999</v>
      </c>
      <c r="D445" s="40">
        <v>1298.1333333333334</v>
      </c>
      <c r="E445" s="40">
        <v>1281.3666666666668</v>
      </c>
      <c r="F445" s="40">
        <v>1272.3833333333334</v>
      </c>
      <c r="G445" s="40">
        <v>1255.6166666666668</v>
      </c>
      <c r="H445" s="40">
        <v>1307.1166666666668</v>
      </c>
      <c r="I445" s="40">
        <v>1323.8833333333337</v>
      </c>
      <c r="J445" s="40">
        <v>1332.8666666666668</v>
      </c>
      <c r="K445" s="31">
        <v>1314.9</v>
      </c>
      <c r="L445" s="31">
        <v>1289.1500000000001</v>
      </c>
      <c r="M445" s="31">
        <v>6.0769399999999996</v>
      </c>
      <c r="N445" s="1"/>
      <c r="O445" s="1"/>
    </row>
    <row r="446" spans="1:15" ht="12.75" customHeight="1">
      <c r="A446" s="33">
        <v>436</v>
      </c>
      <c r="B446" s="62" t="s">
        <v>554</v>
      </c>
      <c r="C446" s="31">
        <v>1006.75</v>
      </c>
      <c r="D446" s="40">
        <v>1006.3166666666666</v>
      </c>
      <c r="E446" s="40">
        <v>992.63333333333321</v>
      </c>
      <c r="F446" s="40">
        <v>978.51666666666665</v>
      </c>
      <c r="G446" s="40">
        <v>964.83333333333326</v>
      </c>
      <c r="H446" s="40">
        <v>1020.4333333333332</v>
      </c>
      <c r="I446" s="40">
        <v>1034.1166666666666</v>
      </c>
      <c r="J446" s="40">
        <v>1048.2333333333331</v>
      </c>
      <c r="K446" s="31">
        <v>1020</v>
      </c>
      <c r="L446" s="31">
        <v>992.2</v>
      </c>
      <c r="M446" s="31">
        <v>6.2288399999999999</v>
      </c>
      <c r="N446" s="1"/>
      <c r="O446" s="1"/>
    </row>
    <row r="447" spans="1:15" ht="12.75" customHeight="1">
      <c r="A447" s="33">
        <v>437</v>
      </c>
      <c r="B447" s="62" t="s">
        <v>225</v>
      </c>
      <c r="C447" s="31">
        <v>993.95</v>
      </c>
      <c r="D447" s="40">
        <v>987</v>
      </c>
      <c r="E447" s="40">
        <v>977</v>
      </c>
      <c r="F447" s="40">
        <v>960.05</v>
      </c>
      <c r="G447" s="40">
        <v>950.05</v>
      </c>
      <c r="H447" s="40">
        <v>1003.95</v>
      </c>
      <c r="I447" s="40">
        <v>1013.95</v>
      </c>
      <c r="J447" s="40">
        <v>1030.9000000000001</v>
      </c>
      <c r="K447" s="31">
        <v>997</v>
      </c>
      <c r="L447" s="31">
        <v>970.05</v>
      </c>
      <c r="M447" s="31">
        <v>9.6254299999999997</v>
      </c>
      <c r="N447" s="1"/>
      <c r="O447" s="1"/>
    </row>
    <row r="448" spans="1:15" ht="12.75" customHeight="1">
      <c r="A448" s="33">
        <v>438</v>
      </c>
      <c r="B448" s="62" t="s">
        <v>555</v>
      </c>
      <c r="C448" s="31">
        <v>249.05</v>
      </c>
      <c r="D448" s="40">
        <v>246.68333333333331</v>
      </c>
      <c r="E448" s="40">
        <v>243.66666666666663</v>
      </c>
      <c r="F448" s="40">
        <v>238.28333333333333</v>
      </c>
      <c r="G448" s="40">
        <v>235.26666666666665</v>
      </c>
      <c r="H448" s="40">
        <v>252.06666666666661</v>
      </c>
      <c r="I448" s="40">
        <v>255.08333333333331</v>
      </c>
      <c r="J448" s="40">
        <v>260.46666666666658</v>
      </c>
      <c r="K448" s="31">
        <v>249.7</v>
      </c>
      <c r="L448" s="31">
        <v>241.3</v>
      </c>
      <c r="M448" s="31">
        <v>8.9304900000000007</v>
      </c>
      <c r="N448" s="1"/>
      <c r="O448" s="1"/>
    </row>
    <row r="449" spans="1:15" ht="12.75" customHeight="1">
      <c r="A449" s="33">
        <v>439</v>
      </c>
      <c r="B449" s="62" t="s">
        <v>226</v>
      </c>
      <c r="C449" s="31">
        <v>1569.15</v>
      </c>
      <c r="D449" s="40">
        <v>1559.3833333333332</v>
      </c>
      <c r="E449" s="40">
        <v>1538.8666666666663</v>
      </c>
      <c r="F449" s="40">
        <v>1508.583333333333</v>
      </c>
      <c r="G449" s="40">
        <v>1488.0666666666662</v>
      </c>
      <c r="H449" s="40">
        <v>1589.6666666666665</v>
      </c>
      <c r="I449" s="40">
        <v>1610.1833333333334</v>
      </c>
      <c r="J449" s="40">
        <v>1640.4666666666667</v>
      </c>
      <c r="K449" s="31">
        <v>1579.9</v>
      </c>
      <c r="L449" s="31">
        <v>1529.1</v>
      </c>
      <c r="M449" s="31">
        <v>6.9926599999999999</v>
      </c>
      <c r="N449" s="1"/>
      <c r="O449" s="1"/>
    </row>
    <row r="450" spans="1:15" ht="12.75" customHeight="1">
      <c r="A450" s="33">
        <v>440</v>
      </c>
      <c r="B450" s="62" t="s">
        <v>231</v>
      </c>
      <c r="C450" s="31">
        <v>3189.65</v>
      </c>
      <c r="D450" s="40">
        <v>3192.1833333333329</v>
      </c>
      <c r="E450" s="40">
        <v>3170.4666666666658</v>
      </c>
      <c r="F450" s="40">
        <v>3151.2833333333328</v>
      </c>
      <c r="G450" s="40">
        <v>3129.5666666666657</v>
      </c>
      <c r="H450" s="40">
        <v>3211.3666666666659</v>
      </c>
      <c r="I450" s="40">
        <v>3233.083333333333</v>
      </c>
      <c r="J450" s="40">
        <v>3252.266666666666</v>
      </c>
      <c r="K450" s="31">
        <v>3213.9</v>
      </c>
      <c r="L450" s="31">
        <v>3173</v>
      </c>
      <c r="M450" s="31">
        <v>19.788029999999999</v>
      </c>
      <c r="N450" s="1"/>
      <c r="O450" s="1"/>
    </row>
    <row r="451" spans="1:15" ht="12.75" customHeight="1">
      <c r="A451" s="33">
        <v>441</v>
      </c>
      <c r="B451" s="62" t="s">
        <v>227</v>
      </c>
      <c r="C451" s="31">
        <v>862.55</v>
      </c>
      <c r="D451" s="40">
        <v>858.80000000000007</v>
      </c>
      <c r="E451" s="40">
        <v>851.60000000000014</v>
      </c>
      <c r="F451" s="40">
        <v>840.65000000000009</v>
      </c>
      <c r="G451" s="40">
        <v>833.45000000000016</v>
      </c>
      <c r="H451" s="40">
        <v>869.75000000000011</v>
      </c>
      <c r="I451" s="40">
        <v>876.95000000000016</v>
      </c>
      <c r="J451" s="40">
        <v>887.90000000000009</v>
      </c>
      <c r="K451" s="31">
        <v>866</v>
      </c>
      <c r="L451" s="31">
        <v>847.85</v>
      </c>
      <c r="M451" s="31">
        <v>30.22935</v>
      </c>
      <c r="N451" s="1"/>
      <c r="O451" s="1"/>
    </row>
    <row r="452" spans="1:15" ht="12.75" customHeight="1">
      <c r="A452" s="33">
        <v>442</v>
      </c>
      <c r="B452" s="62" t="s">
        <v>300</v>
      </c>
      <c r="C452" s="31">
        <v>7507.75</v>
      </c>
      <c r="D452" s="40">
        <v>7530.916666666667</v>
      </c>
      <c r="E452" s="40">
        <v>7466.8333333333339</v>
      </c>
      <c r="F452" s="40">
        <v>7425.916666666667</v>
      </c>
      <c r="G452" s="40">
        <v>7361.8333333333339</v>
      </c>
      <c r="H452" s="40">
        <v>7571.8333333333339</v>
      </c>
      <c r="I452" s="40">
        <v>7635.9166666666679</v>
      </c>
      <c r="J452" s="40">
        <v>7676.8333333333339</v>
      </c>
      <c r="K452" s="31">
        <v>7595</v>
      </c>
      <c r="L452" s="31">
        <v>7490</v>
      </c>
      <c r="M452" s="31">
        <v>1.08405</v>
      </c>
      <c r="N452" s="1"/>
      <c r="O452" s="1"/>
    </row>
    <row r="453" spans="1:15" ht="12.75" customHeight="1">
      <c r="A453" s="33">
        <v>443</v>
      </c>
      <c r="B453" s="62" t="s">
        <v>556</v>
      </c>
      <c r="C453" s="31">
        <v>2315.0500000000002</v>
      </c>
      <c r="D453" s="40">
        <v>2323.2000000000003</v>
      </c>
      <c r="E453" s="40">
        <v>2287.4000000000005</v>
      </c>
      <c r="F453" s="40">
        <v>2259.7500000000005</v>
      </c>
      <c r="G453" s="40">
        <v>2223.9500000000007</v>
      </c>
      <c r="H453" s="40">
        <v>2350.8500000000004</v>
      </c>
      <c r="I453" s="40">
        <v>2386.6500000000005</v>
      </c>
      <c r="J453" s="40">
        <v>2414.3000000000002</v>
      </c>
      <c r="K453" s="31">
        <v>2359</v>
      </c>
      <c r="L453" s="31">
        <v>2295.5500000000002</v>
      </c>
      <c r="M453" s="31">
        <v>0.54554999999999998</v>
      </c>
      <c r="N453" s="1"/>
      <c r="O453" s="1"/>
    </row>
    <row r="454" spans="1:15" ht="12.75" customHeight="1">
      <c r="A454" s="33">
        <v>444</v>
      </c>
      <c r="B454" s="62" t="s">
        <v>557</v>
      </c>
      <c r="C454" s="31">
        <v>300.85000000000002</v>
      </c>
      <c r="D454" s="40">
        <v>299.08333333333331</v>
      </c>
      <c r="E454" s="40">
        <v>296.16666666666663</v>
      </c>
      <c r="F454" s="40">
        <v>291.48333333333329</v>
      </c>
      <c r="G454" s="40">
        <v>288.56666666666661</v>
      </c>
      <c r="H454" s="40">
        <v>303.76666666666665</v>
      </c>
      <c r="I454" s="40">
        <v>306.68333333333328</v>
      </c>
      <c r="J454" s="40">
        <v>311.36666666666667</v>
      </c>
      <c r="K454" s="31">
        <v>302</v>
      </c>
      <c r="L454" s="31">
        <v>294.39999999999998</v>
      </c>
      <c r="M454" s="31">
        <v>16.641919999999999</v>
      </c>
      <c r="N454" s="1"/>
      <c r="O454" s="1"/>
    </row>
    <row r="455" spans="1:15" ht="12.75" customHeight="1">
      <c r="A455" s="33">
        <v>445</v>
      </c>
      <c r="B455" s="62" t="s">
        <v>228</v>
      </c>
      <c r="C455" s="31">
        <v>567.85</v>
      </c>
      <c r="D455" s="40">
        <v>564.88333333333333</v>
      </c>
      <c r="E455" s="40">
        <v>560.76666666666665</v>
      </c>
      <c r="F455" s="40">
        <v>553.68333333333328</v>
      </c>
      <c r="G455" s="40">
        <v>549.56666666666661</v>
      </c>
      <c r="H455" s="40">
        <v>571.9666666666667</v>
      </c>
      <c r="I455" s="40">
        <v>576.08333333333326</v>
      </c>
      <c r="J455" s="40">
        <v>583.16666666666674</v>
      </c>
      <c r="K455" s="31">
        <v>569</v>
      </c>
      <c r="L455" s="31">
        <v>557.79999999999995</v>
      </c>
      <c r="M455" s="31">
        <v>69.866209999999995</v>
      </c>
      <c r="N455" s="1"/>
      <c r="O455" s="1"/>
    </row>
    <row r="456" spans="1:15" ht="12.75" customHeight="1">
      <c r="A456" s="33">
        <v>446</v>
      </c>
      <c r="B456" s="62" t="s">
        <v>229</v>
      </c>
      <c r="C456" s="31">
        <v>218.6</v>
      </c>
      <c r="D456" s="40">
        <v>218.08333333333334</v>
      </c>
      <c r="E456" s="40">
        <v>216.81666666666669</v>
      </c>
      <c r="F456" s="40">
        <v>215.03333333333336</v>
      </c>
      <c r="G456" s="40">
        <v>213.76666666666671</v>
      </c>
      <c r="H456" s="40">
        <v>219.86666666666667</v>
      </c>
      <c r="I456" s="40">
        <v>221.13333333333333</v>
      </c>
      <c r="J456" s="40">
        <v>222.91666666666666</v>
      </c>
      <c r="K456" s="31">
        <v>219.35</v>
      </c>
      <c r="L456" s="31">
        <v>216.3</v>
      </c>
      <c r="M456" s="31">
        <v>51.364780000000003</v>
      </c>
      <c r="N456" s="1"/>
      <c r="O456" s="1"/>
    </row>
    <row r="457" spans="1:15" ht="12.75" customHeight="1">
      <c r="A457" s="33">
        <v>447</v>
      </c>
      <c r="B457" s="62" t="s">
        <v>230</v>
      </c>
      <c r="C457" s="31">
        <v>109.85</v>
      </c>
      <c r="D457" s="40">
        <v>109.38333333333333</v>
      </c>
      <c r="E457" s="40">
        <v>108.56666666666665</v>
      </c>
      <c r="F457" s="40">
        <v>107.28333333333332</v>
      </c>
      <c r="G457" s="40">
        <v>106.46666666666664</v>
      </c>
      <c r="H457" s="40">
        <v>110.66666666666666</v>
      </c>
      <c r="I457" s="40">
        <v>111.48333333333332</v>
      </c>
      <c r="J457" s="40">
        <v>112.76666666666667</v>
      </c>
      <c r="K457" s="31">
        <v>110.2</v>
      </c>
      <c r="L457" s="31">
        <v>108.1</v>
      </c>
      <c r="M457" s="31">
        <v>253.32750999999999</v>
      </c>
      <c r="N457" s="1"/>
      <c r="O457" s="1"/>
    </row>
    <row r="458" spans="1:15" ht="12.75" customHeight="1">
      <c r="A458" s="33">
        <v>448</v>
      </c>
      <c r="B458" s="62" t="s">
        <v>301</v>
      </c>
      <c r="C458" s="31">
        <v>72.8</v>
      </c>
      <c r="D458" s="40">
        <v>73.05</v>
      </c>
      <c r="E458" s="40">
        <v>72.05</v>
      </c>
      <c r="F458" s="40">
        <v>71.3</v>
      </c>
      <c r="G458" s="40">
        <v>70.3</v>
      </c>
      <c r="H458" s="40">
        <v>73.8</v>
      </c>
      <c r="I458" s="40">
        <v>74.8</v>
      </c>
      <c r="J458" s="40">
        <v>75.55</v>
      </c>
      <c r="K458" s="31">
        <v>74.05</v>
      </c>
      <c r="L458" s="31">
        <v>72.3</v>
      </c>
      <c r="M458" s="31">
        <v>18.294560000000001</v>
      </c>
      <c r="N458" s="1"/>
      <c r="O458" s="1"/>
    </row>
    <row r="459" spans="1:15" ht="12.75" customHeight="1">
      <c r="A459" s="33">
        <v>449</v>
      </c>
      <c r="B459" s="62" t="s">
        <v>558</v>
      </c>
      <c r="C459" s="31">
        <v>2414.5500000000002</v>
      </c>
      <c r="D459" s="40">
        <v>2407.8833333333332</v>
      </c>
      <c r="E459" s="40">
        <v>2382.7666666666664</v>
      </c>
      <c r="F459" s="40">
        <v>2350.9833333333331</v>
      </c>
      <c r="G459" s="40">
        <v>2325.8666666666663</v>
      </c>
      <c r="H459" s="40">
        <v>2439.6666666666665</v>
      </c>
      <c r="I459" s="40">
        <v>2464.7833333333333</v>
      </c>
      <c r="J459" s="40">
        <v>2496.5666666666666</v>
      </c>
      <c r="K459" s="31">
        <v>2433</v>
      </c>
      <c r="L459" s="31">
        <v>2376.1</v>
      </c>
      <c r="M459" s="31">
        <v>0.13186999999999999</v>
      </c>
      <c r="N459" s="1"/>
      <c r="O459" s="1"/>
    </row>
    <row r="460" spans="1:15" ht="12.75" customHeight="1">
      <c r="A460" s="33">
        <v>450</v>
      </c>
      <c r="B460" s="62" t="s">
        <v>232</v>
      </c>
      <c r="C460" s="31">
        <v>1111.9000000000001</v>
      </c>
      <c r="D460" s="40">
        <v>1115.3999999999999</v>
      </c>
      <c r="E460" s="40">
        <v>1104.7999999999997</v>
      </c>
      <c r="F460" s="40">
        <v>1097.6999999999998</v>
      </c>
      <c r="G460" s="40">
        <v>1087.0999999999997</v>
      </c>
      <c r="H460" s="40">
        <v>1122.4999999999998</v>
      </c>
      <c r="I460" s="40">
        <v>1133.0999999999997</v>
      </c>
      <c r="J460" s="40">
        <v>1140.1999999999998</v>
      </c>
      <c r="K460" s="31">
        <v>1126</v>
      </c>
      <c r="L460" s="31">
        <v>1108.3</v>
      </c>
      <c r="M460" s="31">
        <v>14.321540000000001</v>
      </c>
      <c r="N460" s="1"/>
      <c r="O460" s="1"/>
    </row>
    <row r="461" spans="1:15" ht="12.75" customHeight="1">
      <c r="A461" s="33">
        <v>451</v>
      </c>
      <c r="B461" s="62" t="s">
        <v>559</v>
      </c>
      <c r="C461" s="31">
        <v>721.35</v>
      </c>
      <c r="D461" s="40">
        <v>723.81666666666661</v>
      </c>
      <c r="E461" s="40">
        <v>715.58333333333326</v>
      </c>
      <c r="F461" s="40">
        <v>709.81666666666661</v>
      </c>
      <c r="G461" s="40">
        <v>701.58333333333326</v>
      </c>
      <c r="H461" s="40">
        <v>729.58333333333326</v>
      </c>
      <c r="I461" s="40">
        <v>737.81666666666661</v>
      </c>
      <c r="J461" s="40">
        <v>743.58333333333326</v>
      </c>
      <c r="K461" s="31">
        <v>732.05</v>
      </c>
      <c r="L461" s="31">
        <v>718.05</v>
      </c>
      <c r="M461" s="31">
        <v>2.3790200000000001</v>
      </c>
      <c r="N461" s="1"/>
      <c r="O461" s="1"/>
    </row>
    <row r="462" spans="1:15" ht="12.75" customHeight="1">
      <c r="A462" s="33">
        <v>452</v>
      </c>
      <c r="B462" s="62" t="s">
        <v>560</v>
      </c>
      <c r="C462" s="31">
        <v>116.55</v>
      </c>
      <c r="D462" s="40">
        <v>115.98333333333333</v>
      </c>
      <c r="E462" s="40">
        <v>114.61666666666667</v>
      </c>
      <c r="F462" s="40">
        <v>112.68333333333334</v>
      </c>
      <c r="G462" s="40">
        <v>111.31666666666668</v>
      </c>
      <c r="H462" s="40">
        <v>117.91666666666667</v>
      </c>
      <c r="I462" s="40">
        <v>119.28333333333332</v>
      </c>
      <c r="J462" s="40">
        <v>121.21666666666667</v>
      </c>
      <c r="K462" s="31">
        <v>117.35</v>
      </c>
      <c r="L462" s="31">
        <v>114.05</v>
      </c>
      <c r="M462" s="31">
        <v>4.3933400000000002</v>
      </c>
      <c r="N462" s="1"/>
      <c r="O462" s="1"/>
    </row>
    <row r="463" spans="1:15" ht="12.75" customHeight="1">
      <c r="A463" s="33">
        <v>453</v>
      </c>
      <c r="B463" s="62" t="s">
        <v>210</v>
      </c>
      <c r="C463" s="31">
        <v>934.25</v>
      </c>
      <c r="D463" s="40">
        <v>926.85</v>
      </c>
      <c r="E463" s="40">
        <v>915.7</v>
      </c>
      <c r="F463" s="40">
        <v>897.15</v>
      </c>
      <c r="G463" s="40">
        <v>886</v>
      </c>
      <c r="H463" s="40">
        <v>945.40000000000009</v>
      </c>
      <c r="I463" s="40">
        <v>956.55</v>
      </c>
      <c r="J463" s="40">
        <v>975.10000000000014</v>
      </c>
      <c r="K463" s="31">
        <v>938</v>
      </c>
      <c r="L463" s="31">
        <v>908.3</v>
      </c>
      <c r="M463" s="31">
        <v>3.2492000000000001</v>
      </c>
      <c r="N463" s="1"/>
      <c r="O463" s="1"/>
    </row>
    <row r="464" spans="1:15" ht="12.75" customHeight="1">
      <c r="A464" s="33">
        <v>454</v>
      </c>
      <c r="B464" s="62" t="s">
        <v>561</v>
      </c>
      <c r="C464" s="31">
        <v>2214.3000000000002</v>
      </c>
      <c r="D464" s="40">
        <v>2220.3833333333332</v>
      </c>
      <c r="E464" s="40">
        <v>2185.7666666666664</v>
      </c>
      <c r="F464" s="40">
        <v>2157.2333333333331</v>
      </c>
      <c r="G464" s="40">
        <v>2122.6166666666663</v>
      </c>
      <c r="H464" s="40">
        <v>2248.9166666666665</v>
      </c>
      <c r="I464" s="40">
        <v>2283.5333333333333</v>
      </c>
      <c r="J464" s="40">
        <v>2312.0666666666666</v>
      </c>
      <c r="K464" s="31">
        <v>2255</v>
      </c>
      <c r="L464" s="31">
        <v>2191.85</v>
      </c>
      <c r="M464" s="31">
        <v>0.56393000000000004</v>
      </c>
      <c r="N464" s="1"/>
      <c r="O464" s="1"/>
    </row>
    <row r="465" spans="1:15" ht="12.75" customHeight="1">
      <c r="A465" s="33">
        <v>455</v>
      </c>
      <c r="B465" s="62" t="s">
        <v>562</v>
      </c>
      <c r="C465" s="31">
        <v>499.65</v>
      </c>
      <c r="D465" s="40">
        <v>499.88333333333338</v>
      </c>
      <c r="E465" s="40">
        <v>489.76666666666677</v>
      </c>
      <c r="F465" s="40">
        <v>479.88333333333338</v>
      </c>
      <c r="G465" s="40">
        <v>469.76666666666677</v>
      </c>
      <c r="H465" s="40">
        <v>509.76666666666677</v>
      </c>
      <c r="I465" s="40">
        <v>519.88333333333344</v>
      </c>
      <c r="J465" s="40">
        <v>529.76666666666677</v>
      </c>
      <c r="K465" s="31">
        <v>510</v>
      </c>
      <c r="L465" s="31">
        <v>490</v>
      </c>
      <c r="M465" s="31">
        <v>3.0903299999999998</v>
      </c>
      <c r="N465" s="1"/>
      <c r="O465" s="1"/>
    </row>
    <row r="466" spans="1:15" ht="12.75" customHeight="1">
      <c r="A466" s="33">
        <v>456</v>
      </c>
      <c r="B466" s="62" t="s">
        <v>563</v>
      </c>
      <c r="C466" s="31">
        <v>3344.55</v>
      </c>
      <c r="D466" s="40">
        <v>3322.2000000000003</v>
      </c>
      <c r="E466" s="40">
        <v>3282.4000000000005</v>
      </c>
      <c r="F466" s="40">
        <v>3220.2500000000005</v>
      </c>
      <c r="G466" s="40">
        <v>3180.4500000000007</v>
      </c>
      <c r="H466" s="40">
        <v>3384.3500000000004</v>
      </c>
      <c r="I466" s="40">
        <v>3424.1500000000005</v>
      </c>
      <c r="J466" s="40">
        <v>3486.3</v>
      </c>
      <c r="K466" s="31">
        <v>3362</v>
      </c>
      <c r="L466" s="31">
        <v>3260.05</v>
      </c>
      <c r="M466" s="31">
        <v>1.53454</v>
      </c>
      <c r="N466" s="1"/>
      <c r="O466" s="1"/>
    </row>
    <row r="467" spans="1:15" ht="12.75" customHeight="1">
      <c r="A467" s="33">
        <v>457</v>
      </c>
      <c r="B467" s="62" t="s">
        <v>233</v>
      </c>
      <c r="C467" s="31">
        <v>2972.6</v>
      </c>
      <c r="D467" s="40">
        <v>2964.5333333333333</v>
      </c>
      <c r="E467" s="40">
        <v>2948.0666666666666</v>
      </c>
      <c r="F467" s="40">
        <v>2923.5333333333333</v>
      </c>
      <c r="G467" s="40">
        <v>2907.0666666666666</v>
      </c>
      <c r="H467" s="40">
        <v>2989.0666666666666</v>
      </c>
      <c r="I467" s="40">
        <v>3005.5333333333328</v>
      </c>
      <c r="J467" s="40">
        <v>3030.0666666666666</v>
      </c>
      <c r="K467" s="31">
        <v>2981</v>
      </c>
      <c r="L467" s="31">
        <v>2940</v>
      </c>
      <c r="M467" s="31">
        <v>8.3971300000000006</v>
      </c>
      <c r="N467" s="1"/>
      <c r="O467" s="1"/>
    </row>
    <row r="468" spans="1:15" ht="12.75" customHeight="1">
      <c r="A468" s="33">
        <v>458</v>
      </c>
      <c r="B468" s="62" t="s">
        <v>234</v>
      </c>
      <c r="C468" s="31">
        <v>1867.75</v>
      </c>
      <c r="D468" s="40">
        <v>1867.1499999999999</v>
      </c>
      <c r="E468" s="40">
        <v>1850.5999999999997</v>
      </c>
      <c r="F468" s="40">
        <v>1833.4499999999998</v>
      </c>
      <c r="G468" s="40">
        <v>1816.8999999999996</v>
      </c>
      <c r="H468" s="40">
        <v>1884.2999999999997</v>
      </c>
      <c r="I468" s="40">
        <v>1900.85</v>
      </c>
      <c r="J468" s="40">
        <v>1917.9999999999998</v>
      </c>
      <c r="K468" s="31">
        <v>1883.7</v>
      </c>
      <c r="L468" s="31">
        <v>1850</v>
      </c>
      <c r="M468" s="31">
        <v>2.3337699999999999</v>
      </c>
      <c r="N468" s="1"/>
      <c r="O468" s="1"/>
    </row>
    <row r="469" spans="1:15" ht="12.75" customHeight="1">
      <c r="A469" s="33">
        <v>459</v>
      </c>
      <c r="B469" s="62" t="s">
        <v>302</v>
      </c>
      <c r="C469" s="31">
        <v>631.45000000000005</v>
      </c>
      <c r="D469" s="40">
        <v>633.44999999999993</v>
      </c>
      <c r="E469" s="40">
        <v>622.64999999999986</v>
      </c>
      <c r="F469" s="40">
        <v>613.84999999999991</v>
      </c>
      <c r="G469" s="40">
        <v>603.04999999999984</v>
      </c>
      <c r="H469" s="40">
        <v>642.24999999999989</v>
      </c>
      <c r="I469" s="40">
        <v>653.04999999999984</v>
      </c>
      <c r="J469" s="40">
        <v>661.84999999999991</v>
      </c>
      <c r="K469" s="31">
        <v>644.25</v>
      </c>
      <c r="L469" s="31">
        <v>624.65</v>
      </c>
      <c r="M469" s="31">
        <v>3.3119000000000001</v>
      </c>
      <c r="N469" s="1"/>
      <c r="O469" s="1"/>
    </row>
    <row r="470" spans="1:15" ht="12.75" customHeight="1">
      <c r="A470" s="33">
        <v>460</v>
      </c>
      <c r="B470" s="62" t="s">
        <v>564</v>
      </c>
      <c r="C470" s="31">
        <v>711.7</v>
      </c>
      <c r="D470" s="40">
        <v>715.33333333333337</v>
      </c>
      <c r="E470" s="40">
        <v>702.66666666666674</v>
      </c>
      <c r="F470" s="40">
        <v>693.63333333333333</v>
      </c>
      <c r="G470" s="40">
        <v>680.9666666666667</v>
      </c>
      <c r="H470" s="40">
        <v>724.36666666666679</v>
      </c>
      <c r="I470" s="40">
        <v>737.03333333333353</v>
      </c>
      <c r="J470" s="40">
        <v>746.06666666666683</v>
      </c>
      <c r="K470" s="31">
        <v>728</v>
      </c>
      <c r="L470" s="31">
        <v>706.3</v>
      </c>
      <c r="M470" s="31">
        <v>0.35383999999999999</v>
      </c>
      <c r="N470" s="1"/>
      <c r="O470" s="1"/>
    </row>
    <row r="471" spans="1:15" ht="12.75" customHeight="1">
      <c r="A471" s="33">
        <v>461</v>
      </c>
      <c r="B471" s="62" t="s">
        <v>235</v>
      </c>
      <c r="C471" s="31">
        <v>1753.65</v>
      </c>
      <c r="D471" s="40">
        <v>1742.2333333333333</v>
      </c>
      <c r="E471" s="40">
        <v>1722.6666666666667</v>
      </c>
      <c r="F471" s="40">
        <v>1691.6833333333334</v>
      </c>
      <c r="G471" s="40">
        <v>1672.1166666666668</v>
      </c>
      <c r="H471" s="40">
        <v>1773.2166666666667</v>
      </c>
      <c r="I471" s="40">
        <v>1792.7833333333333</v>
      </c>
      <c r="J471" s="40">
        <v>1823.7666666666667</v>
      </c>
      <c r="K471" s="31">
        <v>1761.8</v>
      </c>
      <c r="L471" s="31">
        <v>1711.25</v>
      </c>
      <c r="M471" s="31">
        <v>4.4596400000000003</v>
      </c>
      <c r="N471" s="1"/>
      <c r="O471" s="1"/>
    </row>
    <row r="472" spans="1:15" ht="12.75" customHeight="1">
      <c r="A472" s="33">
        <v>462</v>
      </c>
      <c r="B472" s="62" t="s">
        <v>303</v>
      </c>
      <c r="C472" s="31">
        <v>33.9</v>
      </c>
      <c r="D472" s="40">
        <v>33.599999999999994</v>
      </c>
      <c r="E472" s="40">
        <v>32.899999999999991</v>
      </c>
      <c r="F472" s="40">
        <v>31.9</v>
      </c>
      <c r="G472" s="40">
        <v>31.199999999999996</v>
      </c>
      <c r="H472" s="40">
        <v>34.599999999999987</v>
      </c>
      <c r="I472" s="40">
        <v>35.29999999999999</v>
      </c>
      <c r="J472" s="40">
        <v>36.299999999999983</v>
      </c>
      <c r="K472" s="31">
        <v>34.299999999999997</v>
      </c>
      <c r="L472" s="31">
        <v>32.6</v>
      </c>
      <c r="M472" s="31">
        <v>119.9442</v>
      </c>
      <c r="N472" s="1"/>
      <c r="O472" s="1"/>
    </row>
    <row r="473" spans="1:15" ht="12.75" customHeight="1">
      <c r="A473" s="33">
        <v>463</v>
      </c>
      <c r="B473" s="62" t="s">
        <v>565</v>
      </c>
      <c r="C473" s="31">
        <v>283.55</v>
      </c>
      <c r="D473" s="40">
        <v>284.98333333333335</v>
      </c>
      <c r="E473" s="40">
        <v>281.11666666666667</v>
      </c>
      <c r="F473" s="40">
        <v>278.68333333333334</v>
      </c>
      <c r="G473" s="40">
        <v>274.81666666666666</v>
      </c>
      <c r="H473" s="40">
        <v>287.41666666666669</v>
      </c>
      <c r="I473" s="40">
        <v>291.28333333333336</v>
      </c>
      <c r="J473" s="40">
        <v>293.7166666666667</v>
      </c>
      <c r="K473" s="31">
        <v>288.85000000000002</v>
      </c>
      <c r="L473" s="31">
        <v>282.55</v>
      </c>
      <c r="M473" s="31">
        <v>2.4317899999999999</v>
      </c>
      <c r="N473" s="1"/>
      <c r="O473" s="1"/>
    </row>
    <row r="474" spans="1:15" ht="12.75" customHeight="1">
      <c r="A474" s="33">
        <v>464</v>
      </c>
      <c r="B474" s="62" t="s">
        <v>566</v>
      </c>
      <c r="C474" s="31">
        <v>404.25</v>
      </c>
      <c r="D474" s="40">
        <v>403.3</v>
      </c>
      <c r="E474" s="40">
        <v>400</v>
      </c>
      <c r="F474" s="40">
        <v>395.75</v>
      </c>
      <c r="G474" s="40">
        <v>392.45</v>
      </c>
      <c r="H474" s="40">
        <v>407.55</v>
      </c>
      <c r="I474" s="40">
        <v>410.85000000000008</v>
      </c>
      <c r="J474" s="40">
        <v>415.1</v>
      </c>
      <c r="K474" s="31">
        <v>406.6</v>
      </c>
      <c r="L474" s="31">
        <v>399.05</v>
      </c>
      <c r="M474" s="31">
        <v>3.1169899999999999</v>
      </c>
      <c r="N474" s="1"/>
      <c r="O474" s="1"/>
    </row>
    <row r="475" spans="1:15" ht="12.75" customHeight="1">
      <c r="A475" s="33">
        <v>465</v>
      </c>
      <c r="B475" s="62" t="s">
        <v>304</v>
      </c>
      <c r="C475" s="31">
        <v>3195.7</v>
      </c>
      <c r="D475" s="40">
        <v>3200.6166666666668</v>
      </c>
      <c r="E475" s="40">
        <v>3148.2333333333336</v>
      </c>
      <c r="F475" s="40">
        <v>3100.7666666666669</v>
      </c>
      <c r="G475" s="40">
        <v>3048.3833333333337</v>
      </c>
      <c r="H475" s="40">
        <v>3248.0833333333335</v>
      </c>
      <c r="I475" s="40">
        <v>3300.4666666666667</v>
      </c>
      <c r="J475" s="40">
        <v>3347.9333333333334</v>
      </c>
      <c r="K475" s="31">
        <v>3253</v>
      </c>
      <c r="L475" s="31">
        <v>3153.15</v>
      </c>
      <c r="M475" s="31">
        <v>3.0246599999999999</v>
      </c>
      <c r="N475" s="1"/>
      <c r="O475" s="1"/>
    </row>
    <row r="476" spans="1:15" ht="12.75" customHeight="1">
      <c r="A476" s="33">
        <v>466</v>
      </c>
      <c r="B476" s="62" t="s">
        <v>567</v>
      </c>
      <c r="C476" s="31">
        <v>26.6</v>
      </c>
      <c r="D476" s="40">
        <v>26.55</v>
      </c>
      <c r="E476" s="40">
        <v>26.150000000000002</v>
      </c>
      <c r="F476" s="40">
        <v>25.700000000000003</v>
      </c>
      <c r="G476" s="40">
        <v>25.300000000000004</v>
      </c>
      <c r="H476" s="40">
        <v>27</v>
      </c>
      <c r="I476" s="40">
        <v>27.4</v>
      </c>
      <c r="J476" s="40">
        <v>27.849999999999998</v>
      </c>
      <c r="K476" s="31">
        <v>26.95</v>
      </c>
      <c r="L476" s="31">
        <v>26.1</v>
      </c>
      <c r="M476" s="31">
        <v>44.709409999999998</v>
      </c>
      <c r="N476" s="1"/>
      <c r="O476" s="1"/>
    </row>
    <row r="477" spans="1:15" ht="12.75" customHeight="1">
      <c r="A477" s="33">
        <v>467</v>
      </c>
      <c r="B477" s="62" t="s">
        <v>568</v>
      </c>
      <c r="C477" s="31">
        <v>409.2</v>
      </c>
      <c r="D477" s="40">
        <v>411.56666666666661</v>
      </c>
      <c r="E477" s="40">
        <v>405.48333333333323</v>
      </c>
      <c r="F477" s="40">
        <v>401.76666666666665</v>
      </c>
      <c r="G477" s="40">
        <v>395.68333333333328</v>
      </c>
      <c r="H477" s="40">
        <v>415.28333333333319</v>
      </c>
      <c r="I477" s="40">
        <v>421.36666666666656</v>
      </c>
      <c r="J477" s="40">
        <v>425.08333333333314</v>
      </c>
      <c r="K477" s="31">
        <v>417.65</v>
      </c>
      <c r="L477" s="31">
        <v>407.85</v>
      </c>
      <c r="M477" s="31">
        <v>1.1367799999999999</v>
      </c>
      <c r="N477" s="1"/>
      <c r="O477" s="1"/>
    </row>
    <row r="478" spans="1:15" ht="12.75" customHeight="1">
      <c r="A478" s="33">
        <v>468</v>
      </c>
      <c r="B478" s="62" t="s">
        <v>569</v>
      </c>
      <c r="C478" s="31">
        <v>585.1</v>
      </c>
      <c r="D478" s="40">
        <v>583.5333333333333</v>
      </c>
      <c r="E478" s="40">
        <v>573.06666666666661</v>
      </c>
      <c r="F478" s="40">
        <v>561.0333333333333</v>
      </c>
      <c r="G478" s="40">
        <v>550.56666666666661</v>
      </c>
      <c r="H478" s="40">
        <v>595.56666666666661</v>
      </c>
      <c r="I478" s="40">
        <v>606.0333333333333</v>
      </c>
      <c r="J478" s="40">
        <v>618.06666666666661</v>
      </c>
      <c r="K478" s="31">
        <v>594</v>
      </c>
      <c r="L478" s="31">
        <v>571.5</v>
      </c>
      <c r="M478" s="31">
        <v>3.20024</v>
      </c>
      <c r="N478" s="1"/>
      <c r="O478" s="1"/>
    </row>
    <row r="479" spans="1:15" ht="12.75" customHeight="1">
      <c r="A479" s="33">
        <v>469</v>
      </c>
      <c r="B479" s="62" t="s">
        <v>239</v>
      </c>
      <c r="C479" s="31">
        <v>679.2</v>
      </c>
      <c r="D479" s="40">
        <v>675.85</v>
      </c>
      <c r="E479" s="40">
        <v>670.85</v>
      </c>
      <c r="F479" s="40">
        <v>662.5</v>
      </c>
      <c r="G479" s="40">
        <v>657.5</v>
      </c>
      <c r="H479" s="40">
        <v>684.2</v>
      </c>
      <c r="I479" s="40">
        <v>689.2</v>
      </c>
      <c r="J479" s="40">
        <v>697.55000000000007</v>
      </c>
      <c r="K479" s="31">
        <v>680.85</v>
      </c>
      <c r="L479" s="31">
        <v>667.5</v>
      </c>
      <c r="M479" s="31">
        <v>25.505459999999999</v>
      </c>
      <c r="N479" s="1"/>
      <c r="O479" s="1"/>
    </row>
    <row r="480" spans="1:15" ht="12.75" customHeight="1">
      <c r="A480" s="33">
        <v>470</v>
      </c>
      <c r="B480" s="62" t="s">
        <v>570</v>
      </c>
      <c r="C480" s="31">
        <v>693.2</v>
      </c>
      <c r="D480" s="40">
        <v>688.61666666666667</v>
      </c>
      <c r="E480" s="40">
        <v>682.23333333333335</v>
      </c>
      <c r="F480" s="40">
        <v>671.26666666666665</v>
      </c>
      <c r="G480" s="40">
        <v>664.88333333333333</v>
      </c>
      <c r="H480" s="40">
        <v>699.58333333333337</v>
      </c>
      <c r="I480" s="40">
        <v>705.96666666666681</v>
      </c>
      <c r="J480" s="40">
        <v>716.93333333333339</v>
      </c>
      <c r="K480" s="31">
        <v>695</v>
      </c>
      <c r="L480" s="31">
        <v>677.65</v>
      </c>
      <c r="M480" s="31">
        <v>2.35907</v>
      </c>
      <c r="N480" s="1"/>
      <c r="O480" s="1"/>
    </row>
    <row r="481" spans="1:15" ht="12.75" customHeight="1">
      <c r="A481" s="33">
        <v>471</v>
      </c>
      <c r="B481" s="62" t="s">
        <v>238</v>
      </c>
      <c r="C481" s="31">
        <v>8167.1</v>
      </c>
      <c r="D481" s="40">
        <v>8165.7</v>
      </c>
      <c r="E481" s="40">
        <v>8061.4</v>
      </c>
      <c r="F481" s="40">
        <v>7955.7</v>
      </c>
      <c r="G481" s="40">
        <v>7851.4</v>
      </c>
      <c r="H481" s="40">
        <v>8271.4</v>
      </c>
      <c r="I481" s="40">
        <v>8375.7000000000007</v>
      </c>
      <c r="J481" s="40">
        <v>8481.4</v>
      </c>
      <c r="K481" s="31">
        <v>8270</v>
      </c>
      <c r="L481" s="31">
        <v>8060</v>
      </c>
      <c r="M481" s="31">
        <v>2.4185599999999998</v>
      </c>
      <c r="N481" s="1"/>
      <c r="O481" s="1"/>
    </row>
    <row r="482" spans="1:15" ht="12.75" customHeight="1">
      <c r="A482" s="33">
        <v>472</v>
      </c>
      <c r="B482" s="62" t="s">
        <v>305</v>
      </c>
      <c r="C482" s="31">
        <v>68.650000000000006</v>
      </c>
      <c r="D482" s="40">
        <v>68.716666666666669</v>
      </c>
      <c r="E482" s="40">
        <v>67.933333333333337</v>
      </c>
      <c r="F482" s="40">
        <v>67.216666666666669</v>
      </c>
      <c r="G482" s="40">
        <v>66.433333333333337</v>
      </c>
      <c r="H482" s="40">
        <v>69.433333333333337</v>
      </c>
      <c r="I482" s="40">
        <v>70.216666666666669</v>
      </c>
      <c r="J482" s="40">
        <v>70.933333333333337</v>
      </c>
      <c r="K482" s="31">
        <v>69.5</v>
      </c>
      <c r="L482" s="31">
        <v>68</v>
      </c>
      <c r="M482" s="31">
        <v>68.679329999999993</v>
      </c>
      <c r="N482" s="1"/>
      <c r="O482" s="1"/>
    </row>
    <row r="483" spans="1:15" ht="12.75" customHeight="1">
      <c r="A483" s="33">
        <v>473</v>
      </c>
      <c r="B483" s="31" t="s">
        <v>237</v>
      </c>
      <c r="C483" s="40">
        <v>1496.25</v>
      </c>
      <c r="D483" s="40">
        <v>1492.8999999999999</v>
      </c>
      <c r="E483" s="40">
        <v>1483.8499999999997</v>
      </c>
      <c r="F483" s="40">
        <v>1471.4499999999998</v>
      </c>
      <c r="G483" s="40">
        <v>1462.3999999999996</v>
      </c>
      <c r="H483" s="40">
        <v>1505.2999999999997</v>
      </c>
      <c r="I483" s="40">
        <v>1514.35</v>
      </c>
      <c r="J483" s="31">
        <v>1526.7499999999998</v>
      </c>
      <c r="K483" s="31">
        <v>1501.95</v>
      </c>
      <c r="L483" s="31">
        <v>1480.5</v>
      </c>
      <c r="M483" s="62">
        <v>3.0605899999999999</v>
      </c>
      <c r="N483" s="1"/>
      <c r="O483" s="1"/>
    </row>
    <row r="484" spans="1:15" ht="12.75" customHeight="1">
      <c r="A484" s="33">
        <v>474</v>
      </c>
      <c r="B484" s="31" t="s">
        <v>178</v>
      </c>
      <c r="C484" s="40">
        <v>901</v>
      </c>
      <c r="D484" s="40">
        <v>901.80000000000007</v>
      </c>
      <c r="E484" s="40">
        <v>895.60000000000014</v>
      </c>
      <c r="F484" s="40">
        <v>890.2</v>
      </c>
      <c r="G484" s="40">
        <v>884.00000000000011</v>
      </c>
      <c r="H484" s="40">
        <v>907.20000000000016</v>
      </c>
      <c r="I484" s="40">
        <v>913.4000000000002</v>
      </c>
      <c r="J484" s="31">
        <v>918.80000000000018</v>
      </c>
      <c r="K484" s="31">
        <v>908</v>
      </c>
      <c r="L484" s="31">
        <v>896.4</v>
      </c>
      <c r="M484" s="62">
        <v>8.1166900000000002</v>
      </c>
      <c r="N484" s="1"/>
      <c r="O484" s="1"/>
    </row>
    <row r="485" spans="1:15" ht="12.75" customHeight="1">
      <c r="A485" s="33">
        <v>475</v>
      </c>
      <c r="B485" s="31" t="s">
        <v>571</v>
      </c>
      <c r="C485" s="31">
        <v>274.7</v>
      </c>
      <c r="D485" s="40">
        <v>270.86666666666662</v>
      </c>
      <c r="E485" s="40">
        <v>264.13333333333321</v>
      </c>
      <c r="F485" s="40">
        <v>253.56666666666661</v>
      </c>
      <c r="G485" s="40">
        <v>246.8333333333332</v>
      </c>
      <c r="H485" s="40">
        <v>281.43333333333322</v>
      </c>
      <c r="I485" s="40">
        <v>288.16666666666669</v>
      </c>
      <c r="J485" s="40">
        <v>298.73333333333323</v>
      </c>
      <c r="K485" s="31">
        <v>277.60000000000002</v>
      </c>
      <c r="L485" s="31">
        <v>260.3</v>
      </c>
      <c r="M485" s="31">
        <v>12.31324</v>
      </c>
      <c r="N485" s="1"/>
      <c r="O485" s="1"/>
    </row>
    <row r="486" spans="1:15" ht="12.75" customHeight="1">
      <c r="A486" s="33">
        <v>476</v>
      </c>
      <c r="B486" s="31" t="s">
        <v>572</v>
      </c>
      <c r="C486" s="40">
        <v>2111.25</v>
      </c>
      <c r="D486" s="40">
        <v>2096.8833333333332</v>
      </c>
      <c r="E486" s="40">
        <v>2077.8166666666666</v>
      </c>
      <c r="F486" s="40">
        <v>2044.3833333333332</v>
      </c>
      <c r="G486" s="40">
        <v>2025.3166666666666</v>
      </c>
      <c r="H486" s="40">
        <v>2130.3166666666666</v>
      </c>
      <c r="I486" s="40">
        <v>2149.3833333333332</v>
      </c>
      <c r="J486" s="31">
        <v>2182.8166666666666</v>
      </c>
      <c r="K486" s="31">
        <v>2115.9499999999998</v>
      </c>
      <c r="L486" s="31">
        <v>2063.4499999999998</v>
      </c>
      <c r="M486" s="62">
        <v>0.19672000000000001</v>
      </c>
      <c r="N486" s="1"/>
      <c r="O486" s="1"/>
    </row>
    <row r="487" spans="1:15" ht="12.75" customHeight="1">
      <c r="A487" s="33">
        <v>477</v>
      </c>
      <c r="B487" s="31" t="s">
        <v>573</v>
      </c>
      <c r="C487" s="31">
        <v>609.54999999999995</v>
      </c>
      <c r="D487" s="40">
        <v>613.01666666666665</v>
      </c>
      <c r="E487" s="40">
        <v>604.5333333333333</v>
      </c>
      <c r="F487" s="40">
        <v>599.51666666666665</v>
      </c>
      <c r="G487" s="40">
        <v>591.0333333333333</v>
      </c>
      <c r="H487" s="40">
        <v>618.0333333333333</v>
      </c>
      <c r="I487" s="40">
        <v>626.51666666666665</v>
      </c>
      <c r="J487" s="40">
        <v>631.5333333333333</v>
      </c>
      <c r="K487" s="31">
        <v>621.5</v>
      </c>
      <c r="L487" s="31">
        <v>608</v>
      </c>
      <c r="M487" s="31">
        <v>2.4467500000000002</v>
      </c>
      <c r="N487" s="1"/>
      <c r="O487" s="1"/>
    </row>
    <row r="488" spans="1:15" ht="12.75" customHeight="1">
      <c r="A488" s="33">
        <v>478</v>
      </c>
      <c r="B488" s="31" t="s">
        <v>574</v>
      </c>
      <c r="C488" s="40">
        <v>307</v>
      </c>
      <c r="D488" s="40">
        <v>307.7166666666667</v>
      </c>
      <c r="E488" s="40">
        <v>305.48333333333341</v>
      </c>
      <c r="F488" s="40">
        <v>303.9666666666667</v>
      </c>
      <c r="G488" s="40">
        <v>301.73333333333341</v>
      </c>
      <c r="H488" s="40">
        <v>309.23333333333341</v>
      </c>
      <c r="I488" s="40">
        <v>311.46666666666675</v>
      </c>
      <c r="J488" s="40">
        <v>312.98333333333341</v>
      </c>
      <c r="K488" s="31">
        <v>309.95</v>
      </c>
      <c r="L488" s="31">
        <v>306.2</v>
      </c>
      <c r="M488" s="31">
        <v>0.51737999999999995</v>
      </c>
      <c r="N488" s="1"/>
      <c r="O488" s="1"/>
    </row>
    <row r="489" spans="1:15" ht="12.75" customHeight="1">
      <c r="A489" s="33">
        <v>479</v>
      </c>
      <c r="B489" s="31" t="s">
        <v>575</v>
      </c>
      <c r="C489" s="31">
        <v>366.7</v>
      </c>
      <c r="D489" s="40">
        <v>363.45</v>
      </c>
      <c r="E489" s="40">
        <v>356.95</v>
      </c>
      <c r="F489" s="40">
        <v>347.2</v>
      </c>
      <c r="G489" s="40">
        <v>340.7</v>
      </c>
      <c r="H489" s="40">
        <v>373.2</v>
      </c>
      <c r="I489" s="40">
        <v>379.7</v>
      </c>
      <c r="J489" s="40">
        <v>389.45</v>
      </c>
      <c r="K489" s="31">
        <v>369.95</v>
      </c>
      <c r="L489" s="31">
        <v>353.7</v>
      </c>
      <c r="M489" s="31">
        <v>1.7596099999999999</v>
      </c>
      <c r="N489" s="1"/>
      <c r="O489" s="1"/>
    </row>
    <row r="490" spans="1:15" ht="12.75" customHeight="1">
      <c r="A490" s="33">
        <v>480</v>
      </c>
      <c r="B490" s="31" t="s">
        <v>576</v>
      </c>
      <c r="C490" s="40">
        <v>336.75</v>
      </c>
      <c r="D490" s="40">
        <v>333.78333333333336</v>
      </c>
      <c r="E490" s="40">
        <v>328.56666666666672</v>
      </c>
      <c r="F490" s="40">
        <v>320.38333333333338</v>
      </c>
      <c r="G490" s="40">
        <v>315.16666666666674</v>
      </c>
      <c r="H490" s="40">
        <v>341.9666666666667</v>
      </c>
      <c r="I490" s="40">
        <v>347.18333333333328</v>
      </c>
      <c r="J490" s="40">
        <v>355.36666666666667</v>
      </c>
      <c r="K490" s="31">
        <v>339</v>
      </c>
      <c r="L490" s="31">
        <v>325.60000000000002</v>
      </c>
      <c r="M490" s="31">
        <v>4.7575200000000004</v>
      </c>
      <c r="N490" s="1"/>
      <c r="O490" s="1"/>
    </row>
    <row r="491" spans="1:15" ht="12.75" customHeight="1">
      <c r="A491" s="33">
        <v>481</v>
      </c>
      <c r="B491" s="62" t="s">
        <v>306</v>
      </c>
      <c r="C491" s="31">
        <v>799.2</v>
      </c>
      <c r="D491" s="40">
        <v>785.06666666666661</v>
      </c>
      <c r="E491" s="40">
        <v>769.13333333333321</v>
      </c>
      <c r="F491" s="40">
        <v>739.06666666666661</v>
      </c>
      <c r="G491" s="40">
        <v>723.13333333333321</v>
      </c>
      <c r="H491" s="40">
        <v>815.13333333333321</v>
      </c>
      <c r="I491" s="40">
        <v>831.06666666666661</v>
      </c>
      <c r="J491" s="40">
        <v>861.13333333333321</v>
      </c>
      <c r="K491" s="31">
        <v>801</v>
      </c>
      <c r="L491" s="31">
        <v>755</v>
      </c>
      <c r="M491" s="31">
        <v>24.812819999999999</v>
      </c>
      <c r="N491" s="1"/>
      <c r="O491" s="1"/>
    </row>
    <row r="492" spans="1:15" ht="12.75" customHeight="1">
      <c r="A492" s="33">
        <v>482</v>
      </c>
      <c r="B492" s="62" t="s">
        <v>577</v>
      </c>
      <c r="C492" s="40">
        <v>1288.9000000000001</v>
      </c>
      <c r="D492" s="40">
        <v>1293.4333333333334</v>
      </c>
      <c r="E492" s="40">
        <v>1274.4666666666667</v>
      </c>
      <c r="F492" s="40">
        <v>1260.0333333333333</v>
      </c>
      <c r="G492" s="40">
        <v>1241.0666666666666</v>
      </c>
      <c r="H492" s="40">
        <v>1307.8666666666668</v>
      </c>
      <c r="I492" s="40">
        <v>1326.8333333333335</v>
      </c>
      <c r="J492" s="40">
        <v>1341.2666666666669</v>
      </c>
      <c r="K492" s="31">
        <v>1312.4</v>
      </c>
      <c r="L492" s="31">
        <v>1279</v>
      </c>
      <c r="M492" s="31">
        <v>3.3202199999999999</v>
      </c>
      <c r="N492" s="1"/>
      <c r="O492" s="1"/>
    </row>
    <row r="493" spans="1:15" ht="12.75" customHeight="1">
      <c r="A493" s="33">
        <v>483</v>
      </c>
      <c r="B493" s="62" t="s">
        <v>240</v>
      </c>
      <c r="C493" s="31">
        <v>279.8</v>
      </c>
      <c r="D493" s="40">
        <v>278.25</v>
      </c>
      <c r="E493" s="40">
        <v>275.85000000000002</v>
      </c>
      <c r="F493" s="40">
        <v>271.90000000000003</v>
      </c>
      <c r="G493" s="40">
        <v>269.50000000000006</v>
      </c>
      <c r="H493" s="40">
        <v>282.2</v>
      </c>
      <c r="I493" s="40">
        <v>284.59999999999997</v>
      </c>
      <c r="J493" s="40">
        <v>288.54999999999995</v>
      </c>
      <c r="K493" s="31">
        <v>280.64999999999998</v>
      </c>
      <c r="L493" s="31">
        <v>274.3</v>
      </c>
      <c r="M493" s="31">
        <v>41.843829999999997</v>
      </c>
      <c r="N493" s="1"/>
      <c r="O493" s="1"/>
    </row>
    <row r="494" spans="1:15" ht="12.75" customHeight="1">
      <c r="A494" s="33">
        <v>484</v>
      </c>
      <c r="B494" s="62" t="s">
        <v>578</v>
      </c>
      <c r="C494" s="40">
        <v>474.35</v>
      </c>
      <c r="D494" s="40">
        <v>475.91666666666669</v>
      </c>
      <c r="E494" s="40">
        <v>468.53333333333336</v>
      </c>
      <c r="F494" s="40">
        <v>462.7166666666667</v>
      </c>
      <c r="G494" s="40">
        <v>455.33333333333337</v>
      </c>
      <c r="H494" s="40">
        <v>481.73333333333335</v>
      </c>
      <c r="I494" s="40">
        <v>489.11666666666667</v>
      </c>
      <c r="J494" s="40">
        <v>494.93333333333334</v>
      </c>
      <c r="K494" s="31">
        <v>483.3</v>
      </c>
      <c r="L494" s="31">
        <v>470.1</v>
      </c>
      <c r="M494" s="31">
        <v>5.8798899999999996</v>
      </c>
      <c r="N494" s="1"/>
      <c r="O494" s="1"/>
    </row>
    <row r="495" spans="1:15" ht="12.75" customHeight="1">
      <c r="A495" s="33">
        <v>485</v>
      </c>
      <c r="B495" s="62" t="s">
        <v>579</v>
      </c>
      <c r="C495" s="40">
        <v>1822.05</v>
      </c>
      <c r="D495" s="40">
        <v>1819.3833333333332</v>
      </c>
      <c r="E495" s="40">
        <v>1803.7666666666664</v>
      </c>
      <c r="F495" s="40">
        <v>1785.4833333333331</v>
      </c>
      <c r="G495" s="40">
        <v>1769.8666666666663</v>
      </c>
      <c r="H495" s="40">
        <v>1837.6666666666665</v>
      </c>
      <c r="I495" s="40">
        <v>1853.2833333333333</v>
      </c>
      <c r="J495" s="40">
        <v>1871.5666666666666</v>
      </c>
      <c r="K495" s="31">
        <v>1835</v>
      </c>
      <c r="L495" s="31">
        <v>1801.1</v>
      </c>
      <c r="M495" s="31">
        <v>1.5415300000000001</v>
      </c>
      <c r="N495" s="1"/>
      <c r="O495" s="1"/>
    </row>
    <row r="496" spans="1:15" ht="12.75" customHeight="1">
      <c r="A496" s="33">
        <v>486</v>
      </c>
      <c r="B496" s="62" t="s">
        <v>143</v>
      </c>
      <c r="C496" s="40">
        <v>7.65</v>
      </c>
      <c r="D496" s="40">
        <v>7.5666666666666664</v>
      </c>
      <c r="E496" s="40">
        <v>7.3833333333333329</v>
      </c>
      <c r="F496" s="40">
        <v>7.1166666666666663</v>
      </c>
      <c r="G496" s="40">
        <v>6.9333333333333327</v>
      </c>
      <c r="H496" s="40">
        <v>7.833333333333333</v>
      </c>
      <c r="I496" s="40">
        <v>8.0166666666666657</v>
      </c>
      <c r="J496" s="40">
        <v>8.2833333333333332</v>
      </c>
      <c r="K496" s="31">
        <v>7.75</v>
      </c>
      <c r="L496" s="31">
        <v>7.3</v>
      </c>
      <c r="M496" s="31">
        <v>1211.0225</v>
      </c>
      <c r="N496" s="1"/>
      <c r="O496" s="1"/>
    </row>
    <row r="497" spans="1:15" ht="12.75" customHeight="1">
      <c r="A497" s="33">
        <v>487</v>
      </c>
      <c r="B497" s="62" t="s">
        <v>241</v>
      </c>
      <c r="C497" s="40">
        <v>757.65</v>
      </c>
      <c r="D497" s="40">
        <v>754.75</v>
      </c>
      <c r="E497" s="40">
        <v>750.5</v>
      </c>
      <c r="F497" s="40">
        <v>743.35</v>
      </c>
      <c r="G497" s="40">
        <v>739.1</v>
      </c>
      <c r="H497" s="40">
        <v>761.9</v>
      </c>
      <c r="I497" s="40">
        <v>766.15</v>
      </c>
      <c r="J497" s="40">
        <v>773.3</v>
      </c>
      <c r="K497" s="31">
        <v>759</v>
      </c>
      <c r="L497" s="31">
        <v>747.6</v>
      </c>
      <c r="M497" s="31">
        <v>12.36917</v>
      </c>
      <c r="N497" s="1"/>
      <c r="O497" s="1"/>
    </row>
    <row r="498" spans="1:15" ht="12.75" customHeight="1">
      <c r="A498" s="33">
        <v>488</v>
      </c>
      <c r="B498" s="62" t="s">
        <v>580</v>
      </c>
      <c r="C498" s="40">
        <v>261.60000000000002</v>
      </c>
      <c r="D498" s="40">
        <v>262.05</v>
      </c>
      <c r="E498" s="40">
        <v>258.10000000000002</v>
      </c>
      <c r="F498" s="40">
        <v>254.60000000000002</v>
      </c>
      <c r="G498" s="40">
        <v>250.65000000000003</v>
      </c>
      <c r="H498" s="40">
        <v>265.55</v>
      </c>
      <c r="I498" s="40">
        <v>269.49999999999994</v>
      </c>
      <c r="J498" s="40">
        <v>273</v>
      </c>
      <c r="K498" s="31">
        <v>266</v>
      </c>
      <c r="L498" s="31">
        <v>258.55</v>
      </c>
      <c r="M498" s="31">
        <v>7.5284399999999998</v>
      </c>
      <c r="N498" s="1"/>
      <c r="O498" s="1"/>
    </row>
    <row r="499" spans="1:15" ht="12.75" customHeight="1">
      <c r="A499" s="33">
        <v>489</v>
      </c>
      <c r="B499" s="62" t="s">
        <v>581</v>
      </c>
      <c r="C499" s="40">
        <v>93.2</v>
      </c>
      <c r="D499" s="40">
        <v>93.016666666666652</v>
      </c>
      <c r="E499" s="40">
        <v>91.783333333333303</v>
      </c>
      <c r="F499" s="40">
        <v>90.366666666666646</v>
      </c>
      <c r="G499" s="40">
        <v>89.133333333333297</v>
      </c>
      <c r="H499" s="40">
        <v>94.433333333333309</v>
      </c>
      <c r="I499" s="40">
        <v>95.666666666666657</v>
      </c>
      <c r="J499" s="40">
        <v>97.083333333333314</v>
      </c>
      <c r="K499" s="31">
        <v>94.25</v>
      </c>
      <c r="L499" s="31">
        <v>91.6</v>
      </c>
      <c r="M499" s="31">
        <v>9.8377999999999997</v>
      </c>
      <c r="N499" s="1"/>
      <c r="O499" s="1"/>
    </row>
    <row r="500" spans="1:15" ht="12.75" customHeight="1">
      <c r="A500" s="33">
        <v>490</v>
      </c>
      <c r="B500" s="62" t="s">
        <v>582</v>
      </c>
      <c r="C500" s="40">
        <v>850.9</v>
      </c>
      <c r="D500" s="40">
        <v>857.61666666666667</v>
      </c>
      <c r="E500" s="40">
        <v>837.2833333333333</v>
      </c>
      <c r="F500" s="40">
        <v>823.66666666666663</v>
      </c>
      <c r="G500" s="40">
        <v>803.33333333333326</v>
      </c>
      <c r="H500" s="40">
        <v>871.23333333333335</v>
      </c>
      <c r="I500" s="40">
        <v>891.56666666666661</v>
      </c>
      <c r="J500" s="40">
        <v>905.18333333333339</v>
      </c>
      <c r="K500" s="31">
        <v>877.95</v>
      </c>
      <c r="L500" s="31">
        <v>844</v>
      </c>
      <c r="M500" s="31">
        <v>1.56159</v>
      </c>
      <c r="N500" s="1"/>
      <c r="O500" s="1"/>
    </row>
    <row r="501" spans="1:15" ht="12.75" customHeight="1">
      <c r="A501" s="33">
        <v>491</v>
      </c>
      <c r="B501" s="62" t="s">
        <v>307</v>
      </c>
      <c r="C501" s="62">
        <v>1454.35</v>
      </c>
      <c r="D501" s="40">
        <v>1448.8166666666666</v>
      </c>
      <c r="E501" s="40">
        <v>1437.6333333333332</v>
      </c>
      <c r="F501" s="40">
        <v>1420.9166666666665</v>
      </c>
      <c r="G501" s="40">
        <v>1409.7333333333331</v>
      </c>
      <c r="H501" s="40">
        <v>1465.5333333333333</v>
      </c>
      <c r="I501" s="40">
        <v>1476.7166666666667</v>
      </c>
      <c r="J501" s="40">
        <v>1493.4333333333334</v>
      </c>
      <c r="K501" s="31">
        <v>1460</v>
      </c>
      <c r="L501" s="31">
        <v>1432.1</v>
      </c>
      <c r="M501" s="31">
        <v>0.29608000000000001</v>
      </c>
      <c r="N501" s="1"/>
      <c r="O501" s="1"/>
    </row>
    <row r="502" spans="1:15" ht="12.75" customHeight="1">
      <c r="A502" s="33">
        <v>492</v>
      </c>
      <c r="B502" s="62" t="s">
        <v>242</v>
      </c>
      <c r="C502" s="62">
        <v>380.9</v>
      </c>
      <c r="D502" s="40">
        <v>380.61666666666662</v>
      </c>
      <c r="E502" s="40">
        <v>379.33333333333326</v>
      </c>
      <c r="F502" s="40">
        <v>377.76666666666665</v>
      </c>
      <c r="G502" s="40">
        <v>376.48333333333329</v>
      </c>
      <c r="H502" s="40">
        <v>382.18333333333322</v>
      </c>
      <c r="I502" s="40">
        <v>383.46666666666664</v>
      </c>
      <c r="J502" s="40">
        <v>385.03333333333319</v>
      </c>
      <c r="K502" s="31">
        <v>381.9</v>
      </c>
      <c r="L502" s="31">
        <v>379.05</v>
      </c>
      <c r="M502" s="31">
        <v>20.501999999999999</v>
      </c>
      <c r="N502" s="1"/>
      <c r="O502" s="1"/>
    </row>
    <row r="503" spans="1:15" ht="12.75" customHeight="1">
      <c r="A503" s="33">
        <v>493</v>
      </c>
      <c r="B503" s="62" t="s">
        <v>583</v>
      </c>
      <c r="C503" s="62">
        <v>231.55</v>
      </c>
      <c r="D503" s="40">
        <v>232.03333333333333</v>
      </c>
      <c r="E503" s="40">
        <v>228.06666666666666</v>
      </c>
      <c r="F503" s="40">
        <v>224.58333333333334</v>
      </c>
      <c r="G503" s="40">
        <v>220.61666666666667</v>
      </c>
      <c r="H503" s="40">
        <v>235.51666666666665</v>
      </c>
      <c r="I503" s="40">
        <v>239.48333333333329</v>
      </c>
      <c r="J503" s="40">
        <v>242.96666666666664</v>
      </c>
      <c r="K503" s="31">
        <v>236</v>
      </c>
      <c r="L503" s="31">
        <v>228.55</v>
      </c>
      <c r="M503" s="31">
        <v>11.25231</v>
      </c>
      <c r="N503" s="1"/>
      <c r="O503" s="1"/>
    </row>
    <row r="504" spans="1:15" ht="12.75" customHeight="1">
      <c r="A504" s="33">
        <v>494</v>
      </c>
      <c r="B504" s="62" t="s">
        <v>308</v>
      </c>
      <c r="C504" s="62">
        <v>16.100000000000001</v>
      </c>
      <c r="D504" s="40">
        <v>16.150000000000002</v>
      </c>
      <c r="E504" s="40">
        <v>15.950000000000003</v>
      </c>
      <c r="F504" s="40">
        <v>15.8</v>
      </c>
      <c r="G504" s="40">
        <v>15.600000000000001</v>
      </c>
      <c r="H504" s="40">
        <v>16.300000000000004</v>
      </c>
      <c r="I504" s="40">
        <v>16.5</v>
      </c>
      <c r="J504" s="40">
        <v>16.650000000000006</v>
      </c>
      <c r="K504" s="31">
        <v>16.350000000000001</v>
      </c>
      <c r="L504" s="31">
        <v>16</v>
      </c>
      <c r="M504" s="31">
        <v>694.19649000000004</v>
      </c>
      <c r="N504" s="1"/>
      <c r="O504" s="1"/>
    </row>
    <row r="505" spans="1:15" ht="12.75" customHeight="1">
      <c r="A505" s="33">
        <v>495</v>
      </c>
      <c r="B505" s="62" t="s">
        <v>584</v>
      </c>
      <c r="C505" s="40">
        <v>12081.35</v>
      </c>
      <c r="D505" s="40">
        <v>12169.383333333333</v>
      </c>
      <c r="E505" s="40">
        <v>11961.966666666667</v>
      </c>
      <c r="F505" s="40">
        <v>11842.583333333334</v>
      </c>
      <c r="G505" s="40">
        <v>11635.166666666668</v>
      </c>
      <c r="H505" s="40">
        <v>12288.766666666666</v>
      </c>
      <c r="I505" s="40">
        <v>12496.183333333334</v>
      </c>
      <c r="J505" s="31">
        <v>12615.566666666666</v>
      </c>
      <c r="K505" s="31">
        <v>12376.8</v>
      </c>
      <c r="L505" s="31">
        <v>12050</v>
      </c>
      <c r="M505" s="62">
        <v>1.8880000000000001E-2</v>
      </c>
      <c r="N505" s="1"/>
      <c r="O505" s="1"/>
    </row>
    <row r="506" spans="1:15" ht="12.75" customHeight="1">
      <c r="A506" s="33">
        <v>496</v>
      </c>
      <c r="B506" s="62" t="s">
        <v>243</v>
      </c>
      <c r="C506" s="40">
        <v>177.85</v>
      </c>
      <c r="D506" s="40">
        <v>177.53333333333333</v>
      </c>
      <c r="E506" s="40">
        <v>174.91666666666666</v>
      </c>
      <c r="F506" s="40">
        <v>171.98333333333332</v>
      </c>
      <c r="G506" s="40">
        <v>169.36666666666665</v>
      </c>
      <c r="H506" s="40">
        <v>180.46666666666667</v>
      </c>
      <c r="I506" s="40">
        <v>183.08333333333334</v>
      </c>
      <c r="J506" s="31">
        <v>186.01666666666668</v>
      </c>
      <c r="K506" s="31">
        <v>180.15</v>
      </c>
      <c r="L506" s="31">
        <v>174.6</v>
      </c>
      <c r="M506" s="62">
        <v>96.264169999999993</v>
      </c>
      <c r="N506" s="1"/>
      <c r="O506" s="1"/>
    </row>
    <row r="507" spans="1:15" ht="12.75" customHeight="1">
      <c r="A507" s="33">
        <v>497</v>
      </c>
      <c r="B507" s="62" t="s">
        <v>585</v>
      </c>
      <c r="C507" s="62">
        <v>382.15</v>
      </c>
      <c r="D507" s="40">
        <v>383.38333333333338</v>
      </c>
      <c r="E507" s="40">
        <v>374.76666666666677</v>
      </c>
      <c r="F507" s="40">
        <v>367.38333333333338</v>
      </c>
      <c r="G507" s="40">
        <v>358.76666666666677</v>
      </c>
      <c r="H507" s="40">
        <v>390.76666666666677</v>
      </c>
      <c r="I507" s="40">
        <v>399.38333333333344</v>
      </c>
      <c r="J507" s="40">
        <v>406.76666666666677</v>
      </c>
      <c r="K507" s="31">
        <v>392</v>
      </c>
      <c r="L507" s="31">
        <v>376</v>
      </c>
      <c r="M507" s="31">
        <v>9.9473000000000003</v>
      </c>
      <c r="N507" s="1"/>
      <c r="O507" s="1"/>
    </row>
    <row r="508" spans="1:15" ht="12.75" customHeight="1">
      <c r="A508" s="33">
        <v>498</v>
      </c>
      <c r="B508" s="62" t="s">
        <v>309</v>
      </c>
      <c r="C508" s="62">
        <v>74.849999999999994</v>
      </c>
      <c r="D508" s="40">
        <v>74.633333333333326</v>
      </c>
      <c r="E508" s="40">
        <v>74.016666666666652</v>
      </c>
      <c r="F508" s="40">
        <v>73.183333333333323</v>
      </c>
      <c r="G508" s="40">
        <v>72.566666666666649</v>
      </c>
      <c r="H508" s="40">
        <v>75.466666666666654</v>
      </c>
      <c r="I508" s="40">
        <v>76.083333333333329</v>
      </c>
      <c r="J508" s="40">
        <v>76.916666666666657</v>
      </c>
      <c r="K508" s="31">
        <v>75.25</v>
      </c>
      <c r="L508" s="31">
        <v>73.8</v>
      </c>
      <c r="M508" s="31">
        <v>304.11621000000002</v>
      </c>
      <c r="N508" s="1"/>
      <c r="O508" s="1"/>
    </row>
    <row r="509" spans="1:15" ht="12.75" customHeight="1">
      <c r="A509" s="33">
        <v>499</v>
      </c>
      <c r="B509" s="62" t="s">
        <v>244</v>
      </c>
      <c r="C509" s="40">
        <v>561.79999999999995</v>
      </c>
      <c r="D509" s="40">
        <v>560.86666666666667</v>
      </c>
      <c r="E509" s="40">
        <v>558.23333333333335</v>
      </c>
      <c r="F509" s="40">
        <v>554.66666666666663</v>
      </c>
      <c r="G509" s="40">
        <v>552.0333333333333</v>
      </c>
      <c r="H509" s="40">
        <v>564.43333333333339</v>
      </c>
      <c r="I509" s="40">
        <v>567.06666666666683</v>
      </c>
      <c r="J509" s="31">
        <v>570.63333333333344</v>
      </c>
      <c r="K509" s="31">
        <v>563.5</v>
      </c>
      <c r="L509" s="31">
        <v>557.29999999999995</v>
      </c>
      <c r="M509" s="62">
        <v>6.8542899999999998</v>
      </c>
      <c r="N509" s="1"/>
      <c r="O509" s="1"/>
    </row>
    <row r="510" spans="1:15" ht="12.75" customHeight="1">
      <c r="A510" s="33">
        <v>500</v>
      </c>
      <c r="B510" s="62" t="s">
        <v>586</v>
      </c>
      <c r="C510" s="62">
        <v>1490.05</v>
      </c>
      <c r="D510" s="40">
        <v>1488.3166666666666</v>
      </c>
      <c r="E510" s="40">
        <v>1478.2333333333331</v>
      </c>
      <c r="F510" s="40">
        <v>1466.4166666666665</v>
      </c>
      <c r="G510" s="40">
        <v>1456.333333333333</v>
      </c>
      <c r="H510" s="40">
        <v>1500.1333333333332</v>
      </c>
      <c r="I510" s="40">
        <v>1510.2166666666667</v>
      </c>
      <c r="J510" s="40">
        <v>1522.0333333333333</v>
      </c>
      <c r="K510" s="31">
        <v>1498.4</v>
      </c>
      <c r="L510" s="31">
        <v>1476.5</v>
      </c>
      <c r="M510" s="31">
        <v>2.99865</v>
      </c>
      <c r="N510" s="1"/>
      <c r="O510" s="1"/>
    </row>
    <row r="511" spans="1:15" ht="12.75" customHeight="1">
      <c r="B511" s="1" t="s">
        <v>587</v>
      </c>
      <c r="C511" s="1">
        <v>1736.65</v>
      </c>
      <c r="D511" s="1">
        <v>1730.2</v>
      </c>
      <c r="E511" s="1">
        <v>1700.4</v>
      </c>
      <c r="F511" s="1">
        <v>1664.15</v>
      </c>
      <c r="G511" s="1">
        <v>1634.3500000000001</v>
      </c>
      <c r="H511" s="1">
        <v>1766.45</v>
      </c>
      <c r="I511" s="1">
        <v>1796.2499999999998</v>
      </c>
      <c r="J511" s="1">
        <v>1832.5</v>
      </c>
      <c r="K511" s="1">
        <v>1760</v>
      </c>
      <c r="L511" s="1">
        <v>1693.95</v>
      </c>
      <c r="M511" s="1">
        <v>1.1133200000000001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73" t="s">
        <v>588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3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3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3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3" t="s">
        <v>248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7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7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7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7" t="s">
        <v>254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7" t="s">
        <v>255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7" t="s">
        <v>256</v>
      </c>
      <c r="N528" s="1"/>
      <c r="O528" s="1"/>
    </row>
    <row r="529" spans="1:15" ht="12.75" customHeight="1">
      <c r="A529" s="77" t="s">
        <v>257</v>
      </c>
      <c r="N529" s="1"/>
      <c r="O529" s="1"/>
    </row>
    <row r="530" spans="1:15" ht="12.75" customHeight="1">
      <c r="A530" s="77" t="s">
        <v>258</v>
      </c>
      <c r="N530" s="1"/>
      <c r="O530" s="1"/>
    </row>
    <row r="531" spans="1:15" ht="12.75" customHeight="1">
      <c r="A531" s="77" t="s">
        <v>259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A22" sqref="A22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81" t="s">
        <v>314</v>
      </c>
      <c r="B1" s="82"/>
      <c r="C1" s="83"/>
      <c r="D1" s="84"/>
      <c r="E1" s="82"/>
      <c r="F1" s="82"/>
      <c r="G1" s="82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12.75" customHeight="1">
      <c r="A2" s="86"/>
      <c r="B2" s="87"/>
      <c r="C2" s="88"/>
      <c r="D2" s="89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2.75" customHeight="1">
      <c r="A3" s="86"/>
      <c r="B3" s="87"/>
      <c r="C3" s="88"/>
      <c r="D3" s="89"/>
      <c r="E3" s="87"/>
      <c r="F3" s="87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ht="12.75" customHeight="1">
      <c r="A4" s="86"/>
      <c r="B4" s="87"/>
      <c r="C4" s="88"/>
      <c r="D4" s="89"/>
      <c r="E4" s="87"/>
      <c r="F4" s="87"/>
      <c r="G4" s="87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6" customHeight="1">
      <c r="A5" s="434"/>
      <c r="B5" s="435"/>
      <c r="C5" s="434"/>
      <c r="D5" s="435"/>
      <c r="E5" s="82"/>
      <c r="F5" s="82"/>
      <c r="G5" s="8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6.25" customHeight="1">
      <c r="A6" s="85"/>
      <c r="B6" s="90"/>
      <c r="C6" s="78"/>
      <c r="D6" s="78"/>
      <c r="E6" s="23" t="s">
        <v>313</v>
      </c>
      <c r="F6" s="82"/>
      <c r="G6" s="8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6.5" customHeight="1">
      <c r="A7" s="91" t="s">
        <v>589</v>
      </c>
      <c r="B7" s="436" t="s">
        <v>590</v>
      </c>
      <c r="C7" s="435"/>
      <c r="D7" s="7">
        <f>Main!B10</f>
        <v>45104</v>
      </c>
      <c r="E7" s="92"/>
      <c r="F7" s="82"/>
      <c r="G7" s="93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81"/>
      <c r="B8" s="82"/>
      <c r="C8" s="83"/>
      <c r="D8" s="84"/>
      <c r="E8" s="92"/>
      <c r="F8" s="92"/>
      <c r="G8" s="92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51">
      <c r="A9" s="94" t="s">
        <v>591</v>
      </c>
      <c r="B9" s="95" t="s">
        <v>592</v>
      </c>
      <c r="C9" s="95" t="s">
        <v>593</v>
      </c>
      <c r="D9" s="95" t="s">
        <v>594</v>
      </c>
      <c r="E9" s="95" t="s">
        <v>595</v>
      </c>
      <c r="F9" s="95" t="s">
        <v>596</v>
      </c>
      <c r="G9" s="95" t="s">
        <v>597</v>
      </c>
      <c r="H9" s="95" t="s">
        <v>598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96">
        <v>45103</v>
      </c>
      <c r="B10" s="32">
        <v>538812</v>
      </c>
      <c r="C10" s="31" t="s">
        <v>1152</v>
      </c>
      <c r="D10" s="31" t="s">
        <v>1153</v>
      </c>
      <c r="E10" s="31" t="s">
        <v>599</v>
      </c>
      <c r="F10" s="97">
        <v>111895</v>
      </c>
      <c r="G10" s="32">
        <v>15.23</v>
      </c>
      <c r="H10" s="32" t="s">
        <v>340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96">
        <v>45103</v>
      </c>
      <c r="B11" s="32">
        <v>538812</v>
      </c>
      <c r="C11" s="31" t="s">
        <v>1152</v>
      </c>
      <c r="D11" s="31" t="s">
        <v>1153</v>
      </c>
      <c r="E11" s="31" t="s">
        <v>600</v>
      </c>
      <c r="F11" s="97">
        <v>111883</v>
      </c>
      <c r="G11" s="32">
        <v>15.19</v>
      </c>
      <c r="H11" s="32" t="s">
        <v>340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96">
        <v>45103</v>
      </c>
      <c r="B12" s="32">
        <v>543767</v>
      </c>
      <c r="C12" s="31" t="s">
        <v>1154</v>
      </c>
      <c r="D12" s="31" t="s">
        <v>1155</v>
      </c>
      <c r="E12" s="31" t="s">
        <v>599</v>
      </c>
      <c r="F12" s="97">
        <v>135377</v>
      </c>
      <c r="G12" s="32">
        <v>145.63</v>
      </c>
      <c r="H12" s="32" t="s">
        <v>340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96">
        <v>45103</v>
      </c>
      <c r="B13" s="32">
        <v>543767</v>
      </c>
      <c r="C13" s="31" t="s">
        <v>1154</v>
      </c>
      <c r="D13" s="31" t="s">
        <v>1156</v>
      </c>
      <c r="E13" s="31" t="s">
        <v>600</v>
      </c>
      <c r="F13" s="97">
        <v>135377</v>
      </c>
      <c r="G13" s="32">
        <v>145.63</v>
      </c>
      <c r="H13" s="32" t="s">
        <v>340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ht="12.75" customHeight="1">
      <c r="A14" s="96">
        <v>45103</v>
      </c>
      <c r="B14" s="32">
        <v>539770</v>
      </c>
      <c r="C14" s="31" t="s">
        <v>1157</v>
      </c>
      <c r="D14" s="31" t="s">
        <v>1158</v>
      </c>
      <c r="E14" s="31" t="s">
        <v>600</v>
      </c>
      <c r="F14" s="97">
        <v>17026</v>
      </c>
      <c r="G14" s="32">
        <v>4.63</v>
      </c>
      <c r="H14" s="32" t="s">
        <v>340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96">
        <v>45103</v>
      </c>
      <c r="B15" s="32">
        <v>542724</v>
      </c>
      <c r="C15" s="31" t="s">
        <v>1159</v>
      </c>
      <c r="D15" s="31" t="s">
        <v>1160</v>
      </c>
      <c r="E15" s="31" t="s">
        <v>600</v>
      </c>
      <c r="F15" s="97">
        <v>10000</v>
      </c>
      <c r="G15" s="32">
        <v>2.19</v>
      </c>
      <c r="H15" s="32" t="s">
        <v>340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96">
        <v>45103</v>
      </c>
      <c r="B16" s="32">
        <v>542724</v>
      </c>
      <c r="C16" s="31" t="s">
        <v>1159</v>
      </c>
      <c r="D16" s="31" t="s">
        <v>1161</v>
      </c>
      <c r="E16" s="31" t="s">
        <v>600</v>
      </c>
      <c r="F16" s="97">
        <v>592718</v>
      </c>
      <c r="G16" s="32">
        <v>2.48</v>
      </c>
      <c r="H16" s="32" t="s">
        <v>340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12.75" customHeight="1">
      <c r="A17" s="96">
        <v>45103</v>
      </c>
      <c r="B17" s="32">
        <v>542724</v>
      </c>
      <c r="C17" s="31" t="s">
        <v>1159</v>
      </c>
      <c r="D17" s="31" t="s">
        <v>1160</v>
      </c>
      <c r="E17" s="31" t="s">
        <v>599</v>
      </c>
      <c r="F17" s="97">
        <v>1028295</v>
      </c>
      <c r="G17" s="32">
        <v>2.4700000000000002</v>
      </c>
      <c r="H17" s="32" t="s">
        <v>340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12.75" customHeight="1">
      <c r="A18" s="96">
        <v>45103</v>
      </c>
      <c r="B18" s="32">
        <v>542724</v>
      </c>
      <c r="C18" s="31" t="s">
        <v>1159</v>
      </c>
      <c r="D18" s="31" t="s">
        <v>1161</v>
      </c>
      <c r="E18" s="31" t="s">
        <v>599</v>
      </c>
      <c r="F18" s="97">
        <v>592718</v>
      </c>
      <c r="G18" s="32">
        <v>2.4500000000000002</v>
      </c>
      <c r="H18" s="32" t="s">
        <v>340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12.75" customHeight="1">
      <c r="A19" s="96">
        <v>45103</v>
      </c>
      <c r="B19" s="32">
        <v>542724</v>
      </c>
      <c r="C19" s="31" t="s">
        <v>1159</v>
      </c>
      <c r="D19" s="31" t="s">
        <v>601</v>
      </c>
      <c r="E19" s="31" t="s">
        <v>599</v>
      </c>
      <c r="F19" s="97">
        <v>292560</v>
      </c>
      <c r="G19" s="32">
        <v>2.48</v>
      </c>
      <c r="H19" s="32" t="s">
        <v>340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12.75" customHeight="1">
      <c r="A20" s="96">
        <v>45103</v>
      </c>
      <c r="B20" s="32">
        <v>542724</v>
      </c>
      <c r="C20" s="31" t="s">
        <v>1159</v>
      </c>
      <c r="D20" s="31" t="s">
        <v>601</v>
      </c>
      <c r="E20" s="31" t="s">
        <v>600</v>
      </c>
      <c r="F20" s="97">
        <v>697560</v>
      </c>
      <c r="G20" s="32">
        <v>2.46</v>
      </c>
      <c r="H20" s="32" t="s">
        <v>340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12.75" customHeight="1">
      <c r="A21" s="96">
        <v>45103</v>
      </c>
      <c r="B21" s="32">
        <v>542724</v>
      </c>
      <c r="C21" s="31" t="s">
        <v>1159</v>
      </c>
      <c r="D21" s="31" t="s">
        <v>1162</v>
      </c>
      <c r="E21" s="31" t="s">
        <v>600</v>
      </c>
      <c r="F21" s="97">
        <v>380000</v>
      </c>
      <c r="G21" s="32">
        <v>2.48</v>
      </c>
      <c r="H21" s="32" t="s">
        <v>340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12.75" customHeight="1">
      <c r="A22" s="96">
        <v>45103</v>
      </c>
      <c r="B22" s="32">
        <v>542724</v>
      </c>
      <c r="C22" s="31" t="s">
        <v>1159</v>
      </c>
      <c r="D22" s="31" t="s">
        <v>1162</v>
      </c>
      <c r="E22" s="31" t="s">
        <v>599</v>
      </c>
      <c r="F22" s="97">
        <v>857000</v>
      </c>
      <c r="G22" s="32">
        <v>2.31</v>
      </c>
      <c r="H22" s="32" t="s">
        <v>340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12.75" customHeight="1">
      <c r="A23" s="96">
        <v>45103</v>
      </c>
      <c r="B23" s="32">
        <v>532216</v>
      </c>
      <c r="C23" s="31" t="s">
        <v>1163</v>
      </c>
      <c r="D23" s="31" t="s">
        <v>1164</v>
      </c>
      <c r="E23" s="31" t="s">
        <v>599</v>
      </c>
      <c r="F23" s="97">
        <v>42276</v>
      </c>
      <c r="G23" s="32">
        <v>47.33</v>
      </c>
      <c r="H23" s="32" t="s">
        <v>340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12.75" customHeight="1">
      <c r="A24" s="96">
        <v>45103</v>
      </c>
      <c r="B24" s="32">
        <v>532216</v>
      </c>
      <c r="C24" s="31" t="s">
        <v>1163</v>
      </c>
      <c r="D24" s="31" t="s">
        <v>1164</v>
      </c>
      <c r="E24" s="31" t="s">
        <v>600</v>
      </c>
      <c r="F24" s="97">
        <v>3267</v>
      </c>
      <c r="G24" s="32">
        <v>47.96</v>
      </c>
      <c r="H24" s="32" t="s">
        <v>340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12.75" customHeight="1">
      <c r="A25" s="96">
        <v>45103</v>
      </c>
      <c r="B25" s="32">
        <v>532216</v>
      </c>
      <c r="C25" s="31" t="s">
        <v>1163</v>
      </c>
      <c r="D25" s="31" t="s">
        <v>1165</v>
      </c>
      <c r="E25" s="31" t="s">
        <v>599</v>
      </c>
      <c r="F25" s="97">
        <v>3126</v>
      </c>
      <c r="G25" s="32">
        <v>47.92</v>
      </c>
      <c r="H25" s="32" t="s">
        <v>340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12.75" customHeight="1">
      <c r="A26" s="96">
        <v>45103</v>
      </c>
      <c r="B26" s="32">
        <v>532216</v>
      </c>
      <c r="C26" s="31" t="s">
        <v>1163</v>
      </c>
      <c r="D26" s="31" t="s">
        <v>1165</v>
      </c>
      <c r="E26" s="31" t="s">
        <v>600</v>
      </c>
      <c r="F26" s="97">
        <v>36871</v>
      </c>
      <c r="G26" s="32">
        <v>47.33</v>
      </c>
      <c r="H26" s="32" t="s">
        <v>340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2.75" customHeight="1">
      <c r="A27" s="96">
        <v>45103</v>
      </c>
      <c r="B27" s="32">
        <v>532825</v>
      </c>
      <c r="C27" s="31" t="s">
        <v>1166</v>
      </c>
      <c r="D27" s="31" t="s">
        <v>1167</v>
      </c>
      <c r="E27" s="31" t="s">
        <v>599</v>
      </c>
      <c r="F27" s="97">
        <v>96604</v>
      </c>
      <c r="G27" s="32">
        <v>6.07</v>
      </c>
      <c r="H27" s="32" t="s">
        <v>340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75" customHeight="1">
      <c r="A28" s="96">
        <v>45103</v>
      </c>
      <c r="B28" s="32">
        <v>542924</v>
      </c>
      <c r="C28" s="31" t="s">
        <v>1051</v>
      </c>
      <c r="D28" s="31" t="s">
        <v>1168</v>
      </c>
      <c r="E28" s="31" t="s">
        <v>599</v>
      </c>
      <c r="F28" s="97">
        <v>129500</v>
      </c>
      <c r="G28" s="32">
        <v>5.0999999999999996</v>
      </c>
      <c r="H28" s="32" t="s">
        <v>340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ht="12.75" customHeight="1">
      <c r="A29" s="96">
        <v>45103</v>
      </c>
      <c r="B29" s="32">
        <v>542924</v>
      </c>
      <c r="C29" s="31" t="s">
        <v>1051</v>
      </c>
      <c r="D29" s="31" t="s">
        <v>1052</v>
      </c>
      <c r="E29" s="31" t="s">
        <v>599</v>
      </c>
      <c r="F29" s="97">
        <v>231000</v>
      </c>
      <c r="G29" s="32">
        <v>4.99</v>
      </c>
      <c r="H29" s="32" t="s">
        <v>340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2.75" customHeight="1">
      <c r="A30" s="96">
        <v>45103</v>
      </c>
      <c r="B30" s="32">
        <v>542924</v>
      </c>
      <c r="C30" s="31" t="s">
        <v>1051</v>
      </c>
      <c r="D30" s="31" t="s">
        <v>1052</v>
      </c>
      <c r="E30" s="31" t="s">
        <v>600</v>
      </c>
      <c r="F30" s="97">
        <v>241500</v>
      </c>
      <c r="G30" s="32">
        <v>5.0999999999999996</v>
      </c>
      <c r="H30" s="32" t="s">
        <v>340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2.75" customHeight="1">
      <c r="A31" s="96">
        <v>45103</v>
      </c>
      <c r="B31" s="32">
        <v>542924</v>
      </c>
      <c r="C31" s="31" t="s">
        <v>1051</v>
      </c>
      <c r="D31" s="31" t="s">
        <v>1169</v>
      </c>
      <c r="E31" s="31" t="s">
        <v>600</v>
      </c>
      <c r="F31" s="97">
        <v>105000</v>
      </c>
      <c r="G31" s="32">
        <v>5.17</v>
      </c>
      <c r="H31" s="32" t="s">
        <v>340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ht="12.75" customHeight="1">
      <c r="A32" s="96">
        <v>45103</v>
      </c>
      <c r="B32" s="32">
        <v>542924</v>
      </c>
      <c r="C32" s="31" t="s">
        <v>1051</v>
      </c>
      <c r="D32" s="31" t="s">
        <v>1170</v>
      </c>
      <c r="E32" s="31" t="s">
        <v>600</v>
      </c>
      <c r="F32" s="97">
        <v>150500</v>
      </c>
      <c r="G32" s="32">
        <v>4.95</v>
      </c>
      <c r="H32" s="32" t="s">
        <v>340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ht="12.75" customHeight="1">
      <c r="A33" s="96">
        <v>45103</v>
      </c>
      <c r="B33" s="32">
        <v>542924</v>
      </c>
      <c r="C33" s="31" t="s">
        <v>1051</v>
      </c>
      <c r="D33" s="31" t="s">
        <v>1171</v>
      </c>
      <c r="E33" s="31" t="s">
        <v>599</v>
      </c>
      <c r="F33" s="97">
        <v>196000</v>
      </c>
      <c r="G33" s="32">
        <v>5.14</v>
      </c>
      <c r="H33" s="32" t="s">
        <v>340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ht="12.75" customHeight="1">
      <c r="A34" s="96">
        <v>45103</v>
      </c>
      <c r="B34" s="32">
        <v>539997</v>
      </c>
      <c r="C34" s="31" t="s">
        <v>1172</v>
      </c>
      <c r="D34" s="31" t="s">
        <v>1173</v>
      </c>
      <c r="E34" s="31" t="s">
        <v>600</v>
      </c>
      <c r="F34" s="97">
        <v>158564</v>
      </c>
      <c r="G34" s="32">
        <v>294.07</v>
      </c>
      <c r="H34" s="32" t="s">
        <v>340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2.75" customHeight="1">
      <c r="A35" s="96">
        <v>45103</v>
      </c>
      <c r="B35" s="32">
        <v>543207</v>
      </c>
      <c r="C35" s="31" t="s">
        <v>1174</v>
      </c>
      <c r="D35" s="31" t="s">
        <v>1119</v>
      </c>
      <c r="E35" s="31" t="s">
        <v>599</v>
      </c>
      <c r="F35" s="97">
        <v>67680</v>
      </c>
      <c r="G35" s="32">
        <v>6.21</v>
      </c>
      <c r="H35" s="32" t="s">
        <v>340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ht="12.75" customHeight="1">
      <c r="A36" s="96">
        <v>45103</v>
      </c>
      <c r="B36" s="32">
        <v>530219</v>
      </c>
      <c r="C36" s="31" t="s">
        <v>1175</v>
      </c>
      <c r="D36" s="31" t="s">
        <v>1176</v>
      </c>
      <c r="E36" s="31" t="s">
        <v>599</v>
      </c>
      <c r="F36" s="97">
        <v>1983</v>
      </c>
      <c r="G36" s="32">
        <v>187</v>
      </c>
      <c r="H36" s="32" t="s">
        <v>340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ht="12.75" customHeight="1">
      <c r="A37" s="96">
        <v>45103</v>
      </c>
      <c r="B37" s="32">
        <v>530219</v>
      </c>
      <c r="C37" s="31" t="s">
        <v>1175</v>
      </c>
      <c r="D37" s="31" t="s">
        <v>1177</v>
      </c>
      <c r="E37" s="31" t="s">
        <v>600</v>
      </c>
      <c r="F37" s="97">
        <v>2500</v>
      </c>
      <c r="G37" s="32">
        <v>187</v>
      </c>
      <c r="H37" s="32" t="s">
        <v>340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ht="12.75" customHeight="1">
      <c r="A38" s="96">
        <v>45103</v>
      </c>
      <c r="B38" s="32">
        <v>538452</v>
      </c>
      <c r="C38" s="31" t="s">
        <v>1178</v>
      </c>
      <c r="D38" s="31" t="s">
        <v>1179</v>
      </c>
      <c r="E38" s="31" t="s">
        <v>599</v>
      </c>
      <c r="F38" s="97">
        <v>225000</v>
      </c>
      <c r="G38" s="32">
        <v>21.55</v>
      </c>
      <c r="H38" s="32" t="s">
        <v>340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ht="12.75" customHeight="1">
      <c r="A39" s="96">
        <v>45103</v>
      </c>
      <c r="B39" s="32">
        <v>538452</v>
      </c>
      <c r="C39" s="31" t="s">
        <v>1178</v>
      </c>
      <c r="D39" s="31" t="s">
        <v>1180</v>
      </c>
      <c r="E39" s="31" t="s">
        <v>599</v>
      </c>
      <c r="F39" s="97">
        <v>30000</v>
      </c>
      <c r="G39" s="32">
        <v>21.55</v>
      </c>
      <c r="H39" s="32" t="s">
        <v>340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ht="12.75" customHeight="1">
      <c r="A40" s="96">
        <v>45103</v>
      </c>
      <c r="B40" s="32">
        <v>538452</v>
      </c>
      <c r="C40" s="31" t="s">
        <v>1178</v>
      </c>
      <c r="D40" s="31" t="s">
        <v>1181</v>
      </c>
      <c r="E40" s="31" t="s">
        <v>599</v>
      </c>
      <c r="F40" s="97">
        <v>45000</v>
      </c>
      <c r="G40" s="32">
        <v>21.55</v>
      </c>
      <c r="H40" s="32" t="s">
        <v>340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ht="12.75" customHeight="1">
      <c r="A41" s="96">
        <v>45103</v>
      </c>
      <c r="B41" s="32">
        <v>538452</v>
      </c>
      <c r="C41" s="31" t="s">
        <v>1178</v>
      </c>
      <c r="D41" s="31" t="s">
        <v>1182</v>
      </c>
      <c r="E41" s="31" t="s">
        <v>600</v>
      </c>
      <c r="F41" s="97">
        <v>163022</v>
      </c>
      <c r="G41" s="32">
        <v>21.55</v>
      </c>
      <c r="H41" s="32" t="s">
        <v>340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ht="12.75" customHeight="1">
      <c r="A42" s="96">
        <v>45103</v>
      </c>
      <c r="B42" s="32">
        <v>538452</v>
      </c>
      <c r="C42" s="31" t="s">
        <v>1178</v>
      </c>
      <c r="D42" s="31" t="s">
        <v>1183</v>
      </c>
      <c r="E42" s="31" t="s">
        <v>600</v>
      </c>
      <c r="F42" s="97">
        <v>165000</v>
      </c>
      <c r="G42" s="32">
        <v>21.55</v>
      </c>
      <c r="H42" s="32" t="s">
        <v>340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ht="12.75" customHeight="1">
      <c r="A43" s="96">
        <v>45103</v>
      </c>
      <c r="B43" s="32">
        <v>530111</v>
      </c>
      <c r="C43" s="31" t="s">
        <v>1184</v>
      </c>
      <c r="D43" s="31" t="s">
        <v>1185</v>
      </c>
      <c r="E43" s="31" t="s">
        <v>599</v>
      </c>
      <c r="F43" s="97">
        <v>70000</v>
      </c>
      <c r="G43" s="32">
        <v>47.9</v>
      </c>
      <c r="H43" s="32" t="s">
        <v>340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ht="12.75" customHeight="1">
      <c r="A44" s="96">
        <v>45103</v>
      </c>
      <c r="B44" s="32">
        <v>530111</v>
      </c>
      <c r="C44" s="31" t="s">
        <v>1184</v>
      </c>
      <c r="D44" s="31" t="s">
        <v>1186</v>
      </c>
      <c r="E44" s="31" t="s">
        <v>600</v>
      </c>
      <c r="F44" s="97">
        <v>69629</v>
      </c>
      <c r="G44" s="32">
        <v>47.9</v>
      </c>
      <c r="H44" s="32" t="s">
        <v>340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ht="12.75" customHeight="1">
      <c r="A45" s="96">
        <v>45103</v>
      </c>
      <c r="B45" s="32">
        <v>543171</v>
      </c>
      <c r="C45" s="31" t="s">
        <v>1187</v>
      </c>
      <c r="D45" s="31" t="s">
        <v>1069</v>
      </c>
      <c r="E45" s="31" t="s">
        <v>600</v>
      </c>
      <c r="F45" s="97">
        <v>49585</v>
      </c>
      <c r="G45" s="32">
        <v>6.81</v>
      </c>
      <c r="H45" s="32" t="s">
        <v>340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ht="12.75" customHeight="1">
      <c r="A46" s="96">
        <v>45103</v>
      </c>
      <c r="B46" s="32">
        <v>543171</v>
      </c>
      <c r="C46" s="31" t="s">
        <v>1187</v>
      </c>
      <c r="D46" s="31" t="s">
        <v>1069</v>
      </c>
      <c r="E46" s="31" t="s">
        <v>599</v>
      </c>
      <c r="F46" s="97">
        <v>301270</v>
      </c>
      <c r="G46" s="32">
        <v>6.84</v>
      </c>
      <c r="H46" s="32" t="s">
        <v>340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ht="12.75" customHeight="1">
      <c r="A47" s="96">
        <v>45103</v>
      </c>
      <c r="B47" s="32">
        <v>543325</v>
      </c>
      <c r="C47" s="31" t="s">
        <v>1188</v>
      </c>
      <c r="D47" s="31" t="s">
        <v>1189</v>
      </c>
      <c r="E47" s="31" t="s">
        <v>600</v>
      </c>
      <c r="F47" s="97">
        <v>141950</v>
      </c>
      <c r="G47" s="32">
        <v>2078.02</v>
      </c>
      <c r="H47" s="32" t="s">
        <v>340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ht="12.75" customHeight="1">
      <c r="A48" s="96">
        <v>45103</v>
      </c>
      <c r="B48" s="32">
        <v>542145</v>
      </c>
      <c r="C48" s="31" t="s">
        <v>1190</v>
      </c>
      <c r="D48" s="31" t="s">
        <v>1191</v>
      </c>
      <c r="E48" s="31" t="s">
        <v>599</v>
      </c>
      <c r="F48" s="97">
        <v>57600</v>
      </c>
      <c r="G48" s="32">
        <v>34.549999999999997</v>
      </c>
      <c r="H48" s="32" t="s">
        <v>340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A49" s="96">
        <v>45103</v>
      </c>
      <c r="B49" s="32">
        <v>542145</v>
      </c>
      <c r="C49" s="31" t="s">
        <v>1190</v>
      </c>
      <c r="D49" s="31" t="s">
        <v>1192</v>
      </c>
      <c r="E49" s="31" t="s">
        <v>600</v>
      </c>
      <c r="F49" s="97">
        <v>39600</v>
      </c>
      <c r="G49" s="32">
        <v>34.5</v>
      </c>
      <c r="H49" s="32" t="s">
        <v>340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2.75" customHeight="1">
      <c r="A50" s="96">
        <v>45103</v>
      </c>
      <c r="B50" s="32">
        <v>532092</v>
      </c>
      <c r="C50" s="31" t="s">
        <v>1193</v>
      </c>
      <c r="D50" s="31" t="s">
        <v>1194</v>
      </c>
      <c r="E50" s="31" t="s">
        <v>599</v>
      </c>
      <c r="F50" s="97">
        <v>263373</v>
      </c>
      <c r="G50" s="32">
        <v>3.69</v>
      </c>
      <c r="H50" s="32" t="s">
        <v>340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12.75" customHeight="1">
      <c r="A51" s="96">
        <v>45103</v>
      </c>
      <c r="B51" s="32">
        <v>500370</v>
      </c>
      <c r="C51" s="31" t="s">
        <v>1120</v>
      </c>
      <c r="D51" s="31" t="s">
        <v>1195</v>
      </c>
      <c r="E51" s="31" t="s">
        <v>600</v>
      </c>
      <c r="F51" s="97">
        <v>45427</v>
      </c>
      <c r="G51" s="32">
        <v>38.04</v>
      </c>
      <c r="H51" s="32" t="s">
        <v>340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12.75" customHeight="1">
      <c r="A52" s="96">
        <v>45103</v>
      </c>
      <c r="B52" s="32">
        <v>512399</v>
      </c>
      <c r="C52" s="31" t="s">
        <v>1121</v>
      </c>
      <c r="D52" s="31" t="s">
        <v>601</v>
      </c>
      <c r="E52" s="31" t="s">
        <v>600</v>
      </c>
      <c r="F52" s="97">
        <v>250010</v>
      </c>
      <c r="G52" s="32">
        <v>11.18</v>
      </c>
      <c r="H52" s="32" t="s">
        <v>340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12.75" customHeight="1">
      <c r="A53" s="96">
        <v>45103</v>
      </c>
      <c r="B53" s="32">
        <v>538212</v>
      </c>
      <c r="C53" s="31" t="s">
        <v>1122</v>
      </c>
      <c r="D53" s="31" t="s">
        <v>1123</v>
      </c>
      <c r="E53" s="31" t="s">
        <v>600</v>
      </c>
      <c r="F53" s="97">
        <v>1775623</v>
      </c>
      <c r="G53" s="32">
        <v>0.79</v>
      </c>
      <c r="H53" s="32" t="s">
        <v>340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12.75" customHeight="1">
      <c r="A54" s="96">
        <v>45103</v>
      </c>
      <c r="B54" s="32">
        <v>530525</v>
      </c>
      <c r="C54" s="31" t="s">
        <v>1196</v>
      </c>
      <c r="D54" s="31" t="s">
        <v>1197</v>
      </c>
      <c r="E54" s="31" t="s">
        <v>599</v>
      </c>
      <c r="F54" s="97">
        <v>59788</v>
      </c>
      <c r="G54" s="32">
        <v>18.899999999999999</v>
      </c>
      <c r="H54" s="32" t="s">
        <v>340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ht="12.75" customHeight="1">
      <c r="A55" s="96">
        <v>45103</v>
      </c>
      <c r="B55" s="32">
        <v>538923</v>
      </c>
      <c r="C55" s="31" t="s">
        <v>1198</v>
      </c>
      <c r="D55" s="31" t="s">
        <v>1199</v>
      </c>
      <c r="E55" s="31" t="s">
        <v>599</v>
      </c>
      <c r="F55" s="97">
        <v>25000</v>
      </c>
      <c r="G55" s="32">
        <v>54.97</v>
      </c>
      <c r="H55" s="32" t="s">
        <v>340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ht="12.75" customHeight="1">
      <c r="A56" s="96">
        <v>45103</v>
      </c>
      <c r="B56" s="32">
        <v>541540</v>
      </c>
      <c r="C56" s="31" t="s">
        <v>1138</v>
      </c>
      <c r="D56" s="31" t="s">
        <v>1143</v>
      </c>
      <c r="E56" s="31" t="s">
        <v>600</v>
      </c>
      <c r="F56" s="97">
        <v>199553</v>
      </c>
      <c r="G56" s="32">
        <v>374.35</v>
      </c>
      <c r="H56" s="32" t="s">
        <v>340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</row>
    <row r="57" spans="1:28" ht="12.75" customHeight="1">
      <c r="A57" s="96">
        <v>45103</v>
      </c>
      <c r="B57" s="32">
        <v>541540</v>
      </c>
      <c r="C57" s="31" t="s">
        <v>1138</v>
      </c>
      <c r="D57" s="31" t="s">
        <v>1139</v>
      </c>
      <c r="E57" s="31" t="s">
        <v>599</v>
      </c>
      <c r="F57" s="97">
        <v>199553</v>
      </c>
      <c r="G57" s="32">
        <v>374.35</v>
      </c>
      <c r="H57" s="32" t="s">
        <v>340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</row>
    <row r="58" spans="1:28" ht="12.75" customHeight="1">
      <c r="A58" s="96">
        <v>45103</v>
      </c>
      <c r="B58" s="32">
        <v>543924</v>
      </c>
      <c r="C58" s="31" t="s">
        <v>1032</v>
      </c>
      <c r="D58" s="31" t="s">
        <v>1124</v>
      </c>
      <c r="E58" s="31" t="s">
        <v>600</v>
      </c>
      <c r="F58" s="97">
        <v>20000</v>
      </c>
      <c r="G58" s="32">
        <v>46.05</v>
      </c>
      <c r="H58" s="32" t="s">
        <v>340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ht="12.75" customHeight="1">
      <c r="A59" s="96">
        <v>45103</v>
      </c>
      <c r="B59" s="32">
        <v>543924</v>
      </c>
      <c r="C59" s="31" t="s">
        <v>1032</v>
      </c>
      <c r="D59" s="31" t="s">
        <v>1125</v>
      </c>
      <c r="E59" s="31" t="s">
        <v>600</v>
      </c>
      <c r="F59" s="97">
        <v>20000</v>
      </c>
      <c r="G59" s="32">
        <v>46.05</v>
      </c>
      <c r="H59" s="32" t="s">
        <v>340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ht="12.75" customHeight="1">
      <c r="A60" s="96">
        <v>45103</v>
      </c>
      <c r="B60" s="32">
        <v>543924</v>
      </c>
      <c r="C60" s="31" t="s">
        <v>1032</v>
      </c>
      <c r="D60" s="31" t="s">
        <v>1126</v>
      </c>
      <c r="E60" s="31" t="s">
        <v>600</v>
      </c>
      <c r="F60" s="97">
        <v>16000</v>
      </c>
      <c r="G60" s="32">
        <v>46.05</v>
      </c>
      <c r="H60" s="32" t="s">
        <v>340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ht="12.75" customHeight="1">
      <c r="A61" s="96">
        <v>45103</v>
      </c>
      <c r="B61" s="32">
        <v>543924</v>
      </c>
      <c r="C61" s="31" t="s">
        <v>1032</v>
      </c>
      <c r="D61" s="31" t="s">
        <v>1200</v>
      </c>
      <c r="E61" s="31" t="s">
        <v>599</v>
      </c>
      <c r="F61" s="97">
        <v>16000</v>
      </c>
      <c r="G61" s="32">
        <v>46.05</v>
      </c>
      <c r="H61" s="32" t="s">
        <v>340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ht="12.75" customHeight="1">
      <c r="A62" s="96">
        <v>45103</v>
      </c>
      <c r="B62" s="32">
        <v>543924</v>
      </c>
      <c r="C62" s="31" t="s">
        <v>1032</v>
      </c>
      <c r="D62" s="31" t="s">
        <v>1087</v>
      </c>
      <c r="E62" s="31" t="s">
        <v>600</v>
      </c>
      <c r="F62" s="97">
        <v>20000</v>
      </c>
      <c r="G62" s="32">
        <v>46.05</v>
      </c>
      <c r="H62" s="32" t="s">
        <v>340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ht="12.75" customHeight="1">
      <c r="A63" s="96">
        <v>45103</v>
      </c>
      <c r="B63" s="32">
        <v>543924</v>
      </c>
      <c r="C63" s="31" t="s">
        <v>1032</v>
      </c>
      <c r="D63" s="31" t="s">
        <v>601</v>
      </c>
      <c r="E63" s="31" t="s">
        <v>600</v>
      </c>
      <c r="F63" s="97">
        <v>36000</v>
      </c>
      <c r="G63" s="32">
        <v>46.05</v>
      </c>
      <c r="H63" s="32" t="s">
        <v>340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ht="12.75" customHeight="1">
      <c r="A64" s="96">
        <v>45103</v>
      </c>
      <c r="B64" s="32">
        <v>543924</v>
      </c>
      <c r="C64" s="31" t="s">
        <v>1032</v>
      </c>
      <c r="D64" s="31" t="s">
        <v>1201</v>
      </c>
      <c r="E64" s="31" t="s">
        <v>599</v>
      </c>
      <c r="F64" s="97">
        <v>12000</v>
      </c>
      <c r="G64" s="32">
        <v>46.05</v>
      </c>
      <c r="H64" s="32" t="s">
        <v>340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8" ht="12.75" customHeight="1">
      <c r="A65" s="96">
        <v>45103</v>
      </c>
      <c r="B65" s="32">
        <v>543924</v>
      </c>
      <c r="C65" s="31" t="s">
        <v>1032</v>
      </c>
      <c r="D65" s="31" t="s">
        <v>1127</v>
      </c>
      <c r="E65" s="31" t="s">
        <v>599</v>
      </c>
      <c r="F65" s="97">
        <v>12000</v>
      </c>
      <c r="G65" s="32">
        <v>46.05</v>
      </c>
      <c r="H65" s="32" t="s">
        <v>340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:28" ht="12.75" customHeight="1">
      <c r="A66" s="96">
        <v>45103</v>
      </c>
      <c r="B66" s="32">
        <v>543924</v>
      </c>
      <c r="C66" s="31" t="s">
        <v>1032</v>
      </c>
      <c r="D66" s="31" t="s">
        <v>1097</v>
      </c>
      <c r="E66" s="31" t="s">
        <v>599</v>
      </c>
      <c r="F66" s="97">
        <v>16000</v>
      </c>
      <c r="G66" s="32">
        <v>46.05</v>
      </c>
      <c r="H66" s="32" t="s">
        <v>340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28" ht="12.75" customHeight="1">
      <c r="A67" s="96">
        <v>45103</v>
      </c>
      <c r="B67" s="32">
        <v>540914</v>
      </c>
      <c r="C67" s="31" t="s">
        <v>1202</v>
      </c>
      <c r="D67" s="31" t="s">
        <v>1203</v>
      </c>
      <c r="E67" s="31" t="s">
        <v>599</v>
      </c>
      <c r="F67" s="97">
        <v>38797</v>
      </c>
      <c r="G67" s="32">
        <v>24.67</v>
      </c>
      <c r="H67" s="32" t="s">
        <v>340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8" ht="12.75" customHeight="1">
      <c r="A68" s="96">
        <v>45103</v>
      </c>
      <c r="B68" s="32">
        <v>540914</v>
      </c>
      <c r="C68" s="31" t="s">
        <v>1202</v>
      </c>
      <c r="D68" s="31" t="s">
        <v>1204</v>
      </c>
      <c r="E68" s="31" t="s">
        <v>600</v>
      </c>
      <c r="F68" s="97">
        <v>95460</v>
      </c>
      <c r="G68" s="32">
        <v>24.91</v>
      </c>
      <c r="H68" s="32" t="s">
        <v>340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28" ht="12.75" customHeight="1">
      <c r="A69" s="96">
        <v>45103</v>
      </c>
      <c r="B69" s="32">
        <v>540914</v>
      </c>
      <c r="C69" s="31" t="s">
        <v>1202</v>
      </c>
      <c r="D69" s="31" t="s">
        <v>1203</v>
      </c>
      <c r="E69" s="31" t="s">
        <v>600</v>
      </c>
      <c r="F69" s="97">
        <v>92500</v>
      </c>
      <c r="G69" s="32">
        <v>24.91</v>
      </c>
      <c r="H69" s="32" t="s">
        <v>340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ht="12.75" customHeight="1">
      <c r="A70" s="96">
        <v>45103</v>
      </c>
      <c r="B70" s="32">
        <v>540914</v>
      </c>
      <c r="C70" s="31" t="s">
        <v>1202</v>
      </c>
      <c r="D70" s="31" t="s">
        <v>1205</v>
      </c>
      <c r="E70" s="31" t="s">
        <v>600</v>
      </c>
      <c r="F70" s="97">
        <v>116237</v>
      </c>
      <c r="G70" s="32">
        <v>24.91</v>
      </c>
      <c r="H70" s="32" t="s">
        <v>340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28" ht="12.75" customHeight="1">
      <c r="A71" s="96">
        <v>45103</v>
      </c>
      <c r="B71" s="32">
        <v>540914</v>
      </c>
      <c r="C71" s="31" t="s">
        <v>1202</v>
      </c>
      <c r="D71" s="31" t="s">
        <v>1206</v>
      </c>
      <c r="E71" s="31" t="s">
        <v>600</v>
      </c>
      <c r="F71" s="97">
        <v>125000</v>
      </c>
      <c r="G71" s="32">
        <v>24.91</v>
      </c>
      <c r="H71" s="32" t="s">
        <v>340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28" ht="12.75" customHeight="1">
      <c r="A72" s="96">
        <v>45103</v>
      </c>
      <c r="B72" s="32">
        <v>540914</v>
      </c>
      <c r="C72" s="31" t="s">
        <v>1202</v>
      </c>
      <c r="D72" s="31" t="s">
        <v>1207</v>
      </c>
      <c r="E72" s="31" t="s">
        <v>600</v>
      </c>
      <c r="F72" s="97">
        <v>125000</v>
      </c>
      <c r="G72" s="32">
        <v>24.91</v>
      </c>
      <c r="H72" s="32" t="s">
        <v>340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28" ht="12.75" customHeight="1">
      <c r="A73" s="96">
        <v>45103</v>
      </c>
      <c r="B73" s="32">
        <v>537259</v>
      </c>
      <c r="C73" s="31" t="s">
        <v>1128</v>
      </c>
      <c r="D73" s="31" t="s">
        <v>1208</v>
      </c>
      <c r="E73" s="31" t="s">
        <v>599</v>
      </c>
      <c r="F73" s="97">
        <v>74756</v>
      </c>
      <c r="G73" s="32">
        <v>358.06</v>
      </c>
      <c r="H73" s="32" t="s">
        <v>340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28" ht="12.75" customHeight="1">
      <c r="A74" s="96">
        <v>45103</v>
      </c>
      <c r="B74" s="32">
        <v>537259</v>
      </c>
      <c r="C74" s="31" t="s">
        <v>1128</v>
      </c>
      <c r="D74" s="31" t="s">
        <v>1209</v>
      </c>
      <c r="E74" s="31" t="s">
        <v>599</v>
      </c>
      <c r="F74" s="97">
        <v>100000</v>
      </c>
      <c r="G74" s="32">
        <v>358</v>
      </c>
      <c r="H74" s="32" t="s">
        <v>340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28" ht="12.75" customHeight="1">
      <c r="A75" s="96">
        <v>45103</v>
      </c>
      <c r="B75" s="32">
        <v>537259</v>
      </c>
      <c r="C75" s="31" t="s">
        <v>1128</v>
      </c>
      <c r="D75" s="31" t="s">
        <v>1208</v>
      </c>
      <c r="E75" s="31" t="s">
        <v>600</v>
      </c>
      <c r="F75" s="97">
        <v>66756</v>
      </c>
      <c r="G75" s="32">
        <v>358.84</v>
      </c>
      <c r="H75" s="32" t="s">
        <v>340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28" ht="12.75" customHeight="1">
      <c r="A76" s="96">
        <v>45103</v>
      </c>
      <c r="B76" s="32">
        <v>537259</v>
      </c>
      <c r="C76" s="31" t="s">
        <v>1128</v>
      </c>
      <c r="D76" s="31" t="s">
        <v>1209</v>
      </c>
      <c r="E76" s="31" t="s">
        <v>600</v>
      </c>
      <c r="F76" s="97">
        <v>100500</v>
      </c>
      <c r="G76" s="32">
        <v>359.06</v>
      </c>
      <c r="H76" s="32" t="s">
        <v>340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28" ht="12.75" customHeight="1">
      <c r="A77" s="96">
        <v>45103</v>
      </c>
      <c r="B77" s="32">
        <v>537259</v>
      </c>
      <c r="C77" s="31" t="s">
        <v>1128</v>
      </c>
      <c r="D77" s="31" t="s">
        <v>1129</v>
      </c>
      <c r="E77" s="31" t="s">
        <v>599</v>
      </c>
      <c r="F77" s="97">
        <v>225000</v>
      </c>
      <c r="G77" s="32">
        <v>358.59</v>
      </c>
      <c r="H77" s="32" t="s">
        <v>340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ht="12.75" customHeight="1">
      <c r="A78" s="96">
        <v>45103</v>
      </c>
      <c r="B78" s="32">
        <v>537259</v>
      </c>
      <c r="C78" s="31" t="s">
        <v>1128</v>
      </c>
      <c r="D78" s="31" t="s">
        <v>1210</v>
      </c>
      <c r="E78" s="31" t="s">
        <v>600</v>
      </c>
      <c r="F78" s="97">
        <v>270000</v>
      </c>
      <c r="G78" s="32">
        <v>358.02</v>
      </c>
      <c r="H78" s="32" t="s">
        <v>340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28" ht="12.75" customHeight="1">
      <c r="A79" s="96">
        <v>45103</v>
      </c>
      <c r="B79" s="32">
        <v>543799</v>
      </c>
      <c r="C79" s="31" t="s">
        <v>1088</v>
      </c>
      <c r="D79" s="31" t="s">
        <v>1211</v>
      </c>
      <c r="E79" s="31" t="s">
        <v>599</v>
      </c>
      <c r="F79" s="97">
        <v>33000</v>
      </c>
      <c r="G79" s="32">
        <v>53.3</v>
      </c>
      <c r="H79" s="32" t="s">
        <v>340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28" ht="12.75" customHeight="1">
      <c r="A80" s="96">
        <v>45103</v>
      </c>
      <c r="B80" s="32">
        <v>543799</v>
      </c>
      <c r="C80" s="31" t="s">
        <v>1088</v>
      </c>
      <c r="D80" s="31" t="s">
        <v>1089</v>
      </c>
      <c r="E80" s="31" t="s">
        <v>599</v>
      </c>
      <c r="F80" s="97">
        <v>18000</v>
      </c>
      <c r="G80" s="32">
        <v>53.08</v>
      </c>
      <c r="H80" s="32" t="s">
        <v>340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1:28" ht="12.75" customHeight="1">
      <c r="A81" s="96">
        <v>45103</v>
      </c>
      <c r="B81" s="32">
        <v>543799</v>
      </c>
      <c r="C81" s="31" t="s">
        <v>1088</v>
      </c>
      <c r="D81" s="31" t="s">
        <v>1089</v>
      </c>
      <c r="E81" s="31" t="s">
        <v>600</v>
      </c>
      <c r="F81" s="97">
        <v>36000</v>
      </c>
      <c r="G81" s="32">
        <v>53.18</v>
      </c>
      <c r="H81" s="32" t="s">
        <v>340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1:28" ht="12.75" customHeight="1">
      <c r="A82" s="96">
        <v>45103</v>
      </c>
      <c r="B82" s="32">
        <v>543799</v>
      </c>
      <c r="C82" s="31" t="s">
        <v>1088</v>
      </c>
      <c r="D82" s="31" t="s">
        <v>1117</v>
      </c>
      <c r="E82" s="31" t="s">
        <v>600</v>
      </c>
      <c r="F82" s="97">
        <v>48000</v>
      </c>
      <c r="G82" s="32">
        <v>53.3</v>
      </c>
      <c r="H82" s="32" t="s">
        <v>340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1:28" ht="12.75" customHeight="1">
      <c r="A83" s="96">
        <v>45103</v>
      </c>
      <c r="B83" s="32">
        <v>543799</v>
      </c>
      <c r="C83" s="31" t="s">
        <v>1088</v>
      </c>
      <c r="D83" s="31" t="s">
        <v>1162</v>
      </c>
      <c r="E83" s="31" t="s">
        <v>600</v>
      </c>
      <c r="F83" s="97">
        <v>30000</v>
      </c>
      <c r="G83" s="32">
        <v>53.3</v>
      </c>
      <c r="H83" s="32" t="s">
        <v>340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1:28" ht="12.75" customHeight="1">
      <c r="A84" s="96">
        <v>45103</v>
      </c>
      <c r="B84" s="32">
        <v>543799</v>
      </c>
      <c r="C84" s="31" t="s">
        <v>1088</v>
      </c>
      <c r="D84" s="31" t="s">
        <v>1162</v>
      </c>
      <c r="E84" s="31" t="s">
        <v>600</v>
      </c>
      <c r="F84" s="97">
        <v>30000</v>
      </c>
      <c r="G84" s="32">
        <v>53.15</v>
      </c>
      <c r="H84" s="32" t="s">
        <v>340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1:28" ht="12.75" customHeight="1">
      <c r="A85" s="96">
        <v>45103</v>
      </c>
      <c r="B85" s="32">
        <v>542765</v>
      </c>
      <c r="C85" s="31" t="s">
        <v>1212</v>
      </c>
      <c r="D85" s="31" t="s">
        <v>1176</v>
      </c>
      <c r="E85" s="31" t="s">
        <v>600</v>
      </c>
      <c r="F85" s="97">
        <v>2000</v>
      </c>
      <c r="G85" s="32">
        <v>157.03</v>
      </c>
      <c r="H85" s="32" t="s">
        <v>340</v>
      </c>
      <c r="I85" s="85"/>
      <c r="J85" s="98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1:28" ht="12.75" customHeight="1">
      <c r="A86" s="96">
        <v>45103</v>
      </c>
      <c r="B86" s="32">
        <v>540268</v>
      </c>
      <c r="C86" s="31" t="s">
        <v>1213</v>
      </c>
      <c r="D86" s="31" t="s">
        <v>1155</v>
      </c>
      <c r="E86" s="31" t="s">
        <v>600</v>
      </c>
      <c r="F86" s="97">
        <v>1778544</v>
      </c>
      <c r="G86" s="32">
        <v>58.27</v>
      </c>
      <c r="H86" s="32" t="s">
        <v>340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1:28" ht="12.75" customHeight="1">
      <c r="A87" s="96">
        <v>45103</v>
      </c>
      <c r="B87" s="32">
        <v>540268</v>
      </c>
      <c r="C87" s="31" t="s">
        <v>1213</v>
      </c>
      <c r="D87" s="31" t="s">
        <v>1214</v>
      </c>
      <c r="E87" s="31" t="s">
        <v>600</v>
      </c>
      <c r="F87" s="97">
        <v>1778544</v>
      </c>
      <c r="G87" s="32">
        <v>58.27</v>
      </c>
      <c r="H87" s="32" t="s">
        <v>340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1:28" ht="12.75" customHeight="1">
      <c r="A88" s="96">
        <v>45103</v>
      </c>
      <c r="B88" s="32">
        <v>526987</v>
      </c>
      <c r="C88" s="31" t="s">
        <v>1215</v>
      </c>
      <c r="D88" s="31" t="s">
        <v>1216</v>
      </c>
      <c r="E88" s="31" t="s">
        <v>600</v>
      </c>
      <c r="F88" s="97">
        <v>1406279</v>
      </c>
      <c r="G88" s="32">
        <v>9.44</v>
      </c>
      <c r="H88" s="32" t="s">
        <v>340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1:28" ht="12.75" customHeight="1">
      <c r="A89" s="96">
        <v>45103</v>
      </c>
      <c r="B89" s="32">
        <v>526987</v>
      </c>
      <c r="C89" s="31" t="s">
        <v>1215</v>
      </c>
      <c r="D89" s="31" t="s">
        <v>1216</v>
      </c>
      <c r="E89" s="31" t="s">
        <v>600</v>
      </c>
      <c r="F89" s="97">
        <v>2930279</v>
      </c>
      <c r="G89" s="32">
        <v>9.18</v>
      </c>
      <c r="H89" s="32" t="s">
        <v>340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1:28" ht="12.75" customHeight="1">
      <c r="A90" s="96">
        <v>45103</v>
      </c>
      <c r="B90" s="32" t="s">
        <v>1130</v>
      </c>
      <c r="C90" s="31" t="s">
        <v>1131</v>
      </c>
      <c r="D90" s="31" t="s">
        <v>1092</v>
      </c>
      <c r="E90" s="31" t="s">
        <v>599</v>
      </c>
      <c r="F90" s="97">
        <v>354584</v>
      </c>
      <c r="G90" s="32">
        <v>216.16</v>
      </c>
      <c r="H90" s="32" t="s">
        <v>602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1:28" ht="12.75" customHeight="1">
      <c r="A91" s="96">
        <v>45103</v>
      </c>
      <c r="B91" s="32" t="s">
        <v>1130</v>
      </c>
      <c r="C91" s="31" t="s">
        <v>1131</v>
      </c>
      <c r="D91" s="31" t="s">
        <v>603</v>
      </c>
      <c r="E91" s="31" t="s">
        <v>599</v>
      </c>
      <c r="F91" s="97">
        <v>524418</v>
      </c>
      <c r="G91" s="32">
        <v>215.83</v>
      </c>
      <c r="H91" s="32" t="s">
        <v>602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2.75" customHeight="1">
      <c r="A92" s="96">
        <v>45103</v>
      </c>
      <c r="B92" s="32" t="s">
        <v>320</v>
      </c>
      <c r="C92" s="31" t="s">
        <v>1217</v>
      </c>
      <c r="D92" s="31" t="s">
        <v>1134</v>
      </c>
      <c r="E92" s="31" t="s">
        <v>599</v>
      </c>
      <c r="F92" s="97">
        <v>396000</v>
      </c>
      <c r="G92" s="32">
        <v>1427.21</v>
      </c>
      <c r="H92" s="32" t="s">
        <v>602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1:28" ht="12.75" customHeight="1">
      <c r="A93" s="96">
        <v>45103</v>
      </c>
      <c r="B93" s="32" t="s">
        <v>1090</v>
      </c>
      <c r="C93" s="31" t="s">
        <v>1091</v>
      </c>
      <c r="D93" s="31" t="s">
        <v>603</v>
      </c>
      <c r="E93" s="31" t="s">
        <v>599</v>
      </c>
      <c r="F93" s="97">
        <v>255290</v>
      </c>
      <c r="G93" s="32">
        <v>330.14</v>
      </c>
      <c r="H93" s="32" t="s">
        <v>602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1:28" ht="12.75" customHeight="1">
      <c r="A94" s="96">
        <v>45103</v>
      </c>
      <c r="B94" s="32" t="s">
        <v>1218</v>
      </c>
      <c r="C94" s="31" t="s">
        <v>1219</v>
      </c>
      <c r="D94" s="31" t="s">
        <v>1220</v>
      </c>
      <c r="E94" s="31" t="s">
        <v>599</v>
      </c>
      <c r="F94" s="97">
        <v>765630</v>
      </c>
      <c r="G94" s="32">
        <v>15.99</v>
      </c>
      <c r="H94" s="32" t="s">
        <v>602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1:28" ht="12.75" customHeight="1">
      <c r="A95" s="96">
        <v>45103</v>
      </c>
      <c r="B95" s="32" t="s">
        <v>1218</v>
      </c>
      <c r="C95" s="31" t="s">
        <v>1219</v>
      </c>
      <c r="D95" s="31" t="s">
        <v>1221</v>
      </c>
      <c r="E95" s="31" t="s">
        <v>599</v>
      </c>
      <c r="F95" s="97">
        <v>4307500</v>
      </c>
      <c r="G95" s="32">
        <v>16</v>
      </c>
      <c r="H95" s="32" t="s">
        <v>602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1:28" ht="12.75" customHeight="1">
      <c r="A96" s="96">
        <v>45103</v>
      </c>
      <c r="B96" s="32" t="s">
        <v>1218</v>
      </c>
      <c r="C96" s="31" t="s">
        <v>1219</v>
      </c>
      <c r="D96" s="31" t="s">
        <v>604</v>
      </c>
      <c r="E96" s="31" t="s">
        <v>599</v>
      </c>
      <c r="F96" s="97">
        <v>1036242</v>
      </c>
      <c r="G96" s="32">
        <v>16.68</v>
      </c>
      <c r="H96" s="32" t="s">
        <v>602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1:28" ht="12.75" customHeight="1">
      <c r="A97" s="96">
        <v>45103</v>
      </c>
      <c r="B97" s="32" t="s">
        <v>1218</v>
      </c>
      <c r="C97" s="31" t="s">
        <v>1219</v>
      </c>
      <c r="D97" s="31" t="s">
        <v>1222</v>
      </c>
      <c r="E97" s="31" t="s">
        <v>599</v>
      </c>
      <c r="F97" s="97">
        <v>943918</v>
      </c>
      <c r="G97" s="32">
        <v>16.02</v>
      </c>
      <c r="H97" s="32" t="s">
        <v>602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1:28" ht="12.75" customHeight="1">
      <c r="A98" s="96">
        <v>45103</v>
      </c>
      <c r="B98" s="32" t="s">
        <v>1218</v>
      </c>
      <c r="C98" s="31" t="s">
        <v>1219</v>
      </c>
      <c r="D98" s="31" t="s">
        <v>1223</v>
      </c>
      <c r="E98" s="31" t="s">
        <v>599</v>
      </c>
      <c r="F98" s="97">
        <v>920117</v>
      </c>
      <c r="G98" s="32">
        <v>16.010000000000002</v>
      </c>
      <c r="H98" s="32" t="s">
        <v>602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1:28" ht="12.75" customHeight="1">
      <c r="A99" s="96">
        <v>45103</v>
      </c>
      <c r="B99" s="32" t="s">
        <v>1218</v>
      </c>
      <c r="C99" s="31" t="s">
        <v>1219</v>
      </c>
      <c r="D99" s="31" t="s">
        <v>1224</v>
      </c>
      <c r="E99" s="31" t="s">
        <v>599</v>
      </c>
      <c r="F99" s="97">
        <v>748785</v>
      </c>
      <c r="G99" s="32">
        <v>15.99</v>
      </c>
      <c r="H99" s="32" t="s">
        <v>602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8" ht="12.75" customHeight="1">
      <c r="A100" s="96">
        <v>45103</v>
      </c>
      <c r="B100" s="32" t="s">
        <v>1218</v>
      </c>
      <c r="C100" s="31" t="s">
        <v>1219</v>
      </c>
      <c r="D100" s="31" t="s">
        <v>1225</v>
      </c>
      <c r="E100" s="31" t="s">
        <v>599</v>
      </c>
      <c r="F100" s="97">
        <v>909807</v>
      </c>
      <c r="G100" s="32">
        <v>16.02</v>
      </c>
      <c r="H100" s="32" t="s">
        <v>602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1:28" ht="12.75" customHeight="1">
      <c r="A101" s="96">
        <v>45103</v>
      </c>
      <c r="B101" s="32" t="s">
        <v>1118</v>
      </c>
      <c r="C101" s="31" t="s">
        <v>1133</v>
      </c>
      <c r="D101" s="31" t="s">
        <v>1098</v>
      </c>
      <c r="E101" s="31" t="s">
        <v>599</v>
      </c>
      <c r="F101" s="97">
        <v>762748</v>
      </c>
      <c r="G101" s="32">
        <v>18.96</v>
      </c>
      <c r="H101" s="32" t="s">
        <v>602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1:28" ht="12.75" customHeight="1">
      <c r="A102" s="96">
        <v>45103</v>
      </c>
      <c r="B102" s="32" t="s">
        <v>1226</v>
      </c>
      <c r="C102" s="31" t="s">
        <v>1227</v>
      </c>
      <c r="D102" s="31" t="s">
        <v>1165</v>
      </c>
      <c r="E102" s="31" t="s">
        <v>599</v>
      </c>
      <c r="F102" s="97">
        <v>36885</v>
      </c>
      <c r="G102" s="32">
        <v>47.67</v>
      </c>
      <c r="H102" s="32" t="s">
        <v>602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1:28" ht="12.75" customHeight="1">
      <c r="A103" s="96">
        <v>45103</v>
      </c>
      <c r="B103" s="32" t="s">
        <v>1226</v>
      </c>
      <c r="C103" s="31" t="s">
        <v>1227</v>
      </c>
      <c r="D103" s="31" t="s">
        <v>1164</v>
      </c>
      <c r="E103" s="31" t="s">
        <v>599</v>
      </c>
      <c r="F103" s="97">
        <v>9805</v>
      </c>
      <c r="G103" s="32">
        <v>47.46</v>
      </c>
      <c r="H103" s="32" t="s">
        <v>602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1:28" ht="12.75" customHeight="1">
      <c r="A104" s="96">
        <v>45103</v>
      </c>
      <c r="B104" s="32" t="s">
        <v>1093</v>
      </c>
      <c r="C104" s="31" t="s">
        <v>1094</v>
      </c>
      <c r="D104" s="31" t="s">
        <v>1228</v>
      </c>
      <c r="E104" s="31" t="s">
        <v>599</v>
      </c>
      <c r="F104" s="97">
        <v>10591636</v>
      </c>
      <c r="G104" s="32">
        <v>20.65</v>
      </c>
      <c r="H104" s="32" t="s">
        <v>602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2.75" customHeight="1">
      <c r="A105" s="96">
        <v>45103</v>
      </c>
      <c r="B105" s="32" t="s">
        <v>1093</v>
      </c>
      <c r="C105" s="31" t="s">
        <v>1094</v>
      </c>
      <c r="D105" s="31" t="s">
        <v>1070</v>
      </c>
      <c r="E105" s="31" t="s">
        <v>599</v>
      </c>
      <c r="F105" s="97">
        <v>10916282</v>
      </c>
      <c r="G105" s="32">
        <v>20.92</v>
      </c>
      <c r="H105" s="32" t="s">
        <v>602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1:28" ht="12.75" customHeight="1">
      <c r="A106" s="96">
        <v>45103</v>
      </c>
      <c r="B106" s="32" t="s">
        <v>1093</v>
      </c>
      <c r="C106" s="31" t="s">
        <v>1094</v>
      </c>
      <c r="D106" s="31" t="s">
        <v>1095</v>
      </c>
      <c r="E106" s="31" t="s">
        <v>599</v>
      </c>
      <c r="F106" s="97">
        <v>10195649</v>
      </c>
      <c r="G106" s="32">
        <v>20.99</v>
      </c>
      <c r="H106" s="32" t="s">
        <v>602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1:28" ht="12.75" customHeight="1">
      <c r="A107" s="96">
        <v>45103</v>
      </c>
      <c r="B107" s="32" t="s">
        <v>1093</v>
      </c>
      <c r="C107" s="31" t="s">
        <v>1094</v>
      </c>
      <c r="D107" s="31" t="s">
        <v>1096</v>
      </c>
      <c r="E107" s="31" t="s">
        <v>599</v>
      </c>
      <c r="F107" s="97">
        <v>9014835</v>
      </c>
      <c r="G107" s="32">
        <v>20.99</v>
      </c>
      <c r="H107" s="32" t="s">
        <v>602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1:28" ht="12.75" customHeight="1">
      <c r="A108" s="96">
        <v>45103</v>
      </c>
      <c r="B108" s="32" t="s">
        <v>1229</v>
      </c>
      <c r="C108" s="31" t="s">
        <v>1230</v>
      </c>
      <c r="D108" s="31" t="s">
        <v>1231</v>
      </c>
      <c r="E108" s="31" t="s">
        <v>599</v>
      </c>
      <c r="F108" s="97">
        <v>1414786</v>
      </c>
      <c r="G108" s="32">
        <v>438</v>
      </c>
      <c r="H108" s="32" t="s">
        <v>602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1:28" ht="12.75" customHeight="1">
      <c r="A109" s="96">
        <v>45103</v>
      </c>
      <c r="B109" s="32" t="s">
        <v>1232</v>
      </c>
      <c r="C109" s="31" t="s">
        <v>1233</v>
      </c>
      <c r="D109" s="31" t="s">
        <v>1234</v>
      </c>
      <c r="E109" s="31" t="s">
        <v>599</v>
      </c>
      <c r="F109" s="97">
        <v>54000</v>
      </c>
      <c r="G109" s="32">
        <v>32</v>
      </c>
      <c r="H109" s="32" t="s">
        <v>602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1:28" ht="12.75" customHeight="1">
      <c r="A110" s="96">
        <v>45103</v>
      </c>
      <c r="B110" s="32" t="s">
        <v>1135</v>
      </c>
      <c r="C110" s="31" t="s">
        <v>1136</v>
      </c>
      <c r="D110" s="31" t="s">
        <v>1137</v>
      </c>
      <c r="E110" s="31" t="s">
        <v>599</v>
      </c>
      <c r="F110" s="97">
        <v>783000</v>
      </c>
      <c r="G110" s="32">
        <v>132</v>
      </c>
      <c r="H110" s="32" t="s">
        <v>602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1:28" ht="12.75" customHeight="1">
      <c r="A111" s="96">
        <v>45103</v>
      </c>
      <c r="B111" s="32" t="s">
        <v>1135</v>
      </c>
      <c r="C111" s="31" t="s">
        <v>1136</v>
      </c>
      <c r="D111" s="31" t="s">
        <v>603</v>
      </c>
      <c r="E111" s="31" t="s">
        <v>599</v>
      </c>
      <c r="F111" s="97">
        <v>1342028</v>
      </c>
      <c r="G111" s="32">
        <v>132.5</v>
      </c>
      <c r="H111" s="32" t="s">
        <v>602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1:28" ht="12.75" customHeight="1">
      <c r="A112" s="96">
        <v>45103</v>
      </c>
      <c r="B112" s="32" t="s">
        <v>1135</v>
      </c>
      <c r="C112" s="31" t="s">
        <v>1136</v>
      </c>
      <c r="D112" s="31" t="s">
        <v>1095</v>
      </c>
      <c r="E112" s="31" t="s">
        <v>599</v>
      </c>
      <c r="F112" s="97">
        <v>840206</v>
      </c>
      <c r="G112" s="32">
        <v>131.84</v>
      </c>
      <c r="H112" s="32" t="s">
        <v>602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1:28" ht="12.75" customHeight="1">
      <c r="A113" s="96">
        <v>45103</v>
      </c>
      <c r="B113" s="32" t="s">
        <v>1235</v>
      </c>
      <c r="C113" s="31" t="s">
        <v>1236</v>
      </c>
      <c r="D113" s="31" t="s">
        <v>1237</v>
      </c>
      <c r="E113" s="31" t="s">
        <v>599</v>
      </c>
      <c r="F113" s="97">
        <v>27396000</v>
      </c>
      <c r="G113" s="32">
        <v>5.39</v>
      </c>
      <c r="H113" s="32" t="s">
        <v>602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1:28" ht="12.75" customHeight="1">
      <c r="A114" s="96">
        <v>45103</v>
      </c>
      <c r="B114" s="32" t="s">
        <v>1238</v>
      </c>
      <c r="C114" s="31" t="s">
        <v>1239</v>
      </c>
      <c r="D114" s="31" t="s">
        <v>603</v>
      </c>
      <c r="E114" s="31" t="s">
        <v>599</v>
      </c>
      <c r="F114" s="97">
        <v>162055</v>
      </c>
      <c r="G114" s="32">
        <v>290.98</v>
      </c>
      <c r="H114" s="32" t="s">
        <v>602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1:28" ht="12.75" customHeight="1">
      <c r="A115" s="96">
        <v>45103</v>
      </c>
      <c r="B115" s="32" t="s">
        <v>1240</v>
      </c>
      <c r="C115" s="31" t="s">
        <v>1241</v>
      </c>
      <c r="D115" s="31" t="s">
        <v>1242</v>
      </c>
      <c r="E115" s="31" t="s">
        <v>599</v>
      </c>
      <c r="F115" s="97">
        <v>70927</v>
      </c>
      <c r="G115" s="32">
        <v>105.46</v>
      </c>
      <c r="H115" s="32" t="s">
        <v>602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1:28" ht="12.75" customHeight="1">
      <c r="A116" s="96">
        <v>45103</v>
      </c>
      <c r="B116" s="32" t="s">
        <v>1240</v>
      </c>
      <c r="C116" s="31" t="s">
        <v>1241</v>
      </c>
      <c r="D116" s="31" t="s">
        <v>1132</v>
      </c>
      <c r="E116" s="31" t="s">
        <v>599</v>
      </c>
      <c r="F116" s="97">
        <v>74803</v>
      </c>
      <c r="G116" s="32">
        <v>107.64</v>
      </c>
      <c r="H116" s="32" t="s">
        <v>602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1:28" ht="12.75" customHeight="1">
      <c r="A117" s="96">
        <v>45103</v>
      </c>
      <c r="B117" s="32" t="s">
        <v>1240</v>
      </c>
      <c r="C117" s="31" t="s">
        <v>1241</v>
      </c>
      <c r="D117" s="31" t="s">
        <v>1243</v>
      </c>
      <c r="E117" s="31" t="s">
        <v>599</v>
      </c>
      <c r="F117" s="97">
        <v>512846</v>
      </c>
      <c r="G117" s="32">
        <v>104.79</v>
      </c>
      <c r="H117" s="32" t="s">
        <v>602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1:28" ht="12.75" customHeight="1">
      <c r="A118" s="96">
        <v>45103</v>
      </c>
      <c r="B118" s="32" t="s">
        <v>1240</v>
      </c>
      <c r="C118" s="31" t="s">
        <v>1241</v>
      </c>
      <c r="D118" s="31" t="s">
        <v>1244</v>
      </c>
      <c r="E118" s="31" t="s">
        <v>599</v>
      </c>
      <c r="F118" s="97">
        <v>92583</v>
      </c>
      <c r="G118" s="32">
        <v>107.85</v>
      </c>
      <c r="H118" s="32" t="s">
        <v>602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1:28" ht="12.75" customHeight="1">
      <c r="A119" s="96">
        <v>45103</v>
      </c>
      <c r="B119" s="32" t="s">
        <v>1245</v>
      </c>
      <c r="C119" s="31" t="s">
        <v>1246</v>
      </c>
      <c r="D119" s="31" t="s">
        <v>1247</v>
      </c>
      <c r="E119" s="31" t="s">
        <v>599</v>
      </c>
      <c r="F119" s="97">
        <v>90000</v>
      </c>
      <c r="G119" s="32">
        <v>133.99</v>
      </c>
      <c r="H119" s="32" t="s">
        <v>602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1:28" ht="12.75" customHeight="1">
      <c r="A120" s="96">
        <v>45103</v>
      </c>
      <c r="B120" s="32" t="s">
        <v>1245</v>
      </c>
      <c r="C120" s="31" t="s">
        <v>1246</v>
      </c>
      <c r="D120" s="31" t="s">
        <v>1248</v>
      </c>
      <c r="E120" s="31" t="s">
        <v>599</v>
      </c>
      <c r="F120" s="97">
        <v>22800</v>
      </c>
      <c r="G120" s="32">
        <v>133.65</v>
      </c>
      <c r="H120" s="32" t="s">
        <v>602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1:28" ht="12.75" customHeight="1">
      <c r="A121" s="96">
        <v>45103</v>
      </c>
      <c r="B121" s="32" t="s">
        <v>1249</v>
      </c>
      <c r="C121" s="31" t="s">
        <v>1250</v>
      </c>
      <c r="D121" s="31" t="s">
        <v>1251</v>
      </c>
      <c r="E121" s="31" t="s">
        <v>599</v>
      </c>
      <c r="F121" s="97">
        <v>7106052</v>
      </c>
      <c r="G121" s="32">
        <v>3.44</v>
      </c>
      <c r="H121" s="32" t="s">
        <v>602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1:28" ht="12.75" customHeight="1">
      <c r="A122" s="96">
        <v>45103</v>
      </c>
      <c r="B122" s="32" t="s">
        <v>1071</v>
      </c>
      <c r="C122" s="31" t="s">
        <v>1072</v>
      </c>
      <c r="D122" s="31" t="s">
        <v>604</v>
      </c>
      <c r="E122" s="31" t="s">
        <v>599</v>
      </c>
      <c r="F122" s="97">
        <v>3977869</v>
      </c>
      <c r="G122" s="32">
        <v>18.510000000000002</v>
      </c>
      <c r="H122" s="32" t="s">
        <v>602</v>
      </c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1:28" ht="12.75" customHeight="1">
      <c r="A123" s="96">
        <v>45103</v>
      </c>
      <c r="B123" s="32" t="s">
        <v>1071</v>
      </c>
      <c r="C123" s="31" t="s">
        <v>1072</v>
      </c>
      <c r="D123" s="31" t="s">
        <v>1070</v>
      </c>
      <c r="E123" s="31" t="s">
        <v>599</v>
      </c>
      <c r="F123" s="97">
        <v>1460596</v>
      </c>
      <c r="G123" s="32">
        <v>18.25</v>
      </c>
      <c r="H123" s="32" t="s">
        <v>602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1:28" ht="12.75" customHeight="1">
      <c r="A124" s="96">
        <v>45103</v>
      </c>
      <c r="B124" s="32" t="s">
        <v>1071</v>
      </c>
      <c r="C124" s="31" t="s">
        <v>1072</v>
      </c>
      <c r="D124" s="31" t="s">
        <v>1095</v>
      </c>
      <c r="E124" s="31" t="s">
        <v>599</v>
      </c>
      <c r="F124" s="97">
        <v>1469617</v>
      </c>
      <c r="G124" s="32">
        <v>17.86</v>
      </c>
      <c r="H124" s="32" t="s">
        <v>602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1:28" ht="12.75" customHeight="1">
      <c r="A125" s="96">
        <v>45103</v>
      </c>
      <c r="B125" s="32" t="s">
        <v>1071</v>
      </c>
      <c r="C125" s="31" t="s">
        <v>1072</v>
      </c>
      <c r="D125" s="31" t="s">
        <v>601</v>
      </c>
      <c r="E125" s="31" t="s">
        <v>599</v>
      </c>
      <c r="F125" s="97">
        <v>1342884</v>
      </c>
      <c r="G125" s="32">
        <v>17.73</v>
      </c>
      <c r="H125" s="32" t="s">
        <v>602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1:28" ht="12.75" customHeight="1">
      <c r="A126" s="96">
        <v>45103</v>
      </c>
      <c r="B126" s="32" t="s">
        <v>1130</v>
      </c>
      <c r="C126" s="31" t="s">
        <v>1131</v>
      </c>
      <c r="D126" s="31" t="s">
        <v>603</v>
      </c>
      <c r="E126" s="31" t="s">
        <v>600</v>
      </c>
      <c r="F126" s="97">
        <v>524418</v>
      </c>
      <c r="G126" s="32">
        <v>216.01</v>
      </c>
      <c r="H126" s="32" t="s">
        <v>602</v>
      </c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1:28" ht="12.75" customHeight="1">
      <c r="A127" s="96">
        <v>45103</v>
      </c>
      <c r="B127" s="32" t="s">
        <v>320</v>
      </c>
      <c r="C127" s="31" t="s">
        <v>1217</v>
      </c>
      <c r="D127" s="31" t="s">
        <v>1252</v>
      </c>
      <c r="E127" s="31" t="s">
        <v>600</v>
      </c>
      <c r="F127" s="97">
        <v>770500</v>
      </c>
      <c r="G127" s="32">
        <v>1437.74</v>
      </c>
      <c r="H127" s="32" t="s">
        <v>602</v>
      </c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1:28" ht="12.75" customHeight="1">
      <c r="A128" s="96">
        <v>45103</v>
      </c>
      <c r="B128" s="32" t="s">
        <v>1253</v>
      </c>
      <c r="C128" s="31" t="s">
        <v>1254</v>
      </c>
      <c r="D128" s="31" t="s">
        <v>1255</v>
      </c>
      <c r="E128" s="31" t="s">
        <v>600</v>
      </c>
      <c r="F128" s="97">
        <v>1085268</v>
      </c>
      <c r="G128" s="32">
        <v>10.050000000000001</v>
      </c>
      <c r="H128" s="32" t="s">
        <v>602</v>
      </c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1:28" ht="12.75" customHeight="1">
      <c r="A129" s="96">
        <v>45103</v>
      </c>
      <c r="B129" s="32" t="s">
        <v>1090</v>
      </c>
      <c r="C129" s="31" t="s">
        <v>1091</v>
      </c>
      <c r="D129" s="31" t="s">
        <v>603</v>
      </c>
      <c r="E129" s="31" t="s">
        <v>600</v>
      </c>
      <c r="F129" s="97">
        <v>255290</v>
      </c>
      <c r="G129" s="32">
        <v>329.97</v>
      </c>
      <c r="H129" s="32" t="s">
        <v>602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1:28" ht="12.75" customHeight="1">
      <c r="A130" s="96">
        <v>45103</v>
      </c>
      <c r="B130" s="32" t="s">
        <v>1256</v>
      </c>
      <c r="C130" s="31" t="s">
        <v>1257</v>
      </c>
      <c r="D130" s="31" t="s">
        <v>1258</v>
      </c>
      <c r="E130" s="31" t="s">
        <v>600</v>
      </c>
      <c r="F130" s="97">
        <v>1500000</v>
      </c>
      <c r="G130" s="32">
        <v>37.89</v>
      </c>
      <c r="H130" s="32" t="s">
        <v>602</v>
      </c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1:28" ht="12.75" customHeight="1">
      <c r="A131" s="96">
        <v>45103</v>
      </c>
      <c r="B131" s="32" t="s">
        <v>1218</v>
      </c>
      <c r="C131" s="31" t="s">
        <v>1219</v>
      </c>
      <c r="D131" s="31" t="s">
        <v>1223</v>
      </c>
      <c r="E131" s="31" t="s">
        <v>600</v>
      </c>
      <c r="F131" s="97">
        <v>920117</v>
      </c>
      <c r="G131" s="32">
        <v>16.010000000000002</v>
      </c>
      <c r="H131" s="32" t="s">
        <v>602</v>
      </c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1:28" ht="12.75" customHeight="1">
      <c r="A132" s="96">
        <v>45103</v>
      </c>
      <c r="B132" s="32" t="s">
        <v>1218</v>
      </c>
      <c r="C132" s="31" t="s">
        <v>1219</v>
      </c>
      <c r="D132" s="31" t="s">
        <v>1259</v>
      </c>
      <c r="E132" s="31" t="s">
        <v>600</v>
      </c>
      <c r="F132" s="97">
        <v>4347871</v>
      </c>
      <c r="G132" s="32">
        <v>16</v>
      </c>
      <c r="H132" s="32" t="s">
        <v>602</v>
      </c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1:28" ht="12.75" customHeight="1">
      <c r="A133" s="96">
        <v>45103</v>
      </c>
      <c r="B133" s="32" t="s">
        <v>1218</v>
      </c>
      <c r="C133" s="31" t="s">
        <v>1219</v>
      </c>
      <c r="D133" s="31" t="s">
        <v>1224</v>
      </c>
      <c r="E133" s="31" t="s">
        <v>600</v>
      </c>
      <c r="F133" s="97">
        <v>748785</v>
      </c>
      <c r="G133" s="32">
        <v>15.99</v>
      </c>
      <c r="H133" s="32" t="s">
        <v>602</v>
      </c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1:28" ht="12.75" customHeight="1">
      <c r="A134" s="96">
        <v>45103</v>
      </c>
      <c r="B134" s="32" t="s">
        <v>1218</v>
      </c>
      <c r="C134" s="31" t="s">
        <v>1219</v>
      </c>
      <c r="D134" s="31" t="s">
        <v>1222</v>
      </c>
      <c r="E134" s="31" t="s">
        <v>600</v>
      </c>
      <c r="F134" s="97">
        <v>943918</v>
      </c>
      <c r="G134" s="32">
        <v>16.02</v>
      </c>
      <c r="H134" s="32" t="s">
        <v>602</v>
      </c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1:28" ht="12.75" customHeight="1">
      <c r="A135" s="96">
        <v>45103</v>
      </c>
      <c r="B135" s="32" t="s">
        <v>1218</v>
      </c>
      <c r="C135" s="31" t="s">
        <v>1219</v>
      </c>
      <c r="D135" s="31" t="s">
        <v>1225</v>
      </c>
      <c r="E135" s="31" t="s">
        <v>600</v>
      </c>
      <c r="F135" s="97">
        <v>909807</v>
      </c>
      <c r="G135" s="32">
        <v>16.02</v>
      </c>
      <c r="H135" s="32" t="s">
        <v>602</v>
      </c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1:28" ht="12.75" customHeight="1">
      <c r="A136" s="96">
        <v>45103</v>
      </c>
      <c r="B136" s="32" t="s">
        <v>1218</v>
      </c>
      <c r="C136" s="31" t="s">
        <v>1219</v>
      </c>
      <c r="D136" s="31" t="s">
        <v>604</v>
      </c>
      <c r="E136" s="31" t="s">
        <v>600</v>
      </c>
      <c r="F136" s="97">
        <v>1075677</v>
      </c>
      <c r="G136" s="32">
        <v>17.010000000000002</v>
      </c>
      <c r="H136" s="32" t="s">
        <v>602</v>
      </c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1:28" ht="12.75" customHeight="1">
      <c r="A137" s="96">
        <v>45103</v>
      </c>
      <c r="B137" s="32" t="s">
        <v>1218</v>
      </c>
      <c r="C137" s="31" t="s">
        <v>1219</v>
      </c>
      <c r="D137" s="31" t="s">
        <v>1220</v>
      </c>
      <c r="E137" s="31" t="s">
        <v>600</v>
      </c>
      <c r="F137" s="97">
        <v>765630</v>
      </c>
      <c r="G137" s="32">
        <v>15.99</v>
      </c>
      <c r="H137" s="32" t="s">
        <v>602</v>
      </c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ht="12.75" customHeight="1">
      <c r="A138" s="96">
        <v>45103</v>
      </c>
      <c r="B138" s="32" t="s">
        <v>1118</v>
      </c>
      <c r="C138" s="31" t="s">
        <v>1133</v>
      </c>
      <c r="D138" s="31" t="s">
        <v>1260</v>
      </c>
      <c r="E138" s="31" t="s">
        <v>600</v>
      </c>
      <c r="F138" s="97">
        <v>500000</v>
      </c>
      <c r="G138" s="32">
        <v>18.5</v>
      </c>
      <c r="H138" s="32" t="s">
        <v>602</v>
      </c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1:28" ht="12.75" customHeight="1">
      <c r="A139" s="96">
        <v>45103</v>
      </c>
      <c r="B139" s="32" t="s">
        <v>1118</v>
      </c>
      <c r="C139" s="31" t="s">
        <v>1133</v>
      </c>
      <c r="D139" s="31" t="s">
        <v>1098</v>
      </c>
      <c r="E139" s="31" t="s">
        <v>600</v>
      </c>
      <c r="F139" s="97">
        <v>569645</v>
      </c>
      <c r="G139" s="32">
        <v>19.59</v>
      </c>
      <c r="H139" s="32" t="s">
        <v>602</v>
      </c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1:28" ht="12.75" customHeight="1">
      <c r="A140" s="96">
        <v>45103</v>
      </c>
      <c r="B140" s="32" t="s">
        <v>1226</v>
      </c>
      <c r="C140" s="31" t="s">
        <v>1227</v>
      </c>
      <c r="D140" s="31" t="s">
        <v>1164</v>
      </c>
      <c r="E140" s="31" t="s">
        <v>600</v>
      </c>
      <c r="F140" s="97">
        <v>48814</v>
      </c>
      <c r="G140" s="32">
        <v>47.65</v>
      </c>
      <c r="H140" s="32" t="s">
        <v>602</v>
      </c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1:28" ht="12.75" customHeight="1">
      <c r="A141" s="96">
        <v>45103</v>
      </c>
      <c r="B141" s="32" t="s">
        <v>1226</v>
      </c>
      <c r="C141" s="31" t="s">
        <v>1227</v>
      </c>
      <c r="D141" s="31" t="s">
        <v>1165</v>
      </c>
      <c r="E141" s="31" t="s">
        <v>600</v>
      </c>
      <c r="F141" s="97">
        <v>3140</v>
      </c>
      <c r="G141" s="32">
        <v>47.43</v>
      </c>
      <c r="H141" s="32" t="s">
        <v>602</v>
      </c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1:28" ht="12.75" customHeight="1">
      <c r="A142" s="96">
        <v>45103</v>
      </c>
      <c r="B142" s="32" t="s">
        <v>1093</v>
      </c>
      <c r="C142" s="31" t="s">
        <v>1094</v>
      </c>
      <c r="D142" s="31" t="s">
        <v>1070</v>
      </c>
      <c r="E142" s="31" t="s">
        <v>600</v>
      </c>
      <c r="F142" s="97">
        <v>13037538</v>
      </c>
      <c r="G142" s="32">
        <v>20.87</v>
      </c>
      <c r="H142" s="32" t="s">
        <v>602</v>
      </c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1:28" ht="12.75" customHeight="1">
      <c r="A143" s="96">
        <v>45103</v>
      </c>
      <c r="B143" s="32" t="s">
        <v>1093</v>
      </c>
      <c r="C143" s="31" t="s">
        <v>1094</v>
      </c>
      <c r="D143" s="31" t="s">
        <v>1096</v>
      </c>
      <c r="E143" s="31" t="s">
        <v>600</v>
      </c>
      <c r="F143" s="97">
        <v>9014835</v>
      </c>
      <c r="G143" s="32">
        <v>21.01</v>
      </c>
      <c r="H143" s="32" t="s">
        <v>602</v>
      </c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1:28" ht="12.75" customHeight="1">
      <c r="A144" s="96">
        <v>45103</v>
      </c>
      <c r="B144" s="32" t="s">
        <v>1093</v>
      </c>
      <c r="C144" s="31" t="s">
        <v>1094</v>
      </c>
      <c r="D144" s="31" t="s">
        <v>1095</v>
      </c>
      <c r="E144" s="31" t="s">
        <v>600</v>
      </c>
      <c r="F144" s="97">
        <v>10466618</v>
      </c>
      <c r="G144" s="32">
        <v>20.99</v>
      </c>
      <c r="H144" s="32" t="s">
        <v>602</v>
      </c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1:28" ht="12.75" customHeight="1">
      <c r="A145" s="96">
        <v>45103</v>
      </c>
      <c r="B145" s="32" t="s">
        <v>1093</v>
      </c>
      <c r="C145" s="31" t="s">
        <v>1094</v>
      </c>
      <c r="D145" s="31" t="s">
        <v>1228</v>
      </c>
      <c r="E145" s="31" t="s">
        <v>600</v>
      </c>
      <c r="F145" s="97">
        <v>3542058</v>
      </c>
      <c r="G145" s="32">
        <v>21.23</v>
      </c>
      <c r="H145" s="32" t="s">
        <v>602</v>
      </c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1:28" ht="12.75" customHeight="1">
      <c r="A146" s="96">
        <v>45103</v>
      </c>
      <c r="B146" s="32" t="s">
        <v>1229</v>
      </c>
      <c r="C146" s="31" t="s">
        <v>1230</v>
      </c>
      <c r="D146" s="31" t="s">
        <v>1261</v>
      </c>
      <c r="E146" s="31" t="s">
        <v>600</v>
      </c>
      <c r="F146" s="97">
        <v>1414786</v>
      </c>
      <c r="G146" s="32">
        <v>438</v>
      </c>
      <c r="H146" s="32" t="s">
        <v>602</v>
      </c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1:28" ht="12.75" customHeight="1">
      <c r="A147" s="96">
        <v>45103</v>
      </c>
      <c r="B147" s="32" t="s">
        <v>1232</v>
      </c>
      <c r="C147" s="31" t="s">
        <v>1233</v>
      </c>
      <c r="D147" s="31" t="s">
        <v>1262</v>
      </c>
      <c r="E147" s="31" t="s">
        <v>600</v>
      </c>
      <c r="F147" s="97">
        <v>54000</v>
      </c>
      <c r="G147" s="32">
        <v>32</v>
      </c>
      <c r="H147" s="32" t="s">
        <v>602</v>
      </c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1:28" ht="12.75" customHeight="1">
      <c r="A148" s="96">
        <v>45103</v>
      </c>
      <c r="B148" s="32" t="s">
        <v>1135</v>
      </c>
      <c r="C148" s="31" t="s">
        <v>1136</v>
      </c>
      <c r="D148" s="31" t="s">
        <v>1095</v>
      </c>
      <c r="E148" s="31" t="s">
        <v>600</v>
      </c>
      <c r="F148" s="97">
        <v>838231</v>
      </c>
      <c r="G148" s="32">
        <v>132.43</v>
      </c>
      <c r="H148" s="32" t="s">
        <v>602</v>
      </c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1:28" ht="12.75" customHeight="1">
      <c r="A149" s="96">
        <v>45103</v>
      </c>
      <c r="B149" s="32" t="s">
        <v>1135</v>
      </c>
      <c r="C149" s="31" t="s">
        <v>1136</v>
      </c>
      <c r="D149" s="31" t="s">
        <v>603</v>
      </c>
      <c r="E149" s="31" t="s">
        <v>600</v>
      </c>
      <c r="F149" s="97">
        <v>1342028</v>
      </c>
      <c r="G149" s="32">
        <v>132.71</v>
      </c>
      <c r="H149" s="32" t="s">
        <v>602</v>
      </c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1:28" ht="12.75" customHeight="1">
      <c r="A150" s="96">
        <v>45103</v>
      </c>
      <c r="B150" s="32" t="s">
        <v>1235</v>
      </c>
      <c r="C150" s="31" t="s">
        <v>1236</v>
      </c>
      <c r="D150" s="31" t="s">
        <v>1237</v>
      </c>
      <c r="E150" s="31" t="s">
        <v>600</v>
      </c>
      <c r="F150" s="97">
        <v>28116000</v>
      </c>
      <c r="G150" s="32">
        <v>5.39</v>
      </c>
      <c r="H150" s="32" t="s">
        <v>602</v>
      </c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1:28" ht="12.75" customHeight="1">
      <c r="A151" s="96">
        <v>45103</v>
      </c>
      <c r="B151" s="32" t="s">
        <v>1238</v>
      </c>
      <c r="C151" s="31" t="s">
        <v>1239</v>
      </c>
      <c r="D151" s="31" t="s">
        <v>603</v>
      </c>
      <c r="E151" s="31" t="s">
        <v>600</v>
      </c>
      <c r="F151" s="97">
        <v>162055</v>
      </c>
      <c r="G151" s="32">
        <v>290.89999999999998</v>
      </c>
      <c r="H151" s="32" t="s">
        <v>602</v>
      </c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1:28" ht="12.75" customHeight="1">
      <c r="A152" s="96">
        <v>45103</v>
      </c>
      <c r="B152" s="32" t="s">
        <v>1240</v>
      </c>
      <c r="C152" s="31" t="s">
        <v>1241</v>
      </c>
      <c r="D152" s="31" t="s">
        <v>1243</v>
      </c>
      <c r="E152" s="31" t="s">
        <v>600</v>
      </c>
      <c r="F152" s="97">
        <v>512846</v>
      </c>
      <c r="G152" s="32">
        <v>107.11</v>
      </c>
      <c r="H152" s="32" t="s">
        <v>602</v>
      </c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1:28" ht="12.75" customHeight="1">
      <c r="A153" s="96">
        <v>45103</v>
      </c>
      <c r="B153" s="32" t="s">
        <v>1240</v>
      </c>
      <c r="C153" s="31" t="s">
        <v>1241</v>
      </c>
      <c r="D153" s="31" t="s">
        <v>1242</v>
      </c>
      <c r="E153" s="31" t="s">
        <v>600</v>
      </c>
      <c r="F153" s="97">
        <v>20927</v>
      </c>
      <c r="G153" s="32">
        <v>107.84</v>
      </c>
      <c r="H153" s="32" t="s">
        <v>602</v>
      </c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1:28" ht="12.75" customHeight="1">
      <c r="A154" s="96">
        <v>45103</v>
      </c>
      <c r="B154" s="32" t="s">
        <v>1240</v>
      </c>
      <c r="C154" s="31" t="s">
        <v>1241</v>
      </c>
      <c r="D154" s="31" t="s">
        <v>1132</v>
      </c>
      <c r="E154" s="31" t="s">
        <v>600</v>
      </c>
      <c r="F154" s="97">
        <v>74803</v>
      </c>
      <c r="G154" s="32">
        <v>107.34</v>
      </c>
      <c r="H154" s="32" t="s">
        <v>602</v>
      </c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1:28" ht="12.75" customHeight="1">
      <c r="A155" s="96">
        <v>45103</v>
      </c>
      <c r="B155" s="32" t="s">
        <v>1240</v>
      </c>
      <c r="C155" s="31" t="s">
        <v>1241</v>
      </c>
      <c r="D155" s="31" t="s">
        <v>1244</v>
      </c>
      <c r="E155" s="31" t="s">
        <v>600</v>
      </c>
      <c r="F155" s="97">
        <v>92583</v>
      </c>
      <c r="G155" s="32">
        <v>107.43</v>
      </c>
      <c r="H155" s="32" t="s">
        <v>602</v>
      </c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1:28" ht="12.75" customHeight="1">
      <c r="A156" s="96">
        <v>45103</v>
      </c>
      <c r="B156" s="32" t="s">
        <v>1245</v>
      </c>
      <c r="C156" s="31" t="s">
        <v>1246</v>
      </c>
      <c r="D156" s="31" t="s">
        <v>1263</v>
      </c>
      <c r="E156" s="31" t="s">
        <v>600</v>
      </c>
      <c r="F156" s="97">
        <v>36000</v>
      </c>
      <c r="G156" s="32">
        <v>133.65</v>
      </c>
      <c r="H156" s="32" t="s">
        <v>602</v>
      </c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1:28" ht="12.75" customHeight="1">
      <c r="A157" s="96">
        <v>45103</v>
      </c>
      <c r="B157" s="32" t="s">
        <v>1140</v>
      </c>
      <c r="C157" s="31" t="s">
        <v>1141</v>
      </c>
      <c r="D157" s="31" t="s">
        <v>1142</v>
      </c>
      <c r="E157" s="31" t="s">
        <v>600</v>
      </c>
      <c r="F157" s="97">
        <v>36000</v>
      </c>
      <c r="G157" s="32">
        <v>56.24</v>
      </c>
      <c r="H157" s="32" t="s">
        <v>602</v>
      </c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1:28" ht="12.75" customHeight="1">
      <c r="A158" s="96">
        <v>45103</v>
      </c>
      <c r="B158" s="32" t="s">
        <v>1249</v>
      </c>
      <c r="C158" s="31" t="s">
        <v>1250</v>
      </c>
      <c r="D158" s="31" t="s">
        <v>1251</v>
      </c>
      <c r="E158" s="31" t="s">
        <v>600</v>
      </c>
      <c r="F158" s="97">
        <v>6606052</v>
      </c>
      <c r="G158" s="32">
        <v>3.47</v>
      </c>
      <c r="H158" s="32" t="s">
        <v>602</v>
      </c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1:28" ht="12.75" customHeight="1">
      <c r="A159" s="96">
        <v>45103</v>
      </c>
      <c r="B159" s="32" t="s">
        <v>1071</v>
      </c>
      <c r="C159" s="31" t="s">
        <v>1072</v>
      </c>
      <c r="D159" s="31" t="s">
        <v>601</v>
      </c>
      <c r="E159" s="31" t="s">
        <v>600</v>
      </c>
      <c r="F159" s="97">
        <v>1342884</v>
      </c>
      <c r="G159" s="32">
        <v>17.77</v>
      </c>
      <c r="H159" s="32" t="s">
        <v>602</v>
      </c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1:28" ht="12.75" customHeight="1">
      <c r="A160" s="96">
        <v>45103</v>
      </c>
      <c r="B160" s="32" t="s">
        <v>1071</v>
      </c>
      <c r="C160" s="31" t="s">
        <v>1072</v>
      </c>
      <c r="D160" s="31" t="s">
        <v>1070</v>
      </c>
      <c r="E160" s="31" t="s">
        <v>600</v>
      </c>
      <c r="F160" s="97">
        <v>1498279</v>
      </c>
      <c r="G160" s="32">
        <v>18.399999999999999</v>
      </c>
      <c r="H160" s="32" t="s">
        <v>602</v>
      </c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1:28" ht="12.75" customHeight="1">
      <c r="A161" s="96">
        <v>45103</v>
      </c>
      <c r="B161" s="32" t="s">
        <v>1071</v>
      </c>
      <c r="C161" s="31" t="s">
        <v>1072</v>
      </c>
      <c r="D161" s="31" t="s">
        <v>1264</v>
      </c>
      <c r="E161" s="31" t="s">
        <v>600</v>
      </c>
      <c r="F161" s="97">
        <v>2515937</v>
      </c>
      <c r="G161" s="32">
        <v>17.52</v>
      </c>
      <c r="H161" s="32" t="s">
        <v>602</v>
      </c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1:28" ht="12.75" customHeight="1">
      <c r="A162" s="96">
        <v>45103</v>
      </c>
      <c r="B162" s="32" t="s">
        <v>1071</v>
      </c>
      <c r="C162" s="31" t="s">
        <v>1072</v>
      </c>
      <c r="D162" s="31" t="s">
        <v>1095</v>
      </c>
      <c r="E162" s="31" t="s">
        <v>600</v>
      </c>
      <c r="F162" s="97">
        <v>1480400</v>
      </c>
      <c r="G162" s="32">
        <v>18.190000000000001</v>
      </c>
      <c r="H162" s="32" t="s">
        <v>602</v>
      </c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1:28" ht="12.75" customHeight="1">
      <c r="A163" s="96">
        <v>45103</v>
      </c>
      <c r="B163" s="32" t="s">
        <v>1071</v>
      </c>
      <c r="C163" s="31" t="s">
        <v>1072</v>
      </c>
      <c r="D163" s="31" t="s">
        <v>604</v>
      </c>
      <c r="E163" s="31" t="s">
        <v>600</v>
      </c>
      <c r="F163" s="97">
        <v>3985011</v>
      </c>
      <c r="G163" s="32">
        <v>18.12</v>
      </c>
      <c r="H163" s="32" t="s">
        <v>602</v>
      </c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1:28" ht="12.75" customHeight="1">
      <c r="A164" s="96"/>
      <c r="B164" s="32"/>
      <c r="C164" s="31"/>
      <c r="D164" s="31"/>
      <c r="E164" s="31"/>
      <c r="F164" s="97"/>
      <c r="G164" s="32"/>
      <c r="H164" s="32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1:28" ht="12.75" customHeight="1">
      <c r="A165" s="96"/>
      <c r="B165" s="32"/>
      <c r="C165" s="31"/>
      <c r="D165" s="31"/>
      <c r="E165" s="31"/>
      <c r="F165" s="97"/>
      <c r="G165" s="32"/>
      <c r="H165" s="32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1:28" ht="12.75" customHeight="1">
      <c r="A166" s="96"/>
      <c r="B166" s="32"/>
      <c r="C166" s="31"/>
      <c r="D166" s="31"/>
      <c r="E166" s="31"/>
      <c r="F166" s="97"/>
      <c r="G166" s="32"/>
      <c r="H166" s="32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1:28" ht="12.75" customHeight="1">
      <c r="A167" s="96"/>
      <c r="B167" s="32"/>
      <c r="C167" s="31"/>
      <c r="D167" s="31"/>
      <c r="E167" s="31"/>
      <c r="F167" s="97"/>
      <c r="G167" s="32"/>
      <c r="H167" s="32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1:28" ht="12.75" customHeight="1">
      <c r="A168" s="96"/>
      <c r="B168" s="32"/>
      <c r="C168" s="31"/>
      <c r="D168" s="31"/>
      <c r="E168" s="31"/>
      <c r="F168" s="97"/>
      <c r="G168" s="32"/>
      <c r="H168" s="32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1:28" ht="12.75" customHeight="1">
      <c r="A169" s="96"/>
      <c r="B169" s="32"/>
      <c r="C169" s="31"/>
      <c r="D169" s="31"/>
      <c r="E169" s="31"/>
      <c r="F169" s="97"/>
      <c r="G169" s="32"/>
      <c r="H169" s="32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1:28" ht="12.75" customHeight="1">
      <c r="A170" s="96"/>
      <c r="B170" s="32"/>
      <c r="C170" s="31"/>
      <c r="D170" s="31"/>
      <c r="E170" s="31"/>
      <c r="F170" s="97"/>
      <c r="G170" s="32"/>
      <c r="H170" s="32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1:28" ht="12.75" customHeight="1">
      <c r="A171" s="96"/>
      <c r="B171" s="32"/>
      <c r="C171" s="31"/>
      <c r="D171" s="31"/>
      <c r="E171" s="31"/>
      <c r="F171" s="97"/>
      <c r="G171" s="32"/>
      <c r="H171" s="32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1:28" ht="12.75" customHeight="1">
      <c r="A172" s="96"/>
      <c r="B172" s="32"/>
      <c r="C172" s="31"/>
      <c r="D172" s="31"/>
      <c r="E172" s="31"/>
      <c r="F172" s="97"/>
      <c r="G172" s="32"/>
      <c r="H172" s="32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1:28" ht="12.75" customHeight="1">
      <c r="A173" s="96"/>
      <c r="B173" s="32"/>
      <c r="C173" s="31"/>
      <c r="D173" s="31"/>
      <c r="E173" s="31"/>
      <c r="F173" s="97"/>
      <c r="G173" s="32"/>
      <c r="H173" s="32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1:28" ht="12.75" customHeight="1">
      <c r="A174" s="96"/>
      <c r="B174" s="32"/>
      <c r="C174" s="31"/>
      <c r="D174" s="31"/>
      <c r="E174" s="31"/>
      <c r="F174" s="97"/>
      <c r="G174" s="32"/>
      <c r="H174" s="32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1:28" ht="12.75" customHeight="1">
      <c r="A175" s="96"/>
      <c r="B175" s="32"/>
      <c r="C175" s="31"/>
      <c r="D175" s="31"/>
      <c r="E175" s="31"/>
      <c r="F175" s="97"/>
      <c r="G175" s="32"/>
      <c r="H175" s="32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1:28" ht="12.75" customHeight="1">
      <c r="A176" s="96"/>
      <c r="B176" s="32"/>
      <c r="C176" s="31"/>
      <c r="D176" s="31"/>
      <c r="E176" s="31"/>
      <c r="F176" s="97"/>
      <c r="G176" s="32"/>
      <c r="H176" s="32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1:28" ht="12.75" customHeight="1">
      <c r="A177" s="96"/>
      <c r="B177" s="32"/>
      <c r="C177" s="31"/>
      <c r="D177" s="31"/>
      <c r="E177" s="31"/>
      <c r="F177" s="97"/>
      <c r="G177" s="32"/>
      <c r="H177" s="32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1:28" ht="12.75" customHeight="1">
      <c r="A178" s="96"/>
      <c r="B178" s="32"/>
      <c r="C178" s="31"/>
      <c r="D178" s="31"/>
      <c r="E178" s="31"/>
      <c r="F178" s="97"/>
      <c r="G178" s="32"/>
      <c r="H178" s="32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1:28" ht="12.75" customHeight="1">
      <c r="A179" s="96"/>
      <c r="B179" s="32"/>
      <c r="C179" s="31"/>
      <c r="D179" s="31"/>
      <c r="E179" s="31"/>
      <c r="F179" s="97"/>
      <c r="G179" s="32"/>
      <c r="H179" s="32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1:28" ht="12.75" customHeight="1">
      <c r="A180" s="96"/>
      <c r="B180" s="32"/>
      <c r="C180" s="31"/>
      <c r="D180" s="31"/>
      <c r="E180" s="31"/>
      <c r="F180" s="97"/>
      <c r="G180" s="32"/>
      <c r="H180" s="32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1:28" ht="12.75" customHeight="1">
      <c r="A181" s="96"/>
      <c r="B181" s="32"/>
      <c r="C181" s="31"/>
      <c r="D181" s="31"/>
      <c r="E181" s="31"/>
      <c r="F181" s="97"/>
      <c r="G181" s="32"/>
      <c r="H181" s="32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1:28" ht="12.75" customHeight="1">
      <c r="A182" s="96"/>
      <c r="B182" s="32"/>
      <c r="C182" s="31"/>
      <c r="D182" s="31"/>
      <c r="E182" s="31"/>
      <c r="F182" s="97"/>
      <c r="G182" s="32"/>
      <c r="H182" s="32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1:28" ht="12.75" customHeight="1">
      <c r="A183" s="96"/>
      <c r="B183" s="32"/>
      <c r="C183" s="31"/>
      <c r="D183" s="31"/>
      <c r="E183" s="31"/>
      <c r="F183" s="97"/>
      <c r="G183" s="32"/>
      <c r="H183" s="32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1:28" ht="12.75" customHeight="1">
      <c r="A184" s="96"/>
      <c r="B184" s="32"/>
      <c r="C184" s="31"/>
      <c r="D184" s="31"/>
      <c r="E184" s="31"/>
      <c r="F184" s="97"/>
      <c r="G184" s="32"/>
      <c r="H184" s="32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1:28" ht="12.75" customHeight="1">
      <c r="A185" s="96"/>
      <c r="B185" s="32"/>
      <c r="C185" s="31"/>
      <c r="D185" s="31"/>
      <c r="E185" s="31"/>
      <c r="F185" s="97"/>
      <c r="G185" s="32"/>
      <c r="H185" s="32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1:28" ht="12.75" customHeight="1">
      <c r="A186" s="96"/>
      <c r="B186" s="32"/>
      <c r="C186" s="31"/>
      <c r="D186" s="31"/>
      <c r="E186" s="31"/>
      <c r="F186" s="97"/>
      <c r="G186" s="32"/>
      <c r="H186" s="32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1:28" ht="12.75" customHeight="1">
      <c r="A187" s="96"/>
      <c r="B187" s="32"/>
      <c r="C187" s="31"/>
      <c r="D187" s="31"/>
      <c r="E187" s="31"/>
      <c r="F187" s="97"/>
      <c r="G187" s="32"/>
      <c r="H187" s="32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1:28" ht="12.75" customHeight="1">
      <c r="A188" s="96"/>
      <c r="B188" s="32"/>
      <c r="C188" s="31"/>
      <c r="D188" s="31"/>
      <c r="E188" s="31"/>
      <c r="F188" s="97"/>
      <c r="G188" s="32"/>
      <c r="H188" s="32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1:28" ht="12.75" customHeight="1">
      <c r="A189" s="96"/>
      <c r="B189" s="32"/>
      <c r="C189" s="31"/>
      <c r="D189" s="31"/>
      <c r="E189" s="31"/>
      <c r="F189" s="97"/>
      <c r="G189" s="32"/>
      <c r="H189" s="32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1:28" ht="12.75" customHeight="1">
      <c r="A190" s="96"/>
      <c r="B190" s="32"/>
      <c r="C190" s="31"/>
      <c r="D190" s="31"/>
      <c r="E190" s="31"/>
      <c r="F190" s="97"/>
      <c r="G190" s="32"/>
      <c r="H190" s="32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1:28" ht="12.75" customHeight="1">
      <c r="A191" s="96"/>
      <c r="B191" s="32"/>
      <c r="C191" s="31"/>
      <c r="D191" s="31"/>
      <c r="E191" s="31"/>
      <c r="F191" s="97"/>
      <c r="G191" s="32"/>
      <c r="H191" s="32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1:28" ht="12.75" customHeight="1">
      <c r="A192" s="96"/>
      <c r="B192" s="32"/>
      <c r="C192" s="31"/>
      <c r="D192" s="31"/>
      <c r="E192" s="31"/>
      <c r="F192" s="97"/>
      <c r="G192" s="32"/>
      <c r="H192" s="32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1:28" ht="12.75" customHeight="1">
      <c r="A193" s="96"/>
      <c r="B193" s="32"/>
      <c r="C193" s="31"/>
      <c r="D193" s="31"/>
      <c r="E193" s="31"/>
      <c r="F193" s="97"/>
      <c r="G193" s="32"/>
      <c r="H193" s="32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1:28" ht="12.75" customHeight="1">
      <c r="A194" s="96"/>
      <c r="B194" s="32"/>
      <c r="C194" s="31"/>
      <c r="D194" s="31"/>
      <c r="E194" s="31"/>
      <c r="F194" s="97"/>
      <c r="G194" s="32"/>
      <c r="H194" s="32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1:28" ht="12.75" customHeight="1">
      <c r="A195" s="96"/>
      <c r="B195" s="32"/>
      <c r="C195" s="31"/>
      <c r="D195" s="31"/>
      <c r="E195" s="31"/>
      <c r="F195" s="97"/>
      <c r="G195" s="32"/>
      <c r="H195" s="32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1:28" ht="12.75" customHeight="1">
      <c r="A196" s="96"/>
      <c r="B196" s="32"/>
      <c r="C196" s="31"/>
      <c r="D196" s="31"/>
      <c r="E196" s="31"/>
      <c r="F196" s="97"/>
      <c r="G196" s="32"/>
      <c r="H196" s="32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1:28" ht="12.75" customHeight="1">
      <c r="A197" s="96"/>
      <c r="B197" s="32"/>
      <c r="C197" s="31"/>
      <c r="D197" s="31"/>
      <c r="E197" s="31"/>
      <c r="F197" s="97"/>
      <c r="G197" s="32"/>
      <c r="H197" s="32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1:28" ht="12.75" customHeight="1">
      <c r="A198" s="96"/>
      <c r="B198" s="32"/>
      <c r="C198" s="31"/>
      <c r="D198" s="31"/>
      <c r="E198" s="31"/>
      <c r="F198" s="97"/>
      <c r="G198" s="32"/>
      <c r="H198" s="32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1:28" ht="12.75" customHeight="1">
      <c r="A199" s="96"/>
      <c r="B199" s="32"/>
      <c r="C199" s="31"/>
      <c r="D199" s="31"/>
      <c r="E199" s="31"/>
      <c r="F199" s="97"/>
      <c r="G199" s="32"/>
      <c r="H199" s="32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1:28" ht="12.75" customHeight="1">
      <c r="A200" s="96"/>
      <c r="B200" s="32"/>
      <c r="C200" s="31"/>
      <c r="D200" s="31"/>
      <c r="E200" s="31"/>
      <c r="F200" s="97"/>
      <c r="G200" s="32"/>
      <c r="H200" s="32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1:28" ht="12.75" customHeight="1">
      <c r="A201" s="96"/>
      <c r="B201" s="32"/>
      <c r="C201" s="31"/>
      <c r="D201" s="31"/>
      <c r="E201" s="31"/>
      <c r="F201" s="97"/>
      <c r="G201" s="32"/>
      <c r="H201" s="32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1:28" ht="12.75" customHeight="1">
      <c r="A202" s="96"/>
      <c r="B202" s="32"/>
      <c r="C202" s="31"/>
      <c r="D202" s="31"/>
      <c r="E202" s="31"/>
      <c r="F202" s="97"/>
      <c r="G202" s="32"/>
      <c r="H202" s="32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1:28" ht="12.75" customHeight="1">
      <c r="A203" s="96"/>
      <c r="B203" s="32"/>
      <c r="C203" s="31"/>
      <c r="D203" s="31"/>
      <c r="E203" s="31"/>
      <c r="F203" s="97"/>
      <c r="G203" s="32"/>
      <c r="H203" s="32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1:28" ht="12.75" customHeight="1">
      <c r="A204" s="96"/>
      <c r="B204" s="32"/>
      <c r="C204" s="31"/>
      <c r="D204" s="31"/>
      <c r="E204" s="31"/>
      <c r="F204" s="97"/>
      <c r="G204" s="32"/>
      <c r="H204" s="32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8" ht="12.75" customHeight="1">
      <c r="A205" s="96"/>
      <c r="B205" s="32"/>
      <c r="C205" s="31"/>
      <c r="D205" s="31"/>
      <c r="E205" s="31"/>
      <c r="F205" s="97"/>
      <c r="G205" s="32"/>
      <c r="H205" s="32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1:28" ht="12.75" customHeight="1">
      <c r="A206" s="96"/>
      <c r="B206" s="32"/>
      <c r="C206" s="31"/>
      <c r="D206" s="31"/>
      <c r="E206" s="31"/>
      <c r="F206" s="97"/>
      <c r="G206" s="32"/>
      <c r="H206" s="32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  <row r="207" spans="1:28" ht="12.75" customHeight="1">
      <c r="A207" s="96"/>
      <c r="B207" s="32"/>
      <c r="C207" s="31"/>
      <c r="D207" s="31"/>
      <c r="E207" s="31"/>
      <c r="F207" s="97"/>
      <c r="G207" s="32"/>
      <c r="H207" s="32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</row>
    <row r="208" spans="1:28" ht="12.75" customHeight="1">
      <c r="A208" s="96"/>
      <c r="B208" s="32"/>
      <c r="C208" s="31"/>
      <c r="D208" s="31"/>
      <c r="E208" s="31"/>
      <c r="F208" s="97"/>
      <c r="G208" s="32"/>
      <c r="H208" s="32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</row>
    <row r="209" spans="1:28" ht="12.75" customHeight="1">
      <c r="A209" s="96"/>
      <c r="B209" s="32"/>
      <c r="C209" s="31"/>
      <c r="D209" s="31"/>
      <c r="E209" s="31"/>
      <c r="F209" s="97"/>
      <c r="G209" s="32"/>
      <c r="H209" s="32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</row>
    <row r="210" spans="1:28" ht="12.75" customHeight="1">
      <c r="A210" s="96"/>
      <c r="B210" s="32"/>
      <c r="C210" s="31"/>
      <c r="D210" s="31"/>
      <c r="E210" s="31"/>
      <c r="F210" s="97"/>
      <c r="G210" s="32"/>
      <c r="H210" s="32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</row>
    <row r="211" spans="1:28" ht="12.75" customHeight="1">
      <c r="A211" s="96"/>
      <c r="B211" s="32"/>
      <c r="C211" s="31"/>
      <c r="D211" s="31"/>
      <c r="E211" s="31"/>
      <c r="F211" s="97"/>
      <c r="G211" s="32"/>
      <c r="H211" s="32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</row>
    <row r="212" spans="1:28" ht="12.75" customHeight="1">
      <c r="A212" s="96"/>
      <c r="B212" s="32"/>
      <c r="C212" s="31"/>
      <c r="D212" s="31"/>
      <c r="E212" s="31"/>
      <c r="F212" s="97"/>
      <c r="G212" s="32"/>
      <c r="H212" s="32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</row>
    <row r="213" spans="1:28" ht="12.75" customHeight="1">
      <c r="A213" s="96"/>
      <c r="B213" s="32"/>
      <c r="C213" s="31"/>
      <c r="D213" s="31"/>
      <c r="E213" s="31"/>
      <c r="F213" s="97"/>
      <c r="G213" s="32"/>
      <c r="H213" s="32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</row>
    <row r="214" spans="1:28" ht="12.75" customHeight="1">
      <c r="A214" s="96"/>
      <c r="B214" s="32"/>
      <c r="C214" s="31"/>
      <c r="D214" s="31"/>
      <c r="E214" s="31"/>
      <c r="F214" s="97"/>
      <c r="G214" s="32"/>
      <c r="H214" s="32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</row>
    <row r="215" spans="1:28" ht="12.75" customHeight="1">
      <c r="A215" s="96"/>
      <c r="B215" s="32"/>
      <c r="C215" s="31"/>
      <c r="D215" s="31"/>
      <c r="E215" s="31"/>
      <c r="F215" s="97"/>
      <c r="G215" s="32"/>
      <c r="H215" s="32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</row>
    <row r="216" spans="1:28" ht="12.75" customHeight="1">
      <c r="A216" s="96"/>
      <c r="B216" s="32"/>
      <c r="C216" s="31"/>
      <c r="D216" s="31"/>
      <c r="E216" s="31"/>
      <c r="F216" s="97"/>
      <c r="G216" s="32"/>
      <c r="H216" s="32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</row>
    <row r="217" spans="1:28" ht="12.75" customHeight="1">
      <c r="A217" s="96"/>
      <c r="B217" s="32"/>
      <c r="C217" s="31"/>
      <c r="D217" s="31"/>
      <c r="E217" s="31"/>
      <c r="F217" s="97"/>
      <c r="G217" s="32"/>
      <c r="H217" s="32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</row>
    <row r="218" spans="1:28" ht="12.75" customHeight="1">
      <c r="A218" s="96"/>
      <c r="B218" s="32"/>
      <c r="C218" s="31"/>
      <c r="D218" s="31"/>
      <c r="E218" s="31"/>
      <c r="F218" s="97"/>
      <c r="G218" s="32"/>
      <c r="H218" s="32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</row>
    <row r="219" spans="1:28" ht="12.75" customHeight="1">
      <c r="A219" s="96"/>
      <c r="B219" s="32"/>
      <c r="C219" s="31"/>
      <c r="D219" s="31"/>
      <c r="E219" s="31"/>
      <c r="F219" s="97"/>
      <c r="G219" s="32"/>
      <c r="H219" s="32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</row>
    <row r="220" spans="1:28" ht="12.75" customHeight="1">
      <c r="A220" s="96"/>
      <c r="B220" s="32"/>
      <c r="C220" s="31"/>
      <c r="D220" s="31"/>
      <c r="E220" s="31"/>
      <c r="F220" s="97"/>
      <c r="G220" s="32"/>
      <c r="H220" s="32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</row>
    <row r="221" spans="1:28" ht="12.75" customHeight="1">
      <c r="A221" s="96"/>
      <c r="B221" s="32"/>
      <c r="C221" s="31"/>
      <c r="D221" s="31"/>
      <c r="E221" s="31"/>
      <c r="F221" s="97"/>
      <c r="G221" s="32"/>
      <c r="H221" s="32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</row>
    <row r="222" spans="1:28" ht="12.75" customHeight="1">
      <c r="A222" s="96"/>
      <c r="B222" s="32"/>
      <c r="C222" s="31"/>
      <c r="D222" s="31"/>
      <c r="E222" s="31"/>
      <c r="F222" s="97"/>
      <c r="G222" s="32"/>
      <c r="H222" s="32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</row>
    <row r="223" spans="1:28" ht="12.75" customHeight="1">
      <c r="A223" s="96"/>
      <c r="B223" s="32"/>
      <c r="C223" s="31"/>
      <c r="D223" s="31"/>
      <c r="E223" s="31"/>
      <c r="F223" s="97"/>
      <c r="G223" s="32"/>
      <c r="H223" s="32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</row>
    <row r="224" spans="1:28" ht="12.75" customHeight="1">
      <c r="A224" s="96"/>
      <c r="B224" s="32"/>
      <c r="C224" s="31"/>
      <c r="D224" s="31"/>
      <c r="E224" s="31"/>
      <c r="F224" s="97"/>
      <c r="G224" s="32"/>
      <c r="H224" s="32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</row>
    <row r="225" spans="1:28" ht="12.75" customHeight="1">
      <c r="A225" s="96"/>
      <c r="B225" s="32"/>
      <c r="C225" s="31"/>
      <c r="D225" s="31"/>
      <c r="E225" s="31"/>
      <c r="F225" s="97"/>
      <c r="G225" s="32"/>
      <c r="H225" s="32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</row>
    <row r="226" spans="1:28" ht="12.75" customHeight="1">
      <c r="A226" s="96"/>
      <c r="B226" s="32"/>
      <c r="C226" s="31"/>
      <c r="D226" s="31"/>
      <c r="E226" s="31"/>
      <c r="F226" s="97"/>
      <c r="G226" s="32"/>
      <c r="H226" s="32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</row>
    <row r="227" spans="1:28" ht="12.75" customHeight="1">
      <c r="A227" s="96"/>
      <c r="B227" s="32"/>
      <c r="C227" s="31"/>
      <c r="D227" s="31"/>
      <c r="E227" s="31"/>
      <c r="F227" s="97"/>
      <c r="G227" s="32"/>
      <c r="H227" s="32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</row>
    <row r="228" spans="1:28" ht="12.75" customHeight="1">
      <c r="A228" s="96"/>
      <c r="B228" s="32"/>
      <c r="C228" s="31"/>
      <c r="D228" s="31"/>
      <c r="E228" s="31"/>
      <c r="F228" s="97"/>
      <c r="G228" s="32"/>
      <c r="H228" s="32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</row>
    <row r="229" spans="1:28" ht="12.75" customHeight="1">
      <c r="A229" s="96"/>
      <c r="B229" s="32"/>
      <c r="C229" s="31"/>
      <c r="D229" s="31"/>
      <c r="E229" s="31"/>
      <c r="F229" s="97"/>
      <c r="G229" s="32"/>
      <c r="H229" s="32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</row>
    <row r="230" spans="1:28" ht="12.75" customHeight="1">
      <c r="A230" s="96"/>
      <c r="B230" s="32"/>
      <c r="C230" s="31"/>
      <c r="D230" s="31"/>
      <c r="E230" s="31"/>
      <c r="F230" s="97"/>
      <c r="G230" s="32"/>
      <c r="H230" s="32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</row>
    <row r="231" spans="1:28" ht="12.75" customHeight="1">
      <c r="A231" s="96"/>
      <c r="B231" s="32"/>
      <c r="C231" s="31"/>
      <c r="D231" s="31"/>
      <c r="E231" s="31"/>
      <c r="F231" s="97"/>
      <c r="G231" s="32"/>
      <c r="H231" s="32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</row>
    <row r="232" spans="1:28" ht="12.75" customHeight="1">
      <c r="A232" s="96"/>
      <c r="B232" s="32"/>
      <c r="C232" s="31"/>
      <c r="D232" s="31"/>
      <c r="E232" s="31"/>
      <c r="F232" s="97"/>
      <c r="G232" s="32"/>
      <c r="H232" s="32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</row>
    <row r="233" spans="1:28" ht="12.75" customHeight="1">
      <c r="A233" s="96"/>
      <c r="B233" s="32"/>
      <c r="C233" s="31"/>
      <c r="D233" s="31"/>
      <c r="E233" s="31"/>
      <c r="F233" s="97"/>
      <c r="G233" s="32"/>
      <c r="H233" s="32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</row>
    <row r="234" spans="1:28" ht="12.75" customHeight="1">
      <c r="A234" s="96"/>
      <c r="B234" s="32"/>
      <c r="C234" s="31"/>
      <c r="D234" s="31"/>
      <c r="E234" s="31"/>
      <c r="F234" s="97"/>
      <c r="G234" s="32"/>
      <c r="H234" s="32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</row>
    <row r="235" spans="1:28" ht="12.75" customHeight="1">
      <c r="A235" s="96"/>
      <c r="B235" s="32"/>
      <c r="C235" s="31"/>
      <c r="D235" s="31"/>
      <c r="E235" s="31"/>
      <c r="F235" s="97"/>
      <c r="G235" s="32"/>
      <c r="H235" s="32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</row>
    <row r="236" spans="1:28" ht="12.75" customHeight="1">
      <c r="A236" s="96"/>
      <c r="B236" s="32"/>
      <c r="C236" s="31"/>
      <c r="D236" s="31"/>
      <c r="E236" s="31"/>
      <c r="F236" s="97"/>
      <c r="G236" s="32"/>
      <c r="H236" s="32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</row>
    <row r="237" spans="1:28" ht="12.75" customHeight="1">
      <c r="A237" s="96"/>
      <c r="B237" s="32"/>
      <c r="C237" s="31"/>
      <c r="D237" s="31"/>
      <c r="E237" s="31"/>
      <c r="F237" s="97"/>
      <c r="G237" s="32"/>
      <c r="H237" s="32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</row>
    <row r="238" spans="1:28" ht="12.75" customHeight="1">
      <c r="A238" s="96"/>
      <c r="B238" s="32"/>
      <c r="C238" s="31"/>
      <c r="D238" s="31"/>
      <c r="E238" s="31"/>
      <c r="F238" s="97"/>
      <c r="G238" s="32"/>
      <c r="H238" s="32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</row>
    <row r="239" spans="1:28" ht="12.75" customHeight="1">
      <c r="A239" s="96"/>
      <c r="B239" s="32"/>
      <c r="C239" s="31"/>
      <c r="D239" s="31"/>
      <c r="E239" s="31"/>
      <c r="F239" s="97"/>
      <c r="G239" s="32"/>
      <c r="H239" s="32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</row>
    <row r="240" spans="1:28" ht="12.75" customHeight="1">
      <c r="A240" s="96"/>
      <c r="B240" s="32"/>
      <c r="C240" s="31"/>
      <c r="D240" s="31"/>
      <c r="E240" s="31"/>
      <c r="F240" s="97"/>
      <c r="G240" s="32"/>
      <c r="H240" s="32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</row>
    <row r="241" spans="1:28" ht="12.75" customHeight="1">
      <c r="A241" s="96"/>
      <c r="B241" s="32"/>
      <c r="C241" s="31"/>
      <c r="D241" s="31"/>
      <c r="E241" s="31"/>
      <c r="F241" s="97"/>
      <c r="G241" s="32"/>
      <c r="H241" s="32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</row>
    <row r="242" spans="1:28" ht="12.75" customHeight="1">
      <c r="A242" s="96"/>
      <c r="B242" s="32"/>
      <c r="C242" s="31"/>
      <c r="D242" s="31"/>
      <c r="E242" s="31"/>
      <c r="F242" s="97"/>
      <c r="G242" s="32"/>
      <c r="H242" s="32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</row>
    <row r="243" spans="1:28" ht="12.75" customHeight="1">
      <c r="A243" s="96"/>
      <c r="B243" s="32"/>
      <c r="C243" s="31"/>
      <c r="D243" s="31"/>
      <c r="E243" s="31"/>
      <c r="F243" s="97"/>
      <c r="G243" s="32"/>
      <c r="H243" s="32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</row>
    <row r="244" spans="1:28" ht="12.75" customHeight="1">
      <c r="A244" s="96"/>
      <c r="B244" s="32"/>
      <c r="C244" s="31"/>
      <c r="D244" s="31"/>
      <c r="E244" s="31"/>
      <c r="F244" s="97"/>
      <c r="G244" s="32"/>
      <c r="H244" s="32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</row>
    <row r="245" spans="1:28" ht="12.75" customHeight="1">
      <c r="A245" s="96"/>
      <c r="B245" s="32"/>
      <c r="C245" s="31"/>
      <c r="D245" s="31"/>
      <c r="E245" s="31"/>
      <c r="F245" s="97"/>
      <c r="G245" s="32"/>
      <c r="H245" s="32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</row>
    <row r="246" spans="1:28" ht="12.75" customHeight="1">
      <c r="A246" s="96"/>
      <c r="B246" s="32"/>
      <c r="C246" s="31"/>
      <c r="D246" s="31"/>
      <c r="E246" s="31"/>
      <c r="F246" s="97"/>
      <c r="G246" s="32"/>
      <c r="H246" s="32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</row>
    <row r="247" spans="1:28" ht="12.75" customHeight="1">
      <c r="A247" s="96"/>
      <c r="B247" s="32"/>
      <c r="C247" s="31"/>
      <c r="D247" s="31"/>
      <c r="E247" s="31"/>
      <c r="F247" s="97"/>
      <c r="G247" s="32"/>
      <c r="H247" s="32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</row>
    <row r="248" spans="1:28" ht="12.75" customHeight="1">
      <c r="A248" s="96"/>
      <c r="B248" s="32"/>
      <c r="C248" s="31"/>
      <c r="D248" s="31"/>
      <c r="E248" s="31"/>
      <c r="F248" s="97"/>
      <c r="G248" s="32"/>
      <c r="H248" s="32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</row>
    <row r="249" spans="1:28" ht="12.75" customHeight="1">
      <c r="A249" s="96"/>
      <c r="B249" s="32"/>
      <c r="C249" s="31"/>
      <c r="D249" s="31"/>
      <c r="E249" s="31"/>
      <c r="F249" s="97"/>
      <c r="G249" s="32"/>
      <c r="H249" s="32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</row>
    <row r="250" spans="1:28" ht="12.75" customHeight="1">
      <c r="A250" s="96"/>
      <c r="B250" s="32"/>
      <c r="C250" s="31"/>
      <c r="D250" s="31"/>
      <c r="E250" s="31"/>
      <c r="F250" s="97"/>
      <c r="G250" s="32"/>
      <c r="H250" s="32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</row>
    <row r="251" spans="1:28" ht="12.75" customHeight="1">
      <c r="A251" s="96"/>
      <c r="B251" s="32"/>
      <c r="C251" s="31"/>
      <c r="D251" s="31"/>
      <c r="E251" s="31"/>
      <c r="F251" s="97"/>
      <c r="G251" s="32"/>
      <c r="H251" s="32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</row>
    <row r="252" spans="1:28" ht="12.75" customHeight="1">
      <c r="A252" s="96"/>
      <c r="B252" s="32"/>
      <c r="C252" s="31"/>
      <c r="D252" s="31"/>
      <c r="E252" s="31"/>
      <c r="F252" s="97"/>
      <c r="G252" s="32"/>
      <c r="H252" s="32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</row>
    <row r="253" spans="1:28" ht="12.75" customHeight="1">
      <c r="A253" s="96"/>
      <c r="B253" s="32"/>
      <c r="C253" s="31"/>
      <c r="D253" s="31"/>
      <c r="E253" s="31"/>
      <c r="F253" s="97"/>
      <c r="G253" s="32"/>
      <c r="H253" s="32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</row>
    <row r="254" spans="1:28" ht="12.75" customHeight="1">
      <c r="A254" s="96"/>
      <c r="B254" s="32"/>
      <c r="C254" s="31"/>
      <c r="D254" s="31"/>
      <c r="E254" s="31"/>
      <c r="F254" s="97"/>
      <c r="G254" s="32"/>
      <c r="H254" s="32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</row>
    <row r="255" spans="1:28" ht="12.75" customHeight="1">
      <c r="A255" s="96"/>
      <c r="B255" s="32"/>
      <c r="C255" s="31"/>
      <c r="D255" s="31"/>
      <c r="E255" s="31"/>
      <c r="F255" s="97"/>
      <c r="G255" s="32"/>
      <c r="H255" s="32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</row>
    <row r="256" spans="1:28" ht="12.75" customHeight="1">
      <c r="A256" s="96"/>
      <c r="B256" s="32"/>
      <c r="C256" s="31"/>
      <c r="D256" s="31"/>
      <c r="E256" s="31"/>
      <c r="F256" s="97"/>
      <c r="G256" s="32"/>
      <c r="H256" s="32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</row>
    <row r="257" spans="1:28" ht="12.75" customHeight="1">
      <c r="A257" s="96"/>
      <c r="B257" s="32"/>
      <c r="C257" s="31"/>
      <c r="D257" s="31"/>
      <c r="E257" s="31"/>
      <c r="F257" s="97"/>
      <c r="G257" s="32"/>
      <c r="H257" s="32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</row>
    <row r="258" spans="1:28" ht="12.75" customHeight="1">
      <c r="A258" s="96"/>
      <c r="B258" s="32"/>
      <c r="C258" s="31"/>
      <c r="D258" s="31"/>
      <c r="E258" s="31"/>
      <c r="F258" s="97"/>
      <c r="G258" s="32"/>
      <c r="H258" s="32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</row>
    <row r="259" spans="1:28" ht="12.75" customHeight="1">
      <c r="A259" s="96"/>
      <c r="B259" s="32"/>
      <c r="C259" s="31"/>
      <c r="D259" s="31"/>
      <c r="E259" s="31"/>
      <c r="F259" s="97"/>
      <c r="G259" s="32"/>
      <c r="H259" s="32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</row>
    <row r="260" spans="1:28" ht="12.75" customHeight="1">
      <c r="A260" s="96"/>
      <c r="B260" s="32"/>
      <c r="C260" s="31"/>
      <c r="D260" s="31"/>
      <c r="E260" s="31"/>
      <c r="F260" s="97"/>
      <c r="G260" s="32"/>
      <c r="H260" s="32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</row>
    <row r="261" spans="1:28" ht="12.75" customHeight="1">
      <c r="A261" s="96"/>
      <c r="B261" s="32"/>
      <c r="C261" s="31"/>
      <c r="D261" s="31"/>
      <c r="E261" s="31"/>
      <c r="F261" s="97"/>
      <c r="G261" s="32"/>
      <c r="H261" s="32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</row>
    <row r="262" spans="1:28" ht="12.75" customHeight="1">
      <c r="A262" s="96"/>
      <c r="B262" s="32"/>
      <c r="C262" s="31"/>
      <c r="D262" s="31"/>
      <c r="E262" s="31"/>
      <c r="F262" s="97"/>
      <c r="G262" s="32"/>
      <c r="H262" s="32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</row>
    <row r="263" spans="1:28" ht="12.75" customHeight="1">
      <c r="A263" s="96"/>
      <c r="B263" s="32"/>
      <c r="C263" s="31"/>
      <c r="D263" s="31"/>
      <c r="E263" s="31"/>
      <c r="F263" s="97"/>
      <c r="G263" s="32"/>
      <c r="H263" s="32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</row>
    <row r="264" spans="1:28" ht="12.75" customHeight="1">
      <c r="A264" s="96"/>
      <c r="B264" s="32"/>
      <c r="C264" s="31"/>
      <c r="D264" s="31"/>
      <c r="E264" s="31"/>
      <c r="F264" s="97"/>
      <c r="G264" s="32"/>
      <c r="H264" s="32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</row>
    <row r="265" spans="1:28" ht="12.75" customHeight="1">
      <c r="A265" s="96"/>
      <c r="B265" s="32"/>
      <c r="C265" s="31"/>
      <c r="D265" s="31"/>
      <c r="E265" s="31"/>
      <c r="F265" s="97"/>
      <c r="G265" s="32"/>
      <c r="H265" s="32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</row>
    <row r="266" spans="1:28" ht="12.75" customHeight="1">
      <c r="A266" s="96"/>
      <c r="B266" s="32"/>
      <c r="C266" s="31"/>
      <c r="D266" s="31"/>
      <c r="E266" s="31"/>
      <c r="F266" s="97"/>
      <c r="G266" s="32"/>
      <c r="H266" s="32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</row>
    <row r="267" spans="1:28" ht="12.75" customHeight="1">
      <c r="A267" s="96"/>
      <c r="B267" s="32"/>
      <c r="C267" s="31"/>
      <c r="D267" s="31"/>
      <c r="E267" s="31"/>
      <c r="F267" s="97"/>
      <c r="G267" s="32"/>
      <c r="H267" s="32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</row>
    <row r="268" spans="1:28" ht="12.75" customHeight="1">
      <c r="A268" s="96"/>
      <c r="B268" s="32"/>
      <c r="C268" s="31"/>
      <c r="D268" s="31"/>
      <c r="E268" s="31"/>
      <c r="F268" s="97"/>
      <c r="G268" s="32"/>
      <c r="H268" s="32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</row>
    <row r="269" spans="1:28" ht="12.75" customHeight="1">
      <c r="A269" s="96"/>
      <c r="B269" s="32"/>
      <c r="C269" s="31"/>
      <c r="D269" s="31"/>
      <c r="E269" s="31"/>
      <c r="F269" s="97"/>
      <c r="G269" s="32"/>
      <c r="H269" s="32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</row>
    <row r="270" spans="1:28" ht="12.75" customHeight="1">
      <c r="A270" s="96"/>
      <c r="B270" s="32"/>
      <c r="C270" s="31"/>
      <c r="D270" s="31"/>
      <c r="E270" s="31"/>
      <c r="F270" s="97"/>
      <c r="G270" s="32"/>
      <c r="H270" s="32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</row>
    <row r="271" spans="1:28" ht="12.75" customHeight="1">
      <c r="A271" s="96"/>
      <c r="B271" s="32"/>
      <c r="C271" s="31"/>
      <c r="D271" s="31"/>
      <c r="E271" s="31"/>
      <c r="F271" s="97"/>
      <c r="G271" s="32"/>
      <c r="H271" s="99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</row>
    <row r="272" spans="1:28" ht="12.75" customHeight="1">
      <c r="A272" s="96"/>
      <c r="B272" s="32"/>
      <c r="C272" s="31"/>
      <c r="D272" s="31"/>
      <c r="E272" s="31"/>
      <c r="F272" s="97"/>
      <c r="G272" s="32"/>
      <c r="H272" s="99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</row>
    <row r="273" spans="1:28" ht="12.75" customHeight="1">
      <c r="A273" s="96"/>
      <c r="B273" s="32"/>
      <c r="C273" s="31"/>
      <c r="D273" s="31"/>
      <c r="E273" s="31"/>
      <c r="F273" s="97"/>
      <c r="G273" s="32"/>
      <c r="H273" s="99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</row>
    <row r="274" spans="1:28" ht="12.75" customHeight="1">
      <c r="A274" s="96"/>
      <c r="B274" s="32"/>
      <c r="C274" s="31"/>
      <c r="D274" s="31"/>
      <c r="E274" s="31"/>
      <c r="F274" s="97"/>
      <c r="G274" s="32"/>
      <c r="H274" s="99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</row>
    <row r="275" spans="1:28" ht="12.75" customHeight="1">
      <c r="A275" s="96"/>
      <c r="B275" s="32"/>
      <c r="C275" s="31"/>
      <c r="D275" s="31"/>
      <c r="E275" s="31"/>
      <c r="F275" s="97"/>
      <c r="G275" s="32"/>
      <c r="H275" s="99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</row>
    <row r="276" spans="1:28" ht="12.75" customHeight="1">
      <c r="A276" s="96"/>
      <c r="B276" s="32"/>
      <c r="C276" s="31"/>
      <c r="D276" s="31"/>
      <c r="E276" s="31"/>
      <c r="F276" s="97"/>
      <c r="G276" s="32"/>
      <c r="H276" s="99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</row>
    <row r="277" spans="1:28" ht="12.75" customHeight="1">
      <c r="A277" s="96"/>
      <c r="B277" s="32"/>
      <c r="C277" s="31"/>
      <c r="D277" s="31"/>
      <c r="E277" s="31"/>
      <c r="F277" s="97"/>
      <c r="G277" s="32"/>
      <c r="H277" s="99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</row>
    <row r="278" spans="1:28" ht="12.75" customHeight="1">
      <c r="A278" s="96"/>
      <c r="B278" s="32"/>
      <c r="C278" s="31"/>
      <c r="D278" s="31"/>
      <c r="E278" s="31"/>
      <c r="F278" s="97"/>
      <c r="G278" s="32"/>
      <c r="H278" s="99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</row>
    <row r="279" spans="1:28" ht="12.75" customHeight="1">
      <c r="A279" s="96"/>
      <c r="B279" s="32"/>
      <c r="C279" s="31"/>
      <c r="D279" s="31"/>
      <c r="E279" s="31"/>
      <c r="F279" s="97"/>
      <c r="G279" s="32"/>
      <c r="H279" s="99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</row>
    <row r="280" spans="1:28" ht="12.75" customHeight="1">
      <c r="A280" s="96"/>
      <c r="B280" s="32"/>
      <c r="C280" s="31"/>
      <c r="D280" s="31"/>
      <c r="E280" s="31"/>
      <c r="F280" s="97"/>
      <c r="G280" s="32"/>
      <c r="H280" s="99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</row>
    <row r="281" spans="1:28" ht="12.75" customHeight="1">
      <c r="A281" s="96"/>
      <c r="B281" s="32"/>
      <c r="C281" s="31"/>
      <c r="D281" s="31"/>
      <c r="E281" s="31"/>
      <c r="F281" s="97"/>
      <c r="G281" s="32"/>
      <c r="H281" s="99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</row>
    <row r="282" spans="1:28" ht="12.75" customHeight="1">
      <c r="A282" s="96"/>
      <c r="B282" s="32"/>
      <c r="C282" s="31"/>
      <c r="D282" s="31"/>
      <c r="E282" s="31"/>
      <c r="F282" s="97"/>
      <c r="G282" s="32"/>
      <c r="H282" s="99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</row>
    <row r="283" spans="1:28" ht="12.75" customHeight="1">
      <c r="A283" s="96"/>
      <c r="B283" s="32"/>
      <c r="C283" s="31"/>
      <c r="D283" s="31"/>
      <c r="E283" s="31"/>
      <c r="F283" s="97"/>
      <c r="G283" s="32"/>
      <c r="H283" s="99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</row>
    <row r="284" spans="1:28" ht="12.75" customHeight="1">
      <c r="A284" s="96"/>
      <c r="B284" s="32"/>
      <c r="C284" s="31"/>
      <c r="D284" s="31"/>
      <c r="E284" s="31"/>
      <c r="F284" s="97"/>
      <c r="G284" s="32"/>
      <c r="H284" s="99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</row>
    <row r="285" spans="1:28" ht="12.75" customHeight="1">
      <c r="A285" s="96"/>
      <c r="B285" s="32"/>
      <c r="C285" s="31"/>
      <c r="D285" s="31"/>
      <c r="E285" s="31"/>
      <c r="F285" s="97"/>
      <c r="G285" s="32"/>
      <c r="H285" s="99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</row>
    <row r="286" spans="1:28" ht="12.75" customHeight="1">
      <c r="A286" s="96"/>
      <c r="B286" s="32"/>
      <c r="C286" s="31"/>
      <c r="D286" s="31"/>
      <c r="E286" s="31"/>
      <c r="F286" s="97"/>
      <c r="G286" s="32"/>
      <c r="H286" s="99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</row>
    <row r="287" spans="1:28" ht="12.75" customHeight="1">
      <c r="A287" s="96"/>
      <c r="B287" s="32"/>
      <c r="C287" s="31"/>
      <c r="D287" s="31"/>
      <c r="E287" s="31"/>
      <c r="F287" s="97"/>
      <c r="G287" s="32"/>
      <c r="H287" s="99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</row>
    <row r="288" spans="1:28" ht="12.75" customHeight="1">
      <c r="A288" s="96"/>
      <c r="B288" s="32"/>
      <c r="C288" s="31"/>
      <c r="D288" s="31"/>
      <c r="E288" s="31"/>
      <c r="F288" s="97"/>
      <c r="G288" s="32"/>
      <c r="H288" s="99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</row>
    <row r="289" spans="1:28" ht="12.75" customHeight="1">
      <c r="A289" s="96"/>
      <c r="B289" s="32"/>
      <c r="C289" s="31"/>
      <c r="D289" s="31"/>
      <c r="E289" s="31"/>
      <c r="F289" s="97"/>
      <c r="G289" s="32"/>
      <c r="H289" s="99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</row>
    <row r="290" spans="1:28" ht="12.75" customHeight="1">
      <c r="A290" s="96"/>
      <c r="B290" s="32"/>
      <c r="C290" s="31"/>
      <c r="D290" s="31"/>
      <c r="E290" s="31"/>
      <c r="F290" s="97"/>
      <c r="G290" s="32"/>
      <c r="H290" s="99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</row>
    <row r="291" spans="1:28" ht="12.75" customHeight="1">
      <c r="A291" s="96"/>
      <c r="B291" s="32"/>
      <c r="C291" s="31"/>
      <c r="D291" s="31"/>
      <c r="E291" s="31"/>
      <c r="F291" s="97"/>
      <c r="G291" s="32"/>
      <c r="H291" s="99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</row>
    <row r="292" spans="1:28" ht="12.75" customHeight="1">
      <c r="A292" s="96"/>
      <c r="B292" s="32"/>
      <c r="C292" s="31"/>
      <c r="D292" s="31"/>
      <c r="E292" s="31"/>
      <c r="F292" s="97"/>
      <c r="G292" s="32"/>
      <c r="H292" s="99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</row>
    <row r="293" spans="1:28" ht="12.75" customHeight="1">
      <c r="A293" s="96"/>
      <c r="B293" s="32"/>
      <c r="C293" s="31"/>
      <c r="D293" s="31"/>
      <c r="E293" s="31"/>
      <c r="F293" s="97"/>
      <c r="G293" s="32"/>
      <c r="H293" s="99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</row>
    <row r="294" spans="1:28" ht="12.75" customHeight="1">
      <c r="A294" s="96"/>
      <c r="B294" s="32"/>
      <c r="C294" s="31"/>
      <c r="D294" s="31"/>
      <c r="E294" s="31"/>
      <c r="F294" s="97"/>
      <c r="G294" s="32"/>
      <c r="H294" s="99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</row>
    <row r="295" spans="1:28" ht="12.75" customHeight="1">
      <c r="A295" s="96"/>
      <c r="B295" s="32"/>
      <c r="C295" s="31"/>
      <c r="D295" s="31"/>
      <c r="E295" s="31"/>
      <c r="F295" s="97"/>
      <c r="G295" s="32"/>
      <c r="H295" s="99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</row>
    <row r="296" spans="1:28" ht="12.75" customHeight="1">
      <c r="A296" s="96"/>
      <c r="B296" s="32"/>
      <c r="C296" s="31"/>
      <c r="D296" s="31"/>
      <c r="E296" s="31"/>
      <c r="F296" s="97"/>
      <c r="G296" s="32"/>
      <c r="H296" s="99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</row>
    <row r="297" spans="1:28" ht="12.75" customHeight="1">
      <c r="A297" s="96"/>
      <c r="B297" s="32"/>
      <c r="C297" s="31"/>
      <c r="D297" s="31"/>
      <c r="E297" s="31"/>
      <c r="F297" s="97"/>
      <c r="G297" s="32"/>
      <c r="H297" s="99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</row>
    <row r="298" spans="1:28" ht="12.75" customHeight="1">
      <c r="A298" s="96"/>
      <c r="B298" s="32"/>
      <c r="C298" s="31"/>
      <c r="D298" s="31"/>
      <c r="E298" s="31"/>
      <c r="F298" s="97"/>
      <c r="G298" s="32"/>
      <c r="H298" s="99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</row>
    <row r="299" spans="1:28" ht="12.75" customHeight="1">
      <c r="A299" s="96"/>
      <c r="B299" s="32"/>
      <c r="C299" s="31"/>
      <c r="D299" s="31"/>
      <c r="E299" s="31"/>
      <c r="F299" s="97"/>
      <c r="G299" s="32"/>
      <c r="H299" s="99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</row>
    <row r="300" spans="1:28" ht="12.75" customHeight="1">
      <c r="A300" s="96"/>
      <c r="B300" s="32"/>
      <c r="C300" s="31"/>
      <c r="D300" s="31"/>
      <c r="E300" s="31"/>
      <c r="F300" s="97"/>
      <c r="G300" s="32"/>
      <c r="H300" s="99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</row>
    <row r="301" spans="1:28" ht="12.75" customHeight="1">
      <c r="A301" s="96"/>
      <c r="B301" s="32"/>
      <c r="C301" s="31"/>
      <c r="D301" s="31"/>
      <c r="E301" s="31"/>
      <c r="F301" s="97"/>
      <c r="G301" s="32"/>
      <c r="H301" s="99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</row>
    <row r="302" spans="1:28" ht="12.75" customHeight="1">
      <c r="A302" s="96"/>
      <c r="B302" s="32"/>
      <c r="C302" s="31"/>
      <c r="D302" s="31"/>
      <c r="E302" s="31"/>
      <c r="F302" s="97"/>
      <c r="G302" s="32"/>
      <c r="H302" s="99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</row>
    <row r="303" spans="1:28" ht="12.75" customHeight="1">
      <c r="A303" s="96"/>
      <c r="B303" s="32"/>
      <c r="C303" s="31"/>
      <c r="D303" s="31"/>
      <c r="E303" s="31"/>
      <c r="F303" s="97"/>
      <c r="G303" s="32"/>
      <c r="H303" s="99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</row>
    <row r="304" spans="1:28" ht="12.75" customHeight="1">
      <c r="A304" s="96"/>
      <c r="B304" s="32"/>
      <c r="C304" s="31"/>
      <c r="D304" s="31"/>
      <c r="E304" s="31"/>
      <c r="F304" s="97"/>
      <c r="G304" s="32"/>
      <c r="H304" s="99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</row>
    <row r="305" spans="1:28" ht="12.75" customHeight="1">
      <c r="A305" s="96"/>
      <c r="B305" s="32"/>
      <c r="C305" s="31"/>
      <c r="D305" s="31"/>
      <c r="E305" s="31"/>
      <c r="F305" s="97"/>
      <c r="G305" s="32"/>
      <c r="H305" s="99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</row>
    <row r="306" spans="1:28" ht="12.75" customHeight="1">
      <c r="A306" s="96"/>
      <c r="B306" s="32"/>
      <c r="C306" s="31"/>
      <c r="D306" s="31"/>
      <c r="E306" s="31"/>
      <c r="F306" s="97"/>
      <c r="G306" s="32"/>
      <c r="H306" s="99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</row>
    <row r="307" spans="1:28" ht="12.75" customHeight="1">
      <c r="A307" s="96"/>
      <c r="B307" s="32"/>
      <c r="C307" s="31"/>
      <c r="D307" s="31"/>
      <c r="E307" s="31"/>
      <c r="F307" s="97"/>
      <c r="G307" s="32"/>
      <c r="H307" s="99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</row>
    <row r="308" spans="1:28" ht="12.75" customHeight="1">
      <c r="A308" s="96"/>
      <c r="B308" s="32"/>
      <c r="C308" s="31"/>
      <c r="D308" s="31"/>
      <c r="E308" s="31"/>
      <c r="F308" s="97"/>
      <c r="G308" s="32"/>
      <c r="H308" s="99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</row>
    <row r="309" spans="1:28" ht="12.75" customHeight="1">
      <c r="A309" s="96"/>
      <c r="B309" s="32"/>
      <c r="C309" s="31"/>
      <c r="D309" s="31"/>
      <c r="E309" s="31"/>
      <c r="F309" s="97"/>
      <c r="G309" s="32"/>
      <c r="H309" s="99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</row>
    <row r="310" spans="1:28" ht="12.75" customHeight="1">
      <c r="A310" s="96"/>
      <c r="B310" s="32"/>
      <c r="C310" s="31"/>
      <c r="D310" s="31"/>
      <c r="E310" s="31"/>
      <c r="F310" s="97"/>
      <c r="G310" s="32"/>
      <c r="H310" s="99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</row>
    <row r="311" spans="1:28" ht="12.75" customHeight="1">
      <c r="A311" s="96"/>
      <c r="B311" s="32"/>
      <c r="C311" s="31"/>
      <c r="D311" s="31"/>
      <c r="E311" s="31"/>
      <c r="F311" s="97"/>
      <c r="G311" s="32"/>
      <c r="H311" s="99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</row>
    <row r="312" spans="1:28" ht="12.75" customHeight="1">
      <c r="A312" s="96"/>
      <c r="B312" s="32"/>
      <c r="C312" s="31"/>
      <c r="D312" s="31"/>
      <c r="E312" s="31"/>
      <c r="F312" s="97"/>
      <c r="G312" s="32"/>
      <c r="H312" s="99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</row>
    <row r="313" spans="1:28" ht="12.75" customHeight="1">
      <c r="A313" s="96"/>
      <c r="B313" s="32"/>
      <c r="C313" s="31"/>
      <c r="D313" s="31"/>
      <c r="E313" s="31"/>
      <c r="F313" s="97"/>
      <c r="G313" s="32"/>
      <c r="H313" s="99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1:28" ht="12.75" customHeight="1">
      <c r="A314" s="96"/>
      <c r="B314" s="32"/>
      <c r="C314" s="31"/>
      <c r="D314" s="31"/>
      <c r="E314" s="31"/>
      <c r="F314" s="97"/>
      <c r="G314" s="32"/>
      <c r="H314" s="99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1:28" ht="12.75" customHeight="1">
      <c r="A315" s="96"/>
      <c r="B315" s="32"/>
      <c r="C315" s="31"/>
      <c r="D315" s="31"/>
      <c r="E315" s="31"/>
      <c r="F315" s="97"/>
      <c r="G315" s="32"/>
      <c r="H315" s="99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1:28" ht="12.75" customHeight="1">
      <c r="A316" s="96"/>
      <c r="B316" s="32"/>
      <c r="C316" s="31"/>
      <c r="D316" s="31"/>
      <c r="E316" s="31"/>
      <c r="F316" s="97"/>
      <c r="G316" s="32"/>
      <c r="H316" s="99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1:28" ht="12.75" customHeight="1">
      <c r="A317" s="96"/>
      <c r="B317" s="32"/>
      <c r="C317" s="31"/>
      <c r="D317" s="31"/>
      <c r="E317" s="31"/>
      <c r="F317" s="97"/>
      <c r="G317" s="32"/>
      <c r="H317" s="99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1:28" ht="12.75" customHeight="1">
      <c r="A318" s="96"/>
      <c r="B318" s="32"/>
      <c r="C318" s="31"/>
      <c r="D318" s="31"/>
      <c r="E318" s="31"/>
      <c r="F318" s="97"/>
      <c r="G318" s="32"/>
      <c r="H318" s="99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1:28" ht="12.75" customHeight="1">
      <c r="A319" s="96"/>
      <c r="B319" s="32"/>
      <c r="C319" s="31"/>
      <c r="D319" s="31"/>
      <c r="E319" s="31"/>
      <c r="F319" s="97"/>
      <c r="G319" s="32"/>
      <c r="H319" s="99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1:28" ht="12.75" customHeight="1">
      <c r="A320" s="96"/>
      <c r="B320" s="32"/>
      <c r="C320" s="31"/>
      <c r="D320" s="31"/>
      <c r="E320" s="31"/>
      <c r="F320" s="97"/>
      <c r="G320" s="32"/>
      <c r="H320" s="99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1:28" ht="12.75" customHeight="1">
      <c r="A321" s="96"/>
      <c r="B321" s="32"/>
      <c r="C321" s="31"/>
      <c r="D321" s="31"/>
      <c r="E321" s="31"/>
      <c r="F321" s="97"/>
      <c r="G321" s="32"/>
      <c r="H321" s="99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1:28" ht="12.75" customHeight="1">
      <c r="A322" s="96"/>
      <c r="B322" s="32"/>
      <c r="C322" s="31"/>
      <c r="D322" s="31"/>
      <c r="E322" s="31"/>
      <c r="F322" s="97"/>
      <c r="G322" s="32"/>
      <c r="H322" s="99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7"/>
  <sheetViews>
    <sheetView zoomScale="90" zoomScaleNormal="90" workbookViewId="0">
      <selection activeCell="B4" sqref="B4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100"/>
      <c r="G2" s="100"/>
      <c r="H2" s="100"/>
      <c r="I2" s="100"/>
      <c r="J2" s="22"/>
      <c r="K2" s="100"/>
      <c r="L2" s="100"/>
      <c r="M2" s="100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101"/>
      <c r="L3" s="100"/>
      <c r="M3" s="100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102"/>
      <c r="J4" s="3"/>
      <c r="K4" s="101"/>
      <c r="L4" s="100"/>
      <c r="M4" s="100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6"/>
      <c r="M5" s="103" t="s">
        <v>313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4" t="s">
        <v>605</v>
      </c>
      <c r="D6" s="1"/>
      <c r="E6" s="1"/>
      <c r="F6" s="6"/>
      <c r="G6" s="6"/>
      <c r="H6" s="6"/>
      <c r="I6" s="6"/>
      <c r="J6" s="1"/>
      <c r="K6" s="6"/>
      <c r="L6" s="6"/>
      <c r="M6" s="105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5">
        <f>Main!B10</f>
        <v>45104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6" t="s">
        <v>606</v>
      </c>
      <c r="C8" s="106"/>
      <c r="D8" s="106"/>
      <c r="E8" s="106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7" t="s">
        <v>16</v>
      </c>
      <c r="B9" s="108" t="s">
        <v>591</v>
      </c>
      <c r="C9" s="108"/>
      <c r="D9" s="109" t="s">
        <v>607</v>
      </c>
      <c r="E9" s="108" t="s">
        <v>608</v>
      </c>
      <c r="F9" s="108" t="s">
        <v>609</v>
      </c>
      <c r="G9" s="108" t="s">
        <v>610</v>
      </c>
      <c r="H9" s="108" t="s">
        <v>611</v>
      </c>
      <c r="I9" s="108" t="s">
        <v>612</v>
      </c>
      <c r="J9" s="107" t="s">
        <v>613</v>
      </c>
      <c r="K9" s="108" t="s">
        <v>614</v>
      </c>
      <c r="L9" s="110" t="s">
        <v>615</v>
      </c>
      <c r="M9" s="110" t="s">
        <v>616</v>
      </c>
      <c r="N9" s="108" t="s">
        <v>617</v>
      </c>
      <c r="O9" s="109" t="s">
        <v>618</v>
      </c>
      <c r="P9" s="108" t="s">
        <v>619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11">
        <v>1</v>
      </c>
      <c r="B10" s="112">
        <v>45058</v>
      </c>
      <c r="C10" s="113"/>
      <c r="D10" s="114" t="s">
        <v>217</v>
      </c>
      <c r="E10" s="115" t="s">
        <v>620</v>
      </c>
      <c r="F10" s="111" t="s">
        <v>621</v>
      </c>
      <c r="G10" s="111">
        <v>538</v>
      </c>
      <c r="H10" s="111"/>
      <c r="I10" s="116" t="s">
        <v>622</v>
      </c>
      <c r="J10" s="117" t="s">
        <v>623</v>
      </c>
      <c r="K10" s="117"/>
      <c r="L10" s="118"/>
      <c r="M10" s="119"/>
      <c r="N10" s="117"/>
      <c r="O10" s="120"/>
      <c r="P10" s="118">
        <f>VLOOKUP(D10,'MidCap Intra'!B39:C538,2,0)</f>
        <v>557.04999999999995</v>
      </c>
      <c r="Q10" s="45"/>
      <c r="R10" s="45" t="s">
        <v>624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13.5" customHeight="1">
      <c r="A11" s="121">
        <v>2</v>
      </c>
      <c r="B11" s="122">
        <v>45068</v>
      </c>
      <c r="C11" s="123"/>
      <c r="D11" s="124" t="s">
        <v>162</v>
      </c>
      <c r="E11" s="125" t="s">
        <v>620</v>
      </c>
      <c r="F11" s="121">
        <v>691</v>
      </c>
      <c r="G11" s="121">
        <v>637</v>
      </c>
      <c r="H11" s="121">
        <v>732</v>
      </c>
      <c r="I11" s="126" t="s">
        <v>625</v>
      </c>
      <c r="J11" s="127" t="s">
        <v>626</v>
      </c>
      <c r="K11" s="127">
        <f>H11-F11</f>
        <v>41</v>
      </c>
      <c r="L11" s="128">
        <f>(F11*-0.7)/100</f>
        <v>-4.8369999999999997</v>
      </c>
      <c r="M11" s="129">
        <f>(K11+L11)/F11</f>
        <v>5.233429811866859E-2</v>
      </c>
      <c r="N11" s="127" t="s">
        <v>627</v>
      </c>
      <c r="O11" s="130">
        <v>45084</v>
      </c>
      <c r="P11" s="131"/>
      <c r="Q11" s="45"/>
      <c r="R11" s="45" t="s">
        <v>624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13.5" customHeight="1">
      <c r="A12" s="317">
        <v>3</v>
      </c>
      <c r="B12" s="324">
        <v>45077</v>
      </c>
      <c r="C12" s="356"/>
      <c r="D12" s="379" t="s">
        <v>416</v>
      </c>
      <c r="E12" s="376" t="s">
        <v>620</v>
      </c>
      <c r="F12" s="317">
        <v>157</v>
      </c>
      <c r="G12" s="317">
        <v>144</v>
      </c>
      <c r="H12" s="317">
        <v>166.5</v>
      </c>
      <c r="I12" s="380" t="s">
        <v>629</v>
      </c>
      <c r="J12" s="127" t="s">
        <v>1066</v>
      </c>
      <c r="K12" s="127">
        <f>H12-F12</f>
        <v>9.5</v>
      </c>
      <c r="L12" s="128">
        <f>(F12*-0.7)/100</f>
        <v>-1.099</v>
      </c>
      <c r="M12" s="129">
        <f>(K12+L12)/F12</f>
        <v>5.350955414012739E-2</v>
      </c>
      <c r="N12" s="127" t="s">
        <v>627</v>
      </c>
      <c r="O12" s="130">
        <v>45098</v>
      </c>
      <c r="P12" s="131"/>
      <c r="Q12" s="45"/>
      <c r="R12" s="45" t="s">
        <v>624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13.5" customHeight="1">
      <c r="A13" s="121">
        <v>4</v>
      </c>
      <c r="B13" s="122">
        <v>45082</v>
      </c>
      <c r="C13" s="123"/>
      <c r="D13" s="124" t="s">
        <v>515</v>
      </c>
      <c r="E13" s="125" t="s">
        <v>620</v>
      </c>
      <c r="F13" s="121">
        <v>180.5</v>
      </c>
      <c r="G13" s="121">
        <v>164</v>
      </c>
      <c r="H13" s="121">
        <v>193.5</v>
      </c>
      <c r="I13" s="126" t="s">
        <v>630</v>
      </c>
      <c r="J13" s="127" t="s">
        <v>631</v>
      </c>
      <c r="K13" s="127">
        <f>H13-F13</f>
        <v>13</v>
      </c>
      <c r="L13" s="128">
        <f>(F13*-0.7)/100</f>
        <v>-1.2634999999999998</v>
      </c>
      <c r="M13" s="129">
        <f>(K13+L13)/F13</f>
        <v>6.5022160664819945E-2</v>
      </c>
      <c r="N13" s="127" t="s">
        <v>627</v>
      </c>
      <c r="O13" s="130">
        <v>45091</v>
      </c>
      <c r="P13" s="131"/>
      <c r="Q13" s="45"/>
      <c r="R13" s="45" t="s">
        <v>624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3.5" customHeight="1">
      <c r="A14" s="111">
        <v>5</v>
      </c>
      <c r="B14" s="112">
        <v>45084</v>
      </c>
      <c r="C14" s="113"/>
      <c r="D14" s="114" t="s">
        <v>237</v>
      </c>
      <c r="E14" s="115" t="s">
        <v>620</v>
      </c>
      <c r="F14" s="111" t="s">
        <v>632</v>
      </c>
      <c r="G14" s="111">
        <v>1385</v>
      </c>
      <c r="H14" s="111"/>
      <c r="I14" s="116" t="s">
        <v>633</v>
      </c>
      <c r="J14" s="117" t="s">
        <v>623</v>
      </c>
      <c r="K14" s="117"/>
      <c r="L14" s="118"/>
      <c r="M14" s="119"/>
      <c r="N14" s="117"/>
      <c r="O14" s="120"/>
      <c r="P14" s="132">
        <f>VLOOKUP(D14,'MidCap Intra'!B43:C542,2,0)</f>
        <v>1496.25</v>
      </c>
      <c r="Q14" s="45"/>
      <c r="R14" s="45" t="s">
        <v>624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3.5" customHeight="1">
      <c r="A15" s="121">
        <v>6</v>
      </c>
      <c r="B15" s="122">
        <v>45086</v>
      </c>
      <c r="C15" s="123"/>
      <c r="D15" s="124" t="s">
        <v>451</v>
      </c>
      <c r="E15" s="125" t="s">
        <v>620</v>
      </c>
      <c r="F15" s="121">
        <v>230</v>
      </c>
      <c r="G15" s="121">
        <v>200</v>
      </c>
      <c r="H15" s="121">
        <v>248</v>
      </c>
      <c r="I15" s="126" t="s">
        <v>634</v>
      </c>
      <c r="J15" s="127" t="s">
        <v>1049</v>
      </c>
      <c r="K15" s="127">
        <f>H15-F15</f>
        <v>18</v>
      </c>
      <c r="L15" s="128">
        <f>(F15*-0.7)/100</f>
        <v>-1.61</v>
      </c>
      <c r="M15" s="129">
        <f>(K15+L15)/F15</f>
        <v>7.1260869565217391E-2</v>
      </c>
      <c r="N15" s="127" t="s">
        <v>627</v>
      </c>
      <c r="O15" s="130">
        <v>45096</v>
      </c>
      <c r="P15" s="131"/>
      <c r="Q15" s="45"/>
      <c r="R15" s="45" t="s">
        <v>624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3.5" customHeight="1">
      <c r="A16" s="317">
        <v>7</v>
      </c>
      <c r="B16" s="324">
        <v>45089</v>
      </c>
      <c r="C16" s="356"/>
      <c r="D16" s="379" t="s">
        <v>539</v>
      </c>
      <c r="E16" s="376" t="s">
        <v>620</v>
      </c>
      <c r="F16" s="317">
        <v>401</v>
      </c>
      <c r="G16" s="317">
        <v>370</v>
      </c>
      <c r="H16" s="317">
        <v>423</v>
      </c>
      <c r="I16" s="380" t="s">
        <v>635</v>
      </c>
      <c r="J16" s="127" t="s">
        <v>1053</v>
      </c>
      <c r="K16" s="127">
        <f>H16-F16</f>
        <v>22</v>
      </c>
      <c r="L16" s="128">
        <f>(F16*-0.7)/100</f>
        <v>-2.8069999999999999</v>
      </c>
      <c r="M16" s="129">
        <f>(K16+L16)/F16</f>
        <v>4.7862842892768084E-2</v>
      </c>
      <c r="N16" s="127" t="s">
        <v>627</v>
      </c>
      <c r="O16" s="130">
        <v>45096</v>
      </c>
      <c r="P16" s="131"/>
      <c r="Q16" s="45"/>
      <c r="R16" s="45" t="s">
        <v>624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14.25" customHeight="1">
      <c r="A17" s="133">
        <v>8</v>
      </c>
      <c r="B17" s="134">
        <v>45090</v>
      </c>
      <c r="C17" s="135"/>
      <c r="D17" s="341" t="s">
        <v>344</v>
      </c>
      <c r="E17" s="338" t="s">
        <v>620</v>
      </c>
      <c r="F17" s="343" t="s">
        <v>1067</v>
      </c>
      <c r="G17" s="117">
        <v>3900</v>
      </c>
      <c r="H17" s="136"/>
      <c r="I17" s="137" t="s">
        <v>636</v>
      </c>
      <c r="J17" s="138" t="s">
        <v>623</v>
      </c>
      <c r="K17" s="139"/>
      <c r="L17" s="140"/>
      <c r="M17" s="141"/>
      <c r="N17" s="142"/>
      <c r="O17" s="143"/>
      <c r="P17" s="132">
        <f>VLOOKUP(D17,'MidCap Intra'!B46:C545,2,0)</f>
        <v>4312.05</v>
      </c>
      <c r="Q17" s="45"/>
      <c r="R17" s="45" t="s">
        <v>624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14.25" customHeight="1">
      <c r="A18" s="133">
        <v>9</v>
      </c>
      <c r="B18" s="134">
        <v>45092</v>
      </c>
      <c r="C18" s="135"/>
      <c r="D18" s="341" t="s">
        <v>63</v>
      </c>
      <c r="E18" s="338" t="s">
        <v>620</v>
      </c>
      <c r="F18" s="344" t="s">
        <v>994</v>
      </c>
      <c r="G18" s="117">
        <v>6400</v>
      </c>
      <c r="H18" s="136"/>
      <c r="I18" s="339" t="s">
        <v>995</v>
      </c>
      <c r="J18" s="340" t="s">
        <v>623</v>
      </c>
      <c r="K18" s="139"/>
      <c r="L18" s="140"/>
      <c r="M18" s="141"/>
      <c r="N18" s="142"/>
      <c r="O18" s="143"/>
      <c r="P18" s="132">
        <f>VLOOKUP(D18,'MidCap Intra'!B47:C546,2,0)</f>
        <v>7031</v>
      </c>
      <c r="Q18" s="45"/>
      <c r="R18" s="45" t="s">
        <v>624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4.25" customHeight="1">
      <c r="A19" s="133">
        <v>10</v>
      </c>
      <c r="B19" s="134">
        <v>45092</v>
      </c>
      <c r="C19" s="135"/>
      <c r="D19" s="342" t="s">
        <v>194</v>
      </c>
      <c r="E19" s="338" t="s">
        <v>620</v>
      </c>
      <c r="F19" s="344" t="s">
        <v>996</v>
      </c>
      <c r="G19" s="117">
        <v>930</v>
      </c>
      <c r="H19" s="136"/>
      <c r="I19" s="339" t="s">
        <v>997</v>
      </c>
      <c r="J19" s="340" t="s">
        <v>623</v>
      </c>
      <c r="K19" s="139"/>
      <c r="L19" s="140"/>
      <c r="M19" s="141"/>
      <c r="N19" s="142"/>
      <c r="O19" s="143"/>
      <c r="P19" s="132">
        <f>VLOOKUP(D19,'MidCap Intra'!B48:C547,2,0)</f>
        <v>982.3</v>
      </c>
      <c r="Q19" s="45"/>
      <c r="R19" s="45" t="s">
        <v>624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4.25" customHeight="1">
      <c r="A20" s="317">
        <v>11</v>
      </c>
      <c r="B20" s="324">
        <v>45093</v>
      </c>
      <c r="C20" s="356"/>
      <c r="D20" s="379" t="s">
        <v>147</v>
      </c>
      <c r="E20" s="376" t="s">
        <v>620</v>
      </c>
      <c r="F20" s="317">
        <v>465</v>
      </c>
      <c r="G20" s="317">
        <v>434</v>
      </c>
      <c r="H20" s="317">
        <v>490.5</v>
      </c>
      <c r="I20" s="380" t="s">
        <v>1006</v>
      </c>
      <c r="J20" s="127" t="s">
        <v>1076</v>
      </c>
      <c r="K20" s="127">
        <f>H20-F20</f>
        <v>25.5</v>
      </c>
      <c r="L20" s="128">
        <f>(F20*-0.7)/100</f>
        <v>-3.2549999999999999</v>
      </c>
      <c r="M20" s="129">
        <f>(K20+L20)/F20</f>
        <v>4.7838709677419357E-2</v>
      </c>
      <c r="N20" s="127" t="s">
        <v>627</v>
      </c>
      <c r="O20" s="130">
        <v>45099</v>
      </c>
      <c r="P20" s="131"/>
      <c r="Q20" s="45"/>
      <c r="R20" s="45" t="s">
        <v>624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4.25" customHeight="1">
      <c r="A21" s="133">
        <v>12</v>
      </c>
      <c r="B21" s="134">
        <v>45096</v>
      </c>
      <c r="C21" s="135"/>
      <c r="D21" s="341" t="s">
        <v>526</v>
      </c>
      <c r="E21" s="361" t="s">
        <v>620</v>
      </c>
      <c r="F21" s="343" t="s">
        <v>1031</v>
      </c>
      <c r="G21" s="117">
        <v>489</v>
      </c>
      <c r="H21" s="136"/>
      <c r="I21" s="137" t="s">
        <v>1022</v>
      </c>
      <c r="J21" s="138" t="s">
        <v>623</v>
      </c>
      <c r="K21" s="139"/>
      <c r="L21" s="140"/>
      <c r="M21" s="141"/>
      <c r="N21" s="142"/>
      <c r="O21" s="143"/>
      <c r="P21" s="132">
        <f>VLOOKUP(D21,'MidCap Intra'!B50:C549,2,0)</f>
        <v>532.04999999999995</v>
      </c>
      <c r="Q21" s="45"/>
      <c r="R21" s="45" t="s">
        <v>624</v>
      </c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4.25" customHeight="1">
      <c r="A22" s="381">
        <v>13</v>
      </c>
      <c r="B22" s="382">
        <v>45097</v>
      </c>
      <c r="C22" s="383"/>
      <c r="D22" s="384" t="s">
        <v>443</v>
      </c>
      <c r="E22" s="385" t="s">
        <v>620</v>
      </c>
      <c r="F22" s="317">
        <v>99.5</v>
      </c>
      <c r="G22" s="320">
        <v>89</v>
      </c>
      <c r="H22" s="317">
        <v>105.5</v>
      </c>
      <c r="I22" s="386" t="s">
        <v>1043</v>
      </c>
      <c r="J22" s="127" t="s">
        <v>704</v>
      </c>
      <c r="K22" s="127">
        <f>H22-F22</f>
        <v>6</v>
      </c>
      <c r="L22" s="128">
        <f>(F22*-0.7)/100</f>
        <v>-0.6964999999999999</v>
      </c>
      <c r="M22" s="129">
        <f>(K22+L22)/F22</f>
        <v>5.330150753768844E-2</v>
      </c>
      <c r="N22" s="127" t="s">
        <v>627</v>
      </c>
      <c r="O22" s="130">
        <v>45097</v>
      </c>
      <c r="P22" s="131"/>
      <c r="Q22" s="45"/>
      <c r="R22" s="45" t="s">
        <v>624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4.25" customHeight="1">
      <c r="A23" s="133">
        <v>14</v>
      </c>
      <c r="B23" s="134">
        <v>45097</v>
      </c>
      <c r="C23" s="135"/>
      <c r="D23" s="342" t="s">
        <v>490</v>
      </c>
      <c r="E23" s="361" t="s">
        <v>620</v>
      </c>
      <c r="F23" s="343" t="s">
        <v>628</v>
      </c>
      <c r="G23" s="117">
        <v>144</v>
      </c>
      <c r="H23" s="136"/>
      <c r="I23" s="137" t="s">
        <v>1044</v>
      </c>
      <c r="J23" s="138" t="s">
        <v>623</v>
      </c>
      <c r="K23" s="139"/>
      <c r="L23" s="140"/>
      <c r="M23" s="141"/>
      <c r="N23" s="142"/>
      <c r="O23" s="143"/>
      <c r="P23" s="132">
        <f>VLOOKUP(D23,'MidCap Intra'!B52:C551,2,0)</f>
        <v>158.55000000000001</v>
      </c>
      <c r="Q23" s="45"/>
      <c r="R23" s="45" t="s">
        <v>624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4.25" customHeight="1">
      <c r="A24" s="133">
        <v>15</v>
      </c>
      <c r="B24" s="134">
        <v>45098</v>
      </c>
      <c r="C24" s="135"/>
      <c r="D24" s="342" t="s">
        <v>443</v>
      </c>
      <c r="E24" s="361" t="s">
        <v>620</v>
      </c>
      <c r="F24" s="343" t="s">
        <v>1065</v>
      </c>
      <c r="G24" s="117">
        <v>94</v>
      </c>
      <c r="H24" s="136"/>
      <c r="I24" s="137" t="s">
        <v>1043</v>
      </c>
      <c r="J24" s="138" t="s">
        <v>623</v>
      </c>
      <c r="K24" s="139"/>
      <c r="L24" s="140"/>
      <c r="M24" s="141"/>
      <c r="N24" s="142"/>
      <c r="O24" s="143"/>
      <c r="P24" s="132">
        <f>VLOOKUP(D24,'MidCap Intra'!B53:C552,2,0)</f>
        <v>102.3</v>
      </c>
      <c r="Q24" s="45"/>
      <c r="R24" s="45" t="s">
        <v>624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4.25" customHeight="1">
      <c r="A25" s="133">
        <v>16</v>
      </c>
      <c r="B25" s="134">
        <v>45099</v>
      </c>
      <c r="C25" s="135"/>
      <c r="D25" s="342" t="s">
        <v>414</v>
      </c>
      <c r="E25" s="361" t="s">
        <v>620</v>
      </c>
      <c r="F25" s="343" t="s">
        <v>1080</v>
      </c>
      <c r="G25" s="117">
        <v>2840</v>
      </c>
      <c r="H25" s="136"/>
      <c r="I25" s="137" t="s">
        <v>1081</v>
      </c>
      <c r="J25" s="138" t="s">
        <v>623</v>
      </c>
      <c r="K25" s="139"/>
      <c r="L25" s="140"/>
      <c r="M25" s="141"/>
      <c r="N25" s="142"/>
      <c r="O25" s="143"/>
      <c r="P25" s="132">
        <f>VLOOKUP(D25,'MidCap Intra'!B54:C553,2,0)</f>
        <v>3011.85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14.25" customHeight="1">
      <c r="A26" s="133">
        <v>17</v>
      </c>
      <c r="B26" s="134">
        <v>45100</v>
      </c>
      <c r="C26" s="135"/>
      <c r="D26" s="342" t="s">
        <v>132</v>
      </c>
      <c r="E26" s="361" t="s">
        <v>620</v>
      </c>
      <c r="F26" s="343" t="s">
        <v>1105</v>
      </c>
      <c r="G26" s="117">
        <v>567</v>
      </c>
      <c r="H26" s="136"/>
      <c r="I26" s="137" t="s">
        <v>1106</v>
      </c>
      <c r="J26" s="138" t="s">
        <v>623</v>
      </c>
      <c r="K26" s="139"/>
      <c r="L26" s="140"/>
      <c r="M26" s="141"/>
      <c r="N26" s="142"/>
      <c r="O26" s="143"/>
      <c r="P26" s="132">
        <f>VLOOKUP(D26,'MidCap Intra'!B55:C554,2,0)</f>
        <v>630.25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13.5" customHeight="1">
      <c r="A27" s="111"/>
      <c r="B27" s="112"/>
      <c r="C27" s="113"/>
      <c r="D27" s="114"/>
      <c r="E27" s="115"/>
      <c r="F27" s="111"/>
      <c r="G27" s="111"/>
      <c r="H27" s="111"/>
      <c r="I27" s="116"/>
      <c r="J27" s="117"/>
      <c r="K27" s="117"/>
      <c r="L27" s="118"/>
      <c r="M27" s="119"/>
      <c r="N27" s="117"/>
      <c r="O27" s="120"/>
      <c r="P27" s="307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30" spans="1:38" ht="14.25" customHeight="1">
      <c r="A30" s="144"/>
      <c r="B30" s="145"/>
      <c r="C30" s="146"/>
      <c r="D30" s="147"/>
      <c r="E30" s="148"/>
      <c r="F30" s="148"/>
      <c r="G30" s="144"/>
      <c r="H30" s="148"/>
      <c r="I30" s="149"/>
      <c r="J30" s="150"/>
      <c r="K30" s="150"/>
      <c r="L30" s="151"/>
      <c r="M30" s="152"/>
      <c r="N30" s="153"/>
      <c r="O30" s="154"/>
      <c r="P30" s="15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2" customHeight="1">
      <c r="A31" s="156" t="s">
        <v>637</v>
      </c>
      <c r="B31" s="157"/>
      <c r="C31" s="158"/>
      <c r="E31" s="159"/>
      <c r="F31" s="159"/>
      <c r="G31" s="159"/>
      <c r="H31" s="159"/>
      <c r="I31" s="159"/>
      <c r="J31" s="160"/>
      <c r="K31" s="159"/>
      <c r="L31" s="161"/>
      <c r="M31" s="66"/>
      <c r="N31" s="160"/>
      <c r="O31" s="158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12" customHeight="1">
      <c r="A32" s="162" t="s">
        <v>638</v>
      </c>
      <c r="B32" s="156"/>
      <c r="C32" s="156"/>
      <c r="D32" s="156"/>
      <c r="E32" s="45"/>
      <c r="F32" s="163" t="s">
        <v>639</v>
      </c>
      <c r="G32" s="6"/>
      <c r="H32" s="6"/>
      <c r="I32" s="6"/>
      <c r="J32" s="164"/>
      <c r="K32" s="165"/>
      <c r="L32" s="165"/>
      <c r="M32" s="166"/>
      <c r="N32" s="1"/>
      <c r="O32" s="167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2" customHeight="1">
      <c r="A33" s="156" t="s">
        <v>640</v>
      </c>
      <c r="B33" s="156"/>
      <c r="C33" s="156"/>
      <c r="D33" s="156" t="s">
        <v>641</v>
      </c>
      <c r="E33" s="6"/>
      <c r="F33" s="163" t="s">
        <v>642</v>
      </c>
      <c r="G33" s="6"/>
      <c r="H33" s="6"/>
      <c r="I33" s="6"/>
      <c r="J33" s="164"/>
      <c r="K33" s="165"/>
      <c r="L33" s="165"/>
      <c r="M33" s="166"/>
      <c r="N33" s="1"/>
      <c r="O33" s="167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</row>
    <row r="34" spans="1:38" ht="12" customHeight="1">
      <c r="A34" s="156"/>
      <c r="B34" s="156"/>
      <c r="C34" s="156"/>
      <c r="D34" s="156"/>
      <c r="E34" s="6"/>
      <c r="F34" s="6"/>
      <c r="G34" s="6"/>
      <c r="H34" s="6"/>
      <c r="I34" s="6"/>
      <c r="J34" s="168"/>
      <c r="K34" s="165"/>
      <c r="L34" s="165"/>
      <c r="M34" s="6"/>
      <c r="N34" s="169"/>
      <c r="O34" s="1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2.75" customHeight="1">
      <c r="A35" s="1"/>
      <c r="B35" s="170" t="s">
        <v>643</v>
      </c>
      <c r="C35" s="170"/>
      <c r="D35" s="170"/>
      <c r="E35" s="170"/>
      <c r="F35" s="171"/>
      <c r="G35" s="6"/>
      <c r="H35" s="6"/>
      <c r="I35" s="172"/>
      <c r="J35" s="173"/>
      <c r="K35" s="174"/>
      <c r="L35" s="173"/>
      <c r="M35" s="6"/>
      <c r="N35" s="1"/>
      <c r="O35" s="1"/>
      <c r="P35" s="1"/>
      <c r="R35" s="66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75" t="s">
        <v>16</v>
      </c>
      <c r="B36" s="175" t="s">
        <v>591</v>
      </c>
      <c r="C36" s="175"/>
      <c r="D36" s="95" t="s">
        <v>607</v>
      </c>
      <c r="E36" s="175" t="s">
        <v>608</v>
      </c>
      <c r="F36" s="175" t="s">
        <v>609</v>
      </c>
      <c r="G36" s="175" t="s">
        <v>644</v>
      </c>
      <c r="H36" s="175" t="s">
        <v>611</v>
      </c>
      <c r="I36" s="175" t="s">
        <v>612</v>
      </c>
      <c r="J36" s="110" t="s">
        <v>613</v>
      </c>
      <c r="K36" s="108" t="s">
        <v>645</v>
      </c>
      <c r="L36" s="176" t="s">
        <v>615</v>
      </c>
      <c r="M36" s="110" t="s">
        <v>616</v>
      </c>
      <c r="N36" s="107" t="s">
        <v>617</v>
      </c>
      <c r="O36" s="95" t="s">
        <v>618</v>
      </c>
      <c r="P36" s="45"/>
      <c r="Q36" s="1"/>
      <c r="R36" s="66"/>
      <c r="S36" s="66"/>
      <c r="T36" s="66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ht="13.5" customHeight="1">
      <c r="A37" s="121">
        <v>1</v>
      </c>
      <c r="B37" s="177">
        <v>45069</v>
      </c>
      <c r="C37" s="123"/>
      <c r="D37" s="124" t="s">
        <v>51</v>
      </c>
      <c r="E37" s="125" t="s">
        <v>646</v>
      </c>
      <c r="F37" s="121">
        <v>1811</v>
      </c>
      <c r="G37" s="121">
        <v>1750</v>
      </c>
      <c r="H37" s="121">
        <v>1855</v>
      </c>
      <c r="I37" s="126" t="s">
        <v>647</v>
      </c>
      <c r="J37" s="127" t="s">
        <v>648</v>
      </c>
      <c r="K37" s="127">
        <f t="shared" ref="K37:K38" si="0">H37-F37</f>
        <v>44</v>
      </c>
      <c r="L37" s="128">
        <f t="shared" ref="L37:L38" si="1">(F37*-0.7)/100</f>
        <v>-12.676999999999998</v>
      </c>
      <c r="M37" s="129">
        <f t="shared" ref="M37:M38" si="2">(K37+L37)/F37</f>
        <v>1.7295969077857538E-2</v>
      </c>
      <c r="N37" s="127" t="s">
        <v>627</v>
      </c>
      <c r="O37" s="130">
        <v>45083</v>
      </c>
      <c r="P37" s="45"/>
      <c r="Q37" s="178"/>
      <c r="R37" s="178" t="s">
        <v>624</v>
      </c>
      <c r="S37" s="45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</row>
    <row r="38" spans="1:38" ht="13.5" customHeight="1">
      <c r="A38" s="180">
        <v>2</v>
      </c>
      <c r="B38" s="181">
        <v>45078</v>
      </c>
      <c r="C38" s="182"/>
      <c r="D38" s="183" t="s">
        <v>176</v>
      </c>
      <c r="E38" s="184" t="s">
        <v>646</v>
      </c>
      <c r="F38" s="180">
        <v>555.5</v>
      </c>
      <c r="G38" s="180">
        <v>539</v>
      </c>
      <c r="H38" s="180">
        <v>539</v>
      </c>
      <c r="I38" s="185" t="s">
        <v>649</v>
      </c>
      <c r="J38" s="186" t="s">
        <v>650</v>
      </c>
      <c r="K38" s="186">
        <f t="shared" si="0"/>
        <v>-16.5</v>
      </c>
      <c r="L38" s="187">
        <f t="shared" si="1"/>
        <v>-3.8884999999999996</v>
      </c>
      <c r="M38" s="188">
        <f t="shared" si="2"/>
        <v>-3.6702970297029701E-2</v>
      </c>
      <c r="N38" s="186" t="s">
        <v>651</v>
      </c>
      <c r="O38" s="189">
        <v>45086</v>
      </c>
      <c r="P38" s="45"/>
      <c r="Q38" s="178"/>
      <c r="R38" s="178" t="s">
        <v>624</v>
      </c>
      <c r="S38" s="45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</row>
    <row r="39" spans="1:38" ht="13.5" customHeight="1">
      <c r="A39" s="111">
        <v>3</v>
      </c>
      <c r="B39" s="190">
        <v>45078</v>
      </c>
      <c r="C39" s="113"/>
      <c r="D39" s="114" t="s">
        <v>95</v>
      </c>
      <c r="E39" s="115" t="s">
        <v>646</v>
      </c>
      <c r="F39" s="111" t="s">
        <v>652</v>
      </c>
      <c r="G39" s="111">
        <v>222</v>
      </c>
      <c r="H39" s="111"/>
      <c r="I39" s="116" t="s">
        <v>653</v>
      </c>
      <c r="J39" s="117" t="s">
        <v>623</v>
      </c>
      <c r="K39" s="117"/>
      <c r="L39" s="118"/>
      <c r="M39" s="119"/>
      <c r="N39" s="117"/>
      <c r="O39" s="120"/>
      <c r="P39" s="45"/>
      <c r="Q39" s="178"/>
      <c r="R39" s="178" t="s">
        <v>624</v>
      </c>
      <c r="S39" s="45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</row>
    <row r="40" spans="1:38" ht="13.5" customHeight="1">
      <c r="A40" s="180">
        <v>4</v>
      </c>
      <c r="B40" s="181">
        <v>45079</v>
      </c>
      <c r="C40" s="182"/>
      <c r="D40" s="183" t="s">
        <v>654</v>
      </c>
      <c r="E40" s="184" t="s">
        <v>646</v>
      </c>
      <c r="F40" s="180">
        <v>293</v>
      </c>
      <c r="G40" s="180">
        <v>284</v>
      </c>
      <c r="H40" s="180">
        <v>284</v>
      </c>
      <c r="I40" s="185" t="s">
        <v>655</v>
      </c>
      <c r="J40" s="186" t="s">
        <v>656</v>
      </c>
      <c r="K40" s="186">
        <f>H40-F40</f>
        <v>-9</v>
      </c>
      <c r="L40" s="187">
        <f>(F40*-0.7)/100</f>
        <v>-2.0510000000000002</v>
      </c>
      <c r="M40" s="188">
        <f>(K40+L40)/F40</f>
        <v>-3.7716723549488053E-2</v>
      </c>
      <c r="N40" s="186" t="s">
        <v>651</v>
      </c>
      <c r="O40" s="189">
        <v>45085</v>
      </c>
      <c r="P40" s="45"/>
      <c r="Q40" s="178"/>
      <c r="R40" s="178" t="s">
        <v>624</v>
      </c>
      <c r="S40" s="45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</row>
    <row r="41" spans="1:38" ht="13.5" customHeight="1">
      <c r="A41" s="414">
        <v>5</v>
      </c>
      <c r="B41" s="415">
        <v>45084</v>
      </c>
      <c r="C41" s="416"/>
      <c r="D41" s="417" t="s">
        <v>51</v>
      </c>
      <c r="E41" s="418" t="s">
        <v>646</v>
      </c>
      <c r="F41" s="414">
        <v>1843</v>
      </c>
      <c r="G41" s="414">
        <v>1785</v>
      </c>
      <c r="H41" s="414">
        <v>1850</v>
      </c>
      <c r="I41" s="419" t="s">
        <v>657</v>
      </c>
      <c r="J41" s="420" t="s">
        <v>720</v>
      </c>
      <c r="K41" s="420">
        <f t="shared" ref="K41" si="3">H41-F41</f>
        <v>7</v>
      </c>
      <c r="L41" s="421">
        <f t="shared" ref="L41" si="4">(F41*-0.7)/100</f>
        <v>-12.901</v>
      </c>
      <c r="M41" s="422">
        <f t="shared" ref="M41" si="5">(K41+L41)/F41</f>
        <v>-3.2018448182311449E-3</v>
      </c>
      <c r="N41" s="420" t="s">
        <v>688</v>
      </c>
      <c r="O41" s="423">
        <v>45099</v>
      </c>
      <c r="P41" s="45"/>
      <c r="Q41" s="178"/>
      <c r="R41" s="178" t="s">
        <v>624</v>
      </c>
      <c r="S41" s="45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</row>
    <row r="42" spans="1:38" ht="13.5" customHeight="1">
      <c r="A42" s="180">
        <v>6</v>
      </c>
      <c r="B42" s="181">
        <v>45084</v>
      </c>
      <c r="C42" s="182"/>
      <c r="D42" s="183" t="s">
        <v>92</v>
      </c>
      <c r="E42" s="184" t="s">
        <v>646</v>
      </c>
      <c r="F42" s="180">
        <v>280.5</v>
      </c>
      <c r="G42" s="180">
        <v>272.5</v>
      </c>
      <c r="H42" s="180">
        <v>272.5</v>
      </c>
      <c r="I42" s="185" t="s">
        <v>658</v>
      </c>
      <c r="J42" s="186" t="s">
        <v>1103</v>
      </c>
      <c r="K42" s="186">
        <f>H42-F42</f>
        <v>-8</v>
      </c>
      <c r="L42" s="187">
        <f>(F42*-0.7)/100</f>
        <v>-1.9635</v>
      </c>
      <c r="M42" s="188">
        <f>(K42+L42)/F42</f>
        <v>-3.55204991087344E-2</v>
      </c>
      <c r="N42" s="186" t="s">
        <v>651</v>
      </c>
      <c r="O42" s="189">
        <v>45100</v>
      </c>
      <c r="P42" s="45"/>
      <c r="Q42" s="178"/>
      <c r="R42" s="178" t="s">
        <v>659</v>
      </c>
      <c r="S42" s="45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</row>
    <row r="43" spans="1:38" ht="13.5" customHeight="1">
      <c r="A43" s="317">
        <v>7</v>
      </c>
      <c r="B43" s="355">
        <v>45092</v>
      </c>
      <c r="C43" s="356"/>
      <c r="D43" s="357" t="s">
        <v>490</v>
      </c>
      <c r="E43" s="358" t="s">
        <v>646</v>
      </c>
      <c r="F43" s="359">
        <v>158</v>
      </c>
      <c r="G43" s="317">
        <v>153</v>
      </c>
      <c r="H43" s="317">
        <v>163.25</v>
      </c>
      <c r="I43" s="360" t="s">
        <v>998</v>
      </c>
      <c r="J43" s="127" t="s">
        <v>1004</v>
      </c>
      <c r="K43" s="127">
        <f t="shared" ref="K43" si="6">H43-F43</f>
        <v>5.25</v>
      </c>
      <c r="L43" s="128">
        <f t="shared" ref="L43" si="7">(F43*-0.7)/100</f>
        <v>-1.1059999999999999</v>
      </c>
      <c r="M43" s="129">
        <f t="shared" ref="M43" si="8">(K43+L43)/F43</f>
        <v>2.6227848101265824E-2</v>
      </c>
      <c r="N43" s="127" t="s">
        <v>627</v>
      </c>
      <c r="O43" s="130">
        <v>45093</v>
      </c>
      <c r="P43" s="45"/>
      <c r="Q43" s="178"/>
      <c r="R43" s="178" t="s">
        <v>624</v>
      </c>
      <c r="S43" s="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</row>
    <row r="44" spans="1:38" ht="13.5" customHeight="1">
      <c r="A44" s="317">
        <v>8</v>
      </c>
      <c r="B44" s="355">
        <v>45096</v>
      </c>
      <c r="C44" s="356"/>
      <c r="D44" s="357" t="s">
        <v>158</v>
      </c>
      <c r="E44" s="376" t="s">
        <v>646</v>
      </c>
      <c r="F44" s="359">
        <v>661.5</v>
      </c>
      <c r="G44" s="317">
        <v>645</v>
      </c>
      <c r="H44" s="317">
        <v>674</v>
      </c>
      <c r="I44" s="360" t="s">
        <v>1011</v>
      </c>
      <c r="J44" s="127" t="s">
        <v>1019</v>
      </c>
      <c r="K44" s="127">
        <f t="shared" ref="K44" si="9">H44-F44</f>
        <v>12.5</v>
      </c>
      <c r="L44" s="128">
        <f>(F44*-0.07)/100</f>
        <v>-0.46305000000000007</v>
      </c>
      <c r="M44" s="129">
        <f t="shared" ref="M44" si="10">(K44+L44)/F44</f>
        <v>1.8196447467876038E-2</v>
      </c>
      <c r="N44" s="127" t="s">
        <v>627</v>
      </c>
      <c r="O44" s="130">
        <v>45096</v>
      </c>
      <c r="P44" s="45"/>
      <c r="Q44" s="178"/>
      <c r="R44" s="178" t="s">
        <v>624</v>
      </c>
      <c r="S44" s="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</row>
    <row r="45" spans="1:38" ht="13.5" customHeight="1">
      <c r="A45" s="180">
        <v>9</v>
      </c>
      <c r="B45" s="181">
        <v>45096</v>
      </c>
      <c r="C45" s="182"/>
      <c r="D45" s="183" t="s">
        <v>158</v>
      </c>
      <c r="E45" s="184" t="s">
        <v>646</v>
      </c>
      <c r="F45" s="180">
        <v>662.5</v>
      </c>
      <c r="G45" s="180">
        <v>644</v>
      </c>
      <c r="H45" s="180">
        <v>644</v>
      </c>
      <c r="I45" s="185" t="s">
        <v>1011</v>
      </c>
      <c r="J45" s="186" t="s">
        <v>1104</v>
      </c>
      <c r="K45" s="186">
        <f>H45-F45</f>
        <v>-18.5</v>
      </c>
      <c r="L45" s="187">
        <f>(F45*-0.7)/100</f>
        <v>-4.6374999999999993</v>
      </c>
      <c r="M45" s="188">
        <f>(K45+L45)/F45</f>
        <v>-3.492452830188679E-2</v>
      </c>
      <c r="N45" s="186" t="s">
        <v>651</v>
      </c>
      <c r="O45" s="189">
        <v>45100</v>
      </c>
      <c r="P45" s="45"/>
      <c r="Q45" s="178"/>
      <c r="R45" s="178" t="s">
        <v>624</v>
      </c>
      <c r="S45" s="45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</row>
    <row r="46" spans="1:38" ht="13.5" customHeight="1">
      <c r="A46" s="62"/>
      <c r="B46" s="62"/>
      <c r="C46" s="113"/>
      <c r="D46" s="114"/>
      <c r="E46" s="115"/>
      <c r="F46" s="111"/>
      <c r="G46" s="111"/>
      <c r="H46" s="111"/>
      <c r="I46" s="116"/>
      <c r="J46" s="117"/>
      <c r="K46" s="117"/>
      <c r="L46" s="118"/>
      <c r="M46" s="119"/>
      <c r="N46" s="117"/>
      <c r="O46" s="120"/>
      <c r="P46" s="45"/>
      <c r="Q46" s="178"/>
      <c r="R46" s="178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ht="44.25" customHeight="1">
      <c r="A47" s="156" t="s">
        <v>637</v>
      </c>
      <c r="B47" s="191"/>
      <c r="C47" s="191"/>
      <c r="D47" s="1"/>
      <c r="E47" s="6"/>
      <c r="F47" s="6"/>
      <c r="G47" s="6"/>
      <c r="H47" s="6" t="s">
        <v>660</v>
      </c>
      <c r="I47" s="6"/>
      <c r="J47" s="6"/>
      <c r="K47" s="152"/>
      <c r="L47" s="192"/>
      <c r="M47" s="152"/>
      <c r="N47" s="153"/>
      <c r="O47" s="152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62" t="s">
        <v>638</v>
      </c>
      <c r="B48" s="156"/>
      <c r="C48" s="156"/>
      <c r="D48" s="156"/>
      <c r="E48" s="45"/>
      <c r="F48" s="163" t="s">
        <v>639</v>
      </c>
      <c r="G48" s="66"/>
      <c r="H48" s="45"/>
      <c r="I48" s="66"/>
      <c r="J48" s="6"/>
      <c r="K48" s="193"/>
      <c r="L48" s="194"/>
      <c r="M48" s="6"/>
      <c r="N48" s="146"/>
      <c r="O48" s="195"/>
      <c r="P48" s="45"/>
      <c r="Q48" s="45"/>
      <c r="R48" s="6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</row>
    <row r="49" spans="1:38" ht="14.25" customHeight="1">
      <c r="A49" s="162"/>
      <c r="B49" s="156"/>
      <c r="C49" s="156"/>
      <c r="D49" s="156"/>
      <c r="E49" s="6"/>
      <c r="F49" s="163" t="s">
        <v>642</v>
      </c>
      <c r="G49" s="66"/>
      <c r="H49" s="45"/>
      <c r="I49" s="66"/>
      <c r="J49" s="6"/>
      <c r="K49" s="193"/>
      <c r="L49" s="194"/>
      <c r="M49" s="6"/>
      <c r="N49" s="146"/>
      <c r="O49" s="195"/>
      <c r="P49" s="45"/>
      <c r="Q49" s="45"/>
      <c r="R49" s="6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</row>
    <row r="50" spans="1:38" ht="14.25" customHeight="1">
      <c r="A50" s="156"/>
      <c r="B50" s="156"/>
      <c r="C50" s="156"/>
      <c r="D50" s="156"/>
      <c r="E50" s="6"/>
      <c r="F50" s="6"/>
      <c r="G50" s="6"/>
      <c r="H50" s="6"/>
      <c r="I50" s="6"/>
      <c r="J50" s="168"/>
      <c r="K50" s="165"/>
      <c r="L50" s="166"/>
      <c r="M50" s="6"/>
      <c r="N50" s="169"/>
      <c r="O50" s="1"/>
      <c r="P50" s="45"/>
      <c r="Q50" s="45"/>
      <c r="R50" s="6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51" spans="1:38" ht="12.75" customHeight="1">
      <c r="A51" s="196" t="s">
        <v>661</v>
      </c>
      <c r="B51" s="196"/>
      <c r="C51" s="196"/>
      <c r="D51" s="196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5"/>
      <c r="R51" s="6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</row>
    <row r="52" spans="1:38" ht="38.25" customHeight="1">
      <c r="A52" s="108" t="s">
        <v>16</v>
      </c>
      <c r="B52" s="108" t="s">
        <v>591</v>
      </c>
      <c r="C52" s="108"/>
      <c r="D52" s="109" t="s">
        <v>607</v>
      </c>
      <c r="E52" s="108" t="s">
        <v>608</v>
      </c>
      <c r="F52" s="108" t="s">
        <v>609</v>
      </c>
      <c r="G52" s="108" t="s">
        <v>644</v>
      </c>
      <c r="H52" s="108" t="s">
        <v>611</v>
      </c>
      <c r="I52" s="108" t="s">
        <v>612</v>
      </c>
      <c r="J52" s="107" t="s">
        <v>613</v>
      </c>
      <c r="K52" s="197" t="s">
        <v>662</v>
      </c>
      <c r="L52" s="110" t="s">
        <v>615</v>
      </c>
      <c r="M52" s="197" t="s">
        <v>663</v>
      </c>
      <c r="N52" s="108" t="s">
        <v>664</v>
      </c>
      <c r="O52" s="107" t="s">
        <v>617</v>
      </c>
      <c r="P52" s="109" t="s">
        <v>618</v>
      </c>
      <c r="Q52" s="45"/>
      <c r="R52" s="6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</row>
    <row r="53" spans="1:38" ht="12.75" customHeight="1">
      <c r="A53" s="121">
        <v>1</v>
      </c>
      <c r="B53" s="198">
        <v>45079</v>
      </c>
      <c r="C53" s="199"/>
      <c r="D53" s="199" t="s">
        <v>665</v>
      </c>
      <c r="E53" s="121" t="s">
        <v>646</v>
      </c>
      <c r="F53" s="121">
        <v>2245</v>
      </c>
      <c r="G53" s="121">
        <v>2197</v>
      </c>
      <c r="H53" s="127">
        <v>2276</v>
      </c>
      <c r="I53" s="127" t="s">
        <v>666</v>
      </c>
      <c r="J53" s="127" t="s">
        <v>667</v>
      </c>
      <c r="K53" s="121">
        <f t="shared" ref="K53:K54" si="11">H53-F53</f>
        <v>31</v>
      </c>
      <c r="L53" s="128">
        <f t="shared" ref="L53:L57" si="12">(H53*N53)*0.07%</f>
        <v>477.96000000000009</v>
      </c>
      <c r="M53" s="200">
        <f t="shared" ref="M53:M57" si="13">(K53*N53)-L53</f>
        <v>8822.0399999999991</v>
      </c>
      <c r="N53" s="121">
        <v>300</v>
      </c>
      <c r="O53" s="127" t="s">
        <v>627</v>
      </c>
      <c r="P53" s="122">
        <v>45082</v>
      </c>
      <c r="Q53" s="201"/>
      <c r="R53" s="66" t="s">
        <v>624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202"/>
      <c r="AG53" s="203"/>
      <c r="AH53" s="201"/>
      <c r="AI53" s="201"/>
      <c r="AJ53" s="202"/>
      <c r="AK53" s="202"/>
      <c r="AL53" s="202"/>
    </row>
    <row r="54" spans="1:38" ht="12.75" customHeight="1">
      <c r="A54" s="180">
        <v>2</v>
      </c>
      <c r="B54" s="204">
        <v>45084</v>
      </c>
      <c r="C54" s="205"/>
      <c r="D54" s="205" t="s">
        <v>668</v>
      </c>
      <c r="E54" s="180" t="s">
        <v>646</v>
      </c>
      <c r="F54" s="180">
        <v>1065</v>
      </c>
      <c r="G54" s="180">
        <v>1053</v>
      </c>
      <c r="H54" s="186">
        <v>1052</v>
      </c>
      <c r="I54" s="186" t="s">
        <v>669</v>
      </c>
      <c r="J54" s="186" t="s">
        <v>670</v>
      </c>
      <c r="K54" s="180">
        <f t="shared" si="11"/>
        <v>-13</v>
      </c>
      <c r="L54" s="187">
        <f t="shared" si="12"/>
        <v>736.40000000000009</v>
      </c>
      <c r="M54" s="206">
        <f t="shared" si="13"/>
        <v>-13736.4</v>
      </c>
      <c r="N54" s="180">
        <v>1000</v>
      </c>
      <c r="O54" s="186" t="s">
        <v>651</v>
      </c>
      <c r="P54" s="207">
        <v>45086</v>
      </c>
      <c r="Q54" s="201"/>
      <c r="R54" s="66" t="s">
        <v>659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202"/>
      <c r="AG54" s="203"/>
      <c r="AH54" s="201"/>
      <c r="AI54" s="201"/>
      <c r="AJ54" s="202"/>
      <c r="AK54" s="202"/>
      <c r="AL54" s="202"/>
    </row>
    <row r="55" spans="1:38" ht="12.75" customHeight="1">
      <c r="A55" s="180">
        <v>3</v>
      </c>
      <c r="B55" s="204">
        <v>45089</v>
      </c>
      <c r="C55" s="205"/>
      <c r="D55" s="205" t="s">
        <v>671</v>
      </c>
      <c r="E55" s="180" t="s">
        <v>672</v>
      </c>
      <c r="F55" s="180">
        <v>161</v>
      </c>
      <c r="G55" s="180">
        <v>165</v>
      </c>
      <c r="H55" s="186">
        <v>165</v>
      </c>
      <c r="I55" s="186">
        <v>152</v>
      </c>
      <c r="J55" s="186" t="s">
        <v>673</v>
      </c>
      <c r="K55" s="180">
        <f t="shared" ref="K55:K56" si="14">F55-H55</f>
        <v>-4</v>
      </c>
      <c r="L55" s="187">
        <f t="shared" si="12"/>
        <v>323.40000000000003</v>
      </c>
      <c r="M55" s="206">
        <f t="shared" si="13"/>
        <v>-11523.4</v>
      </c>
      <c r="N55" s="180">
        <v>2800</v>
      </c>
      <c r="O55" s="186" t="s">
        <v>651</v>
      </c>
      <c r="P55" s="207">
        <v>45090</v>
      </c>
      <c r="Q55" s="201"/>
      <c r="R55" s="66" t="s">
        <v>659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202"/>
      <c r="AG55" s="203"/>
      <c r="AH55" s="201"/>
      <c r="AI55" s="201"/>
      <c r="AJ55" s="202"/>
      <c r="AK55" s="202"/>
      <c r="AL55" s="202"/>
    </row>
    <row r="56" spans="1:38" ht="12.75" customHeight="1">
      <c r="A56" s="180">
        <v>4</v>
      </c>
      <c r="B56" s="204">
        <v>45089</v>
      </c>
      <c r="C56" s="205"/>
      <c r="D56" s="205" t="s">
        <v>674</v>
      </c>
      <c r="E56" s="180" t="s">
        <v>672</v>
      </c>
      <c r="F56" s="180">
        <v>367.5</v>
      </c>
      <c r="G56" s="180">
        <v>374</v>
      </c>
      <c r="H56" s="186">
        <v>374</v>
      </c>
      <c r="I56" s="186" t="s">
        <v>675</v>
      </c>
      <c r="J56" s="186" t="s">
        <v>676</v>
      </c>
      <c r="K56" s="180">
        <f t="shared" si="14"/>
        <v>-6.5</v>
      </c>
      <c r="L56" s="187">
        <f t="shared" si="12"/>
        <v>523.6</v>
      </c>
      <c r="M56" s="206">
        <f t="shared" si="13"/>
        <v>-13523.6</v>
      </c>
      <c r="N56" s="180">
        <v>2000</v>
      </c>
      <c r="O56" s="186" t="s">
        <v>651</v>
      </c>
      <c r="P56" s="207">
        <v>45090</v>
      </c>
      <c r="Q56" s="201"/>
      <c r="R56" s="66" t="s">
        <v>624</v>
      </c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202"/>
      <c r="AG56" s="203"/>
      <c r="AH56" s="201"/>
      <c r="AI56" s="201"/>
      <c r="AJ56" s="202"/>
      <c r="AK56" s="202"/>
      <c r="AL56" s="202"/>
    </row>
    <row r="57" spans="1:38" ht="12.75" customHeight="1">
      <c r="A57" s="317">
        <v>5</v>
      </c>
      <c r="B57" s="318">
        <v>45091</v>
      </c>
      <c r="C57" s="319"/>
      <c r="D57" s="319" t="s">
        <v>992</v>
      </c>
      <c r="E57" s="317" t="s">
        <v>672</v>
      </c>
      <c r="F57" s="317">
        <v>932</v>
      </c>
      <c r="G57" s="317">
        <v>950</v>
      </c>
      <c r="H57" s="320">
        <v>921.5</v>
      </c>
      <c r="I57" s="320" t="s">
        <v>993</v>
      </c>
      <c r="J57" s="127" t="s">
        <v>1050</v>
      </c>
      <c r="K57" s="121">
        <f>F57-H57</f>
        <v>10.5</v>
      </c>
      <c r="L57" s="128">
        <f t="shared" si="12"/>
        <v>451.53500000000008</v>
      </c>
      <c r="M57" s="200">
        <f t="shared" si="13"/>
        <v>6898.4650000000001</v>
      </c>
      <c r="N57" s="121">
        <v>700</v>
      </c>
      <c r="O57" s="127" t="s">
        <v>627</v>
      </c>
      <c r="P57" s="122">
        <v>45097</v>
      </c>
      <c r="Q57" s="201"/>
      <c r="R57" s="66" t="s">
        <v>624</v>
      </c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202"/>
      <c r="AG57" s="203"/>
      <c r="AH57" s="201"/>
      <c r="AI57" s="201"/>
      <c r="AJ57" s="202"/>
      <c r="AK57" s="202"/>
      <c r="AL57" s="202"/>
    </row>
    <row r="58" spans="1:38" ht="12.75" customHeight="1">
      <c r="A58" s="317">
        <v>6</v>
      </c>
      <c r="B58" s="318">
        <v>45096</v>
      </c>
      <c r="C58" s="319"/>
      <c r="D58" s="319" t="s">
        <v>1014</v>
      </c>
      <c r="E58" s="317" t="s">
        <v>646</v>
      </c>
      <c r="F58" s="317">
        <v>606</v>
      </c>
      <c r="G58" s="317">
        <v>595</v>
      </c>
      <c r="H58" s="320">
        <v>617</v>
      </c>
      <c r="I58" s="320" t="s">
        <v>1015</v>
      </c>
      <c r="J58" s="127" t="s">
        <v>1023</v>
      </c>
      <c r="K58" s="121">
        <f t="shared" ref="K58" si="15">H58-F58</f>
        <v>11</v>
      </c>
      <c r="L58" s="128">
        <f t="shared" ref="L58" si="16">(H58*N58)*0.07%</f>
        <v>475.09000000000009</v>
      </c>
      <c r="M58" s="200">
        <f t="shared" ref="M58" si="17">(K58*N58)-L58</f>
        <v>11624.91</v>
      </c>
      <c r="N58" s="121">
        <v>1100</v>
      </c>
      <c r="O58" s="127" t="s">
        <v>627</v>
      </c>
      <c r="P58" s="122">
        <v>45096</v>
      </c>
      <c r="Q58" s="201"/>
      <c r="R58" s="66" t="s">
        <v>624</v>
      </c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202"/>
      <c r="AG58" s="203"/>
      <c r="AH58" s="201"/>
      <c r="AI58" s="201"/>
      <c r="AJ58" s="202"/>
      <c r="AK58" s="202"/>
      <c r="AL58" s="202"/>
    </row>
    <row r="59" spans="1:38" ht="12.75" customHeight="1">
      <c r="A59" s="317">
        <v>7</v>
      </c>
      <c r="B59" s="318">
        <v>45096</v>
      </c>
      <c r="C59" s="319"/>
      <c r="D59" s="319" t="s">
        <v>1017</v>
      </c>
      <c r="E59" s="317" t="s">
        <v>646</v>
      </c>
      <c r="F59" s="317">
        <v>1572</v>
      </c>
      <c r="G59" s="317">
        <v>1548</v>
      </c>
      <c r="H59" s="320">
        <v>1591</v>
      </c>
      <c r="I59" s="320" t="s">
        <v>1018</v>
      </c>
      <c r="J59" s="127" t="s">
        <v>1039</v>
      </c>
      <c r="K59" s="121">
        <f t="shared" ref="K59" si="18">H59-F59</f>
        <v>19</v>
      </c>
      <c r="L59" s="128">
        <f t="shared" ref="L59" si="19">(H59*N59)*0.07%</f>
        <v>556.85000000000014</v>
      </c>
      <c r="M59" s="200">
        <f t="shared" ref="M59" si="20">(K59*N59)-L59</f>
        <v>8943.15</v>
      </c>
      <c r="N59" s="121">
        <v>500</v>
      </c>
      <c r="O59" s="127" t="s">
        <v>627</v>
      </c>
      <c r="P59" s="122">
        <v>45097</v>
      </c>
      <c r="Q59" s="201"/>
      <c r="R59" s="66" t="s">
        <v>624</v>
      </c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202"/>
      <c r="AG59" s="203"/>
      <c r="AH59" s="201"/>
      <c r="AI59" s="201"/>
      <c r="AJ59" s="202"/>
      <c r="AK59" s="202"/>
      <c r="AL59" s="202"/>
    </row>
    <row r="60" spans="1:38" ht="12.75" customHeight="1">
      <c r="A60" s="317">
        <v>8</v>
      </c>
      <c r="B60" s="318">
        <v>45099</v>
      </c>
      <c r="C60" s="319"/>
      <c r="D60" s="319" t="s">
        <v>1074</v>
      </c>
      <c r="E60" s="317" t="s">
        <v>646</v>
      </c>
      <c r="F60" s="317">
        <v>1161</v>
      </c>
      <c r="G60" s="317">
        <v>1143</v>
      </c>
      <c r="H60" s="320">
        <v>1172.5</v>
      </c>
      <c r="I60" s="320" t="s">
        <v>1075</v>
      </c>
      <c r="J60" s="127" t="s">
        <v>1144</v>
      </c>
      <c r="K60" s="121">
        <f t="shared" ref="K60" si="21">H60-F60</f>
        <v>11.5</v>
      </c>
      <c r="L60" s="128">
        <f t="shared" ref="L60" si="22">(H60*N60)*0.07%</f>
        <v>574.52500000000009</v>
      </c>
      <c r="M60" s="200">
        <f t="shared" ref="M60" si="23">(K60*N60)-L60</f>
        <v>7475.4750000000004</v>
      </c>
      <c r="N60" s="121">
        <v>700</v>
      </c>
      <c r="O60" s="127" t="s">
        <v>627</v>
      </c>
      <c r="P60" s="122">
        <v>45103</v>
      </c>
      <c r="Q60" s="201"/>
      <c r="R60" s="66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202"/>
      <c r="AG60" s="203"/>
      <c r="AH60" s="201"/>
      <c r="AI60" s="201"/>
      <c r="AJ60" s="202"/>
      <c r="AK60" s="202"/>
      <c r="AL60" s="202"/>
    </row>
    <row r="61" spans="1:38" ht="12.75" customHeight="1">
      <c r="A61" s="111">
        <v>9</v>
      </c>
      <c r="B61" s="208">
        <v>45100</v>
      </c>
      <c r="C61" s="209"/>
      <c r="D61" s="209" t="s">
        <v>1107</v>
      </c>
      <c r="E61" s="111" t="s">
        <v>672</v>
      </c>
      <c r="F61" s="111" t="s">
        <v>1108</v>
      </c>
      <c r="G61" s="111">
        <v>19020</v>
      </c>
      <c r="H61" s="117"/>
      <c r="I61" s="117">
        <v>18500</v>
      </c>
      <c r="J61" s="325" t="s">
        <v>623</v>
      </c>
      <c r="K61" s="111"/>
      <c r="L61" s="118"/>
      <c r="M61" s="212"/>
      <c r="N61" s="111"/>
      <c r="O61" s="117"/>
      <c r="P61" s="112"/>
      <c r="Q61" s="201"/>
      <c r="R61" s="66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202"/>
      <c r="AG61" s="203"/>
      <c r="AH61" s="201"/>
      <c r="AI61" s="201"/>
      <c r="AJ61" s="202"/>
      <c r="AK61" s="202"/>
      <c r="AL61" s="202"/>
    </row>
    <row r="62" spans="1:38" ht="12.75" customHeight="1">
      <c r="A62" s="317">
        <v>10</v>
      </c>
      <c r="B62" s="318">
        <v>45103</v>
      </c>
      <c r="C62" s="319"/>
      <c r="D62" s="319" t="s">
        <v>1145</v>
      </c>
      <c r="E62" s="317" t="s">
        <v>672</v>
      </c>
      <c r="F62" s="317">
        <v>298</v>
      </c>
      <c r="G62" s="317">
        <v>303</v>
      </c>
      <c r="H62" s="320">
        <v>294.5</v>
      </c>
      <c r="I62" s="320" t="s">
        <v>1146</v>
      </c>
      <c r="J62" s="127" t="s">
        <v>1058</v>
      </c>
      <c r="K62" s="121">
        <f>F62-H62</f>
        <v>3.5</v>
      </c>
      <c r="L62" s="128">
        <f t="shared" ref="L62" si="24">(H62*N62)*0.07%</f>
        <v>556.60500000000013</v>
      </c>
      <c r="M62" s="200">
        <f t="shared" ref="M62" si="25">(K62*N62)-L62</f>
        <v>8893.3950000000004</v>
      </c>
      <c r="N62" s="121">
        <v>2700</v>
      </c>
      <c r="O62" s="127" t="s">
        <v>627</v>
      </c>
      <c r="P62" s="122">
        <v>45103</v>
      </c>
      <c r="Q62" s="201"/>
      <c r="R62" s="66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202"/>
      <c r="AG62" s="203"/>
      <c r="AH62" s="201"/>
      <c r="AI62" s="201"/>
      <c r="AJ62" s="202"/>
      <c r="AK62" s="202"/>
      <c r="AL62" s="202"/>
    </row>
    <row r="63" spans="1:38" ht="12.75" customHeight="1">
      <c r="A63" s="317">
        <v>11</v>
      </c>
      <c r="B63" s="318">
        <v>45103</v>
      </c>
      <c r="C63" s="319"/>
      <c r="D63" s="319" t="s">
        <v>1147</v>
      </c>
      <c r="E63" s="317" t="s">
        <v>646</v>
      </c>
      <c r="F63" s="317">
        <v>851</v>
      </c>
      <c r="G63" s="317">
        <v>837</v>
      </c>
      <c r="H63" s="320">
        <v>857.5</v>
      </c>
      <c r="I63" s="320" t="s">
        <v>1148</v>
      </c>
      <c r="J63" s="127" t="s">
        <v>1150</v>
      </c>
      <c r="K63" s="121">
        <f>H63-F63</f>
        <v>6.5</v>
      </c>
      <c r="L63" s="128">
        <f t="shared" ref="L63" si="26">(H63*N63)*0.07%</f>
        <v>570.23750000000007</v>
      </c>
      <c r="M63" s="200">
        <f t="shared" ref="M63" si="27">(K63*N63)-L63</f>
        <v>5604.7624999999998</v>
      </c>
      <c r="N63" s="121">
        <v>950</v>
      </c>
      <c r="O63" s="127" t="s">
        <v>627</v>
      </c>
      <c r="P63" s="122">
        <v>45103</v>
      </c>
      <c r="Q63" s="201"/>
      <c r="R63" s="66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202"/>
      <c r="AG63" s="203"/>
      <c r="AH63" s="201"/>
      <c r="AI63" s="201"/>
      <c r="AJ63" s="202"/>
      <c r="AK63" s="202"/>
      <c r="AL63" s="202"/>
    </row>
    <row r="64" spans="1:38" ht="12.75" customHeight="1">
      <c r="A64" s="111"/>
      <c r="B64" s="208"/>
      <c r="C64" s="209"/>
      <c r="D64" s="209"/>
      <c r="E64" s="111"/>
      <c r="F64" s="111"/>
      <c r="G64" s="111"/>
      <c r="H64" s="117"/>
      <c r="I64" s="117"/>
      <c r="J64" s="325"/>
      <c r="K64" s="111"/>
      <c r="L64" s="118"/>
      <c r="M64" s="212"/>
      <c r="N64" s="111"/>
      <c r="O64" s="117"/>
      <c r="P64" s="112"/>
      <c r="Q64" s="201"/>
      <c r="R64" s="66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202"/>
      <c r="AG64" s="203"/>
      <c r="AH64" s="201"/>
      <c r="AI64" s="201"/>
      <c r="AJ64" s="202"/>
      <c r="AK64" s="202"/>
      <c r="AL64" s="202"/>
    </row>
    <row r="65" spans="1:38" ht="12.75" customHeight="1">
      <c r="A65" s="111"/>
      <c r="B65" s="208"/>
      <c r="C65" s="209"/>
      <c r="D65" s="209"/>
      <c r="E65" s="111"/>
      <c r="F65" s="111"/>
      <c r="G65" s="111"/>
      <c r="H65" s="117"/>
      <c r="I65" s="117"/>
      <c r="J65" s="210"/>
      <c r="K65" s="111"/>
      <c r="L65" s="211"/>
      <c r="M65" s="212"/>
      <c r="N65" s="111"/>
      <c r="O65" s="117"/>
      <c r="P65" s="112"/>
      <c r="Q65" s="201"/>
      <c r="R65" s="66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202"/>
      <c r="AG65" s="203"/>
      <c r="AH65" s="201"/>
      <c r="AI65" s="201"/>
      <c r="AJ65" s="202"/>
      <c r="AK65" s="202"/>
      <c r="AL65" s="202"/>
    </row>
    <row r="66" spans="1:38" ht="12.75" customHeight="1">
      <c r="A66" s="202"/>
      <c r="B66" s="213"/>
      <c r="C66" s="201"/>
      <c r="D66" s="201"/>
      <c r="E66" s="202"/>
      <c r="F66" s="202"/>
      <c r="G66" s="202"/>
      <c r="H66" s="214"/>
      <c r="I66" s="214"/>
      <c r="J66" s="214"/>
      <c r="K66" s="201"/>
      <c r="L66" s="202"/>
      <c r="M66" s="202"/>
      <c r="N66" s="202"/>
      <c r="O66" s="214"/>
      <c r="P66" s="214"/>
      <c r="Q66" s="201"/>
      <c r="R66" s="66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202"/>
      <c r="AG66" s="203"/>
      <c r="AH66" s="201"/>
      <c r="AI66" s="201"/>
      <c r="AJ66" s="202"/>
      <c r="AK66" s="202"/>
      <c r="AL66" s="202"/>
    </row>
    <row r="67" spans="1:38" ht="38.25" customHeight="1">
      <c r="A67" s="215" t="s">
        <v>677</v>
      </c>
      <c r="B67" s="215"/>
      <c r="C67" s="215"/>
      <c r="D67" s="215"/>
      <c r="E67" s="216"/>
      <c r="F67" s="149"/>
      <c r="G67" s="149"/>
      <c r="H67" s="149"/>
      <c r="I67" s="149"/>
      <c r="J67" s="1"/>
      <c r="K67" s="6"/>
      <c r="L67" s="6"/>
      <c r="M67" s="6"/>
      <c r="N67" s="1"/>
      <c r="O67" s="1"/>
      <c r="P67" s="45"/>
      <c r="Q67" s="45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5"/>
      <c r="AG67" s="45"/>
      <c r="AH67" s="45"/>
      <c r="AI67" s="45"/>
      <c r="AJ67" s="45"/>
      <c r="AK67" s="45"/>
      <c r="AL67" s="45"/>
    </row>
    <row r="68" spans="1:38" ht="15.75" customHeight="1">
      <c r="A68" s="108" t="s">
        <v>16</v>
      </c>
      <c r="B68" s="108" t="s">
        <v>591</v>
      </c>
      <c r="C68" s="108"/>
      <c r="D68" s="109" t="s">
        <v>607</v>
      </c>
      <c r="E68" s="108" t="s">
        <v>608</v>
      </c>
      <c r="F68" s="108" t="s">
        <v>609</v>
      </c>
      <c r="G68" s="108" t="s">
        <v>644</v>
      </c>
      <c r="H68" s="108" t="s">
        <v>611</v>
      </c>
      <c r="I68" s="108" t="s">
        <v>612</v>
      </c>
      <c r="J68" s="107" t="s">
        <v>613</v>
      </c>
      <c r="K68" s="107" t="s">
        <v>678</v>
      </c>
      <c r="L68" s="110" t="s">
        <v>615</v>
      </c>
      <c r="M68" s="197" t="s">
        <v>663</v>
      </c>
      <c r="N68" s="108" t="s">
        <v>664</v>
      </c>
      <c r="O68" s="108" t="s">
        <v>617</v>
      </c>
      <c r="P68" s="109" t="s">
        <v>618</v>
      </c>
      <c r="Q68" s="45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5"/>
      <c r="AG68" s="45"/>
      <c r="AH68" s="45"/>
      <c r="AI68" s="45"/>
      <c r="AJ68" s="45"/>
      <c r="AK68" s="45"/>
      <c r="AL68" s="45"/>
    </row>
    <row r="69" spans="1:38" ht="15" customHeight="1">
      <c r="A69" s="121">
        <v>1</v>
      </c>
      <c r="B69" s="198">
        <v>45078</v>
      </c>
      <c r="C69" s="199"/>
      <c r="D69" s="199" t="s">
        <v>679</v>
      </c>
      <c r="E69" s="121" t="s">
        <v>646</v>
      </c>
      <c r="F69" s="121">
        <v>1.5</v>
      </c>
      <c r="G69" s="121">
        <v>0.4</v>
      </c>
      <c r="H69" s="127">
        <v>2.15</v>
      </c>
      <c r="I69" s="128" t="s">
        <v>680</v>
      </c>
      <c r="J69" s="127" t="s">
        <v>681</v>
      </c>
      <c r="K69" s="121">
        <f t="shared" ref="K69:K71" si="28">H69-F69</f>
        <v>0.64999999999999991</v>
      </c>
      <c r="L69" s="217">
        <v>100</v>
      </c>
      <c r="M69" s="200">
        <f t="shared" ref="M69:M74" si="29">(K69*N69)-100</f>
        <v>2629.9999999999995</v>
      </c>
      <c r="N69" s="121">
        <v>4200</v>
      </c>
      <c r="O69" s="127" t="s">
        <v>627</v>
      </c>
      <c r="P69" s="122">
        <v>45079</v>
      </c>
      <c r="Q69" s="45"/>
      <c r="R69" s="66" t="s">
        <v>624</v>
      </c>
      <c r="S69" s="45"/>
      <c r="T69" s="45"/>
      <c r="U69" s="45"/>
      <c r="V69" s="45"/>
      <c r="W69" s="45"/>
      <c r="X69" s="66"/>
      <c r="Y69" s="45"/>
      <c r="Z69" s="45"/>
      <c r="AA69" s="45"/>
      <c r="AB69" s="45"/>
      <c r="AC69" s="45"/>
      <c r="AD69" s="66"/>
      <c r="AE69" s="45"/>
      <c r="AF69" s="45"/>
      <c r="AG69" s="45"/>
      <c r="AH69" s="45"/>
      <c r="AI69" s="45"/>
      <c r="AJ69" s="66"/>
      <c r="AK69" s="45"/>
      <c r="AL69" s="45"/>
    </row>
    <row r="70" spans="1:38" ht="15" customHeight="1">
      <c r="A70" s="180">
        <v>2</v>
      </c>
      <c r="B70" s="204">
        <v>45078</v>
      </c>
      <c r="C70" s="205"/>
      <c r="D70" s="205" t="s">
        <v>682</v>
      </c>
      <c r="E70" s="180" t="s">
        <v>646</v>
      </c>
      <c r="F70" s="180">
        <v>47.5</v>
      </c>
      <c r="G70" s="180">
        <v>18</v>
      </c>
      <c r="H70" s="186">
        <v>17</v>
      </c>
      <c r="I70" s="187" t="s">
        <v>683</v>
      </c>
      <c r="J70" s="186" t="s">
        <v>684</v>
      </c>
      <c r="K70" s="180">
        <f t="shared" si="28"/>
        <v>-30.5</v>
      </c>
      <c r="L70" s="218">
        <v>100</v>
      </c>
      <c r="M70" s="206">
        <f t="shared" si="29"/>
        <v>-1625</v>
      </c>
      <c r="N70" s="180">
        <v>50</v>
      </c>
      <c r="O70" s="186" t="s">
        <v>651</v>
      </c>
      <c r="P70" s="207">
        <v>45082</v>
      </c>
      <c r="Q70" s="45"/>
      <c r="R70" s="66" t="s">
        <v>624</v>
      </c>
      <c r="S70" s="45"/>
      <c r="T70" s="45"/>
      <c r="U70" s="45"/>
      <c r="V70" s="45"/>
      <c r="W70" s="45"/>
      <c r="X70" s="66"/>
      <c r="Y70" s="45"/>
      <c r="Z70" s="45"/>
      <c r="AA70" s="45"/>
      <c r="AB70" s="45"/>
      <c r="AC70" s="45"/>
      <c r="AD70" s="66"/>
      <c r="AE70" s="45"/>
      <c r="AF70" s="45"/>
      <c r="AG70" s="45"/>
      <c r="AH70" s="45"/>
      <c r="AI70" s="45"/>
      <c r="AJ70" s="66"/>
      <c r="AK70" s="45"/>
      <c r="AL70" s="45"/>
    </row>
    <row r="71" spans="1:38" ht="15" customHeight="1">
      <c r="A71" s="219">
        <v>3</v>
      </c>
      <c r="B71" s="220">
        <v>45078</v>
      </c>
      <c r="C71" s="221"/>
      <c r="D71" s="221" t="s">
        <v>685</v>
      </c>
      <c r="E71" s="219" t="s">
        <v>646</v>
      </c>
      <c r="F71" s="219">
        <v>210</v>
      </c>
      <c r="G71" s="219">
        <v>115</v>
      </c>
      <c r="H71" s="222">
        <v>225</v>
      </c>
      <c r="I71" s="223" t="s">
        <v>686</v>
      </c>
      <c r="J71" s="222" t="s">
        <v>687</v>
      </c>
      <c r="K71" s="219">
        <f t="shared" si="28"/>
        <v>15</v>
      </c>
      <c r="L71" s="224">
        <v>100</v>
      </c>
      <c r="M71" s="225">
        <f t="shared" si="29"/>
        <v>275</v>
      </c>
      <c r="N71" s="219">
        <v>25</v>
      </c>
      <c r="O71" s="222" t="s">
        <v>688</v>
      </c>
      <c r="P71" s="226">
        <v>45079</v>
      </c>
      <c r="Q71" s="45"/>
      <c r="R71" s="66" t="s">
        <v>624</v>
      </c>
      <c r="S71" s="45"/>
      <c r="T71" s="45"/>
      <c r="U71" s="45"/>
      <c r="V71" s="45"/>
      <c r="W71" s="45"/>
      <c r="X71" s="66"/>
      <c r="Y71" s="45"/>
      <c r="Z71" s="45"/>
      <c r="AA71" s="45"/>
      <c r="AB71" s="45"/>
      <c r="AC71" s="45"/>
      <c r="AD71" s="66"/>
      <c r="AE71" s="45"/>
      <c r="AF71" s="45"/>
      <c r="AG71" s="45"/>
      <c r="AH71" s="45"/>
      <c r="AI71" s="45"/>
      <c r="AJ71" s="66"/>
      <c r="AK71" s="45"/>
      <c r="AL71" s="45"/>
    </row>
    <row r="72" spans="1:38" ht="15" customHeight="1">
      <c r="A72" s="121">
        <v>4</v>
      </c>
      <c r="B72" s="122">
        <v>45079</v>
      </c>
      <c r="C72" s="199"/>
      <c r="D72" s="199" t="s">
        <v>689</v>
      </c>
      <c r="E72" s="121" t="s">
        <v>672</v>
      </c>
      <c r="F72" s="121">
        <v>82.5</v>
      </c>
      <c r="G72" s="121">
        <v>145</v>
      </c>
      <c r="H72" s="127">
        <v>62.5</v>
      </c>
      <c r="I72" s="128" t="s">
        <v>690</v>
      </c>
      <c r="J72" s="127" t="s">
        <v>691</v>
      </c>
      <c r="K72" s="121">
        <f t="shared" ref="K72:K73" si="30">F72-H72</f>
        <v>20</v>
      </c>
      <c r="L72" s="217">
        <v>100</v>
      </c>
      <c r="M72" s="200">
        <f t="shared" si="29"/>
        <v>900</v>
      </c>
      <c r="N72" s="121">
        <v>50</v>
      </c>
      <c r="O72" s="127" t="s">
        <v>627</v>
      </c>
      <c r="P72" s="122">
        <v>45079</v>
      </c>
      <c r="Q72" s="45"/>
      <c r="R72" s="66" t="s">
        <v>624</v>
      </c>
      <c r="S72" s="45"/>
      <c r="T72" s="45"/>
      <c r="U72" s="45"/>
      <c r="V72" s="45"/>
      <c r="W72" s="45"/>
      <c r="X72" s="66"/>
      <c r="Y72" s="45"/>
      <c r="Z72" s="45"/>
      <c r="AA72" s="45"/>
      <c r="AB72" s="45"/>
      <c r="AC72" s="45"/>
      <c r="AD72" s="66"/>
      <c r="AE72" s="45"/>
      <c r="AF72" s="45"/>
      <c r="AG72" s="45"/>
      <c r="AH72" s="45"/>
      <c r="AI72" s="45"/>
      <c r="AJ72" s="66"/>
      <c r="AK72" s="45"/>
      <c r="AL72" s="45"/>
    </row>
    <row r="73" spans="1:38" ht="15" customHeight="1">
      <c r="A73" s="121">
        <v>5</v>
      </c>
      <c r="B73" s="122">
        <v>45079</v>
      </c>
      <c r="C73" s="199"/>
      <c r="D73" s="199" t="s">
        <v>689</v>
      </c>
      <c r="E73" s="121" t="s">
        <v>672</v>
      </c>
      <c r="F73" s="121">
        <v>85</v>
      </c>
      <c r="G73" s="121">
        <v>145</v>
      </c>
      <c r="H73" s="127">
        <v>64</v>
      </c>
      <c r="I73" s="128" t="s">
        <v>690</v>
      </c>
      <c r="J73" s="127" t="s">
        <v>692</v>
      </c>
      <c r="K73" s="121">
        <f t="shared" si="30"/>
        <v>21</v>
      </c>
      <c r="L73" s="217">
        <v>100</v>
      </c>
      <c r="M73" s="200">
        <f t="shared" si="29"/>
        <v>950</v>
      </c>
      <c r="N73" s="121">
        <v>50</v>
      </c>
      <c r="O73" s="127" t="s">
        <v>627</v>
      </c>
      <c r="P73" s="122">
        <v>45079</v>
      </c>
      <c r="Q73" s="45"/>
      <c r="R73" s="66" t="s">
        <v>624</v>
      </c>
      <c r="S73" s="45"/>
      <c r="T73" s="45"/>
      <c r="U73" s="45"/>
      <c r="V73" s="45"/>
      <c r="W73" s="45"/>
      <c r="X73" s="66"/>
      <c r="Y73" s="45"/>
      <c r="Z73" s="45"/>
      <c r="AA73" s="45"/>
      <c r="AB73" s="45"/>
      <c r="AC73" s="45"/>
      <c r="AD73" s="66"/>
      <c r="AE73" s="45"/>
      <c r="AF73" s="45"/>
      <c r="AG73" s="45"/>
      <c r="AH73" s="45"/>
      <c r="AI73" s="45"/>
      <c r="AJ73" s="66"/>
      <c r="AK73" s="45"/>
      <c r="AL73" s="45"/>
    </row>
    <row r="74" spans="1:38" ht="15" customHeight="1">
      <c r="A74" s="317">
        <v>6</v>
      </c>
      <c r="B74" s="318">
        <v>45079</v>
      </c>
      <c r="C74" s="319"/>
      <c r="D74" s="319" t="s">
        <v>693</v>
      </c>
      <c r="E74" s="317" t="s">
        <v>646</v>
      </c>
      <c r="F74" s="317">
        <v>10.5</v>
      </c>
      <c r="G74" s="317">
        <v>4</v>
      </c>
      <c r="H74" s="320">
        <v>14.5</v>
      </c>
      <c r="I74" s="321" t="s">
        <v>694</v>
      </c>
      <c r="J74" s="127" t="s">
        <v>991</v>
      </c>
      <c r="K74" s="121">
        <f t="shared" ref="K74" si="31">H74-F74</f>
        <v>4</v>
      </c>
      <c r="L74" s="217">
        <v>100</v>
      </c>
      <c r="M74" s="200">
        <f t="shared" si="29"/>
        <v>2700</v>
      </c>
      <c r="N74" s="121">
        <v>700</v>
      </c>
      <c r="O74" s="127" t="s">
        <v>627</v>
      </c>
      <c r="P74" s="122">
        <v>45092</v>
      </c>
      <c r="Q74" s="45"/>
      <c r="R74" s="66" t="s">
        <v>624</v>
      </c>
      <c r="S74" s="45"/>
      <c r="T74" s="45"/>
      <c r="U74" s="45"/>
      <c r="V74" s="45"/>
      <c r="W74" s="45"/>
      <c r="X74" s="66"/>
      <c r="Y74" s="45"/>
      <c r="Z74" s="45"/>
      <c r="AA74" s="45"/>
      <c r="AB74" s="45"/>
      <c r="AC74" s="45"/>
      <c r="AD74" s="66"/>
      <c r="AE74" s="45"/>
      <c r="AF74" s="45"/>
      <c r="AG74" s="45"/>
      <c r="AH74" s="45"/>
      <c r="AI74" s="45"/>
      <c r="AJ74" s="66"/>
      <c r="AK74" s="45"/>
      <c r="AL74" s="45"/>
    </row>
    <row r="75" spans="1:38" ht="15" customHeight="1">
      <c r="A75" s="121">
        <v>7</v>
      </c>
      <c r="B75" s="198">
        <v>45082</v>
      </c>
      <c r="C75" s="199"/>
      <c r="D75" s="199" t="s">
        <v>695</v>
      </c>
      <c r="E75" s="121" t="s">
        <v>646</v>
      </c>
      <c r="F75" s="121">
        <v>130</v>
      </c>
      <c r="G75" s="121">
        <v>45</v>
      </c>
      <c r="H75" s="127">
        <v>152.5</v>
      </c>
      <c r="I75" s="128" t="s">
        <v>696</v>
      </c>
      <c r="J75" s="127" t="s">
        <v>697</v>
      </c>
      <c r="K75" s="121">
        <f>H75-F75</f>
        <v>22.5</v>
      </c>
      <c r="L75" s="217">
        <v>100</v>
      </c>
      <c r="M75" s="200">
        <f t="shared" ref="M75:M80" si="32">(K75*N75)-100</f>
        <v>462.5</v>
      </c>
      <c r="N75" s="121">
        <v>25</v>
      </c>
      <c r="O75" s="127" t="s">
        <v>627</v>
      </c>
      <c r="P75" s="122">
        <v>45083</v>
      </c>
      <c r="Q75" s="45"/>
      <c r="R75" s="66" t="s">
        <v>624</v>
      </c>
      <c r="S75" s="45"/>
      <c r="T75" s="45"/>
      <c r="U75" s="45"/>
      <c r="V75" s="45"/>
      <c r="W75" s="45"/>
      <c r="X75" s="66"/>
      <c r="Y75" s="45"/>
      <c r="Z75" s="45"/>
      <c r="AA75" s="45"/>
      <c r="AB75" s="45"/>
      <c r="AC75" s="45"/>
      <c r="AD75" s="66"/>
      <c r="AE75" s="45"/>
      <c r="AF75" s="45"/>
      <c r="AG75" s="45"/>
      <c r="AH75" s="45"/>
      <c r="AI75" s="45"/>
      <c r="AJ75" s="66"/>
      <c r="AK75" s="45"/>
      <c r="AL75" s="45"/>
    </row>
    <row r="76" spans="1:38" ht="15" customHeight="1">
      <c r="A76" s="121">
        <v>8</v>
      </c>
      <c r="B76" s="198">
        <v>45082</v>
      </c>
      <c r="C76" s="199"/>
      <c r="D76" s="199" t="s">
        <v>698</v>
      </c>
      <c r="E76" s="121" t="s">
        <v>672</v>
      </c>
      <c r="F76" s="121">
        <v>7.35</v>
      </c>
      <c r="G76" s="121">
        <v>12</v>
      </c>
      <c r="H76" s="127">
        <v>5.8</v>
      </c>
      <c r="I76" s="128">
        <v>1</v>
      </c>
      <c r="J76" s="127" t="s">
        <v>699</v>
      </c>
      <c r="K76" s="121">
        <f>F76-H76</f>
        <v>1.5499999999999998</v>
      </c>
      <c r="L76" s="217">
        <v>100</v>
      </c>
      <c r="M76" s="200">
        <f t="shared" si="32"/>
        <v>2031.2499999999995</v>
      </c>
      <c r="N76" s="121">
        <v>1375</v>
      </c>
      <c r="O76" s="127" t="s">
        <v>627</v>
      </c>
      <c r="P76" s="122">
        <v>45083</v>
      </c>
      <c r="Q76" s="45"/>
      <c r="R76" s="66" t="s">
        <v>624</v>
      </c>
      <c r="S76" s="45"/>
      <c r="T76" s="45"/>
      <c r="U76" s="45"/>
      <c r="V76" s="45"/>
      <c r="W76" s="45"/>
      <c r="X76" s="66"/>
      <c r="Y76" s="45"/>
      <c r="Z76" s="45"/>
      <c r="AA76" s="45"/>
      <c r="AB76" s="45"/>
      <c r="AC76" s="45"/>
      <c r="AD76" s="66"/>
      <c r="AE76" s="45"/>
      <c r="AF76" s="45"/>
      <c r="AG76" s="45"/>
      <c r="AH76" s="45"/>
      <c r="AI76" s="45"/>
      <c r="AJ76" s="66"/>
      <c r="AK76" s="45"/>
      <c r="AL76" s="45"/>
    </row>
    <row r="77" spans="1:38" ht="15" customHeight="1">
      <c r="A77" s="121">
        <v>9</v>
      </c>
      <c r="B77" s="198">
        <v>45083</v>
      </c>
      <c r="C77" s="199"/>
      <c r="D77" s="199" t="s">
        <v>700</v>
      </c>
      <c r="E77" s="121" t="s">
        <v>646</v>
      </c>
      <c r="F77" s="121">
        <v>11.5</v>
      </c>
      <c r="G77" s="121"/>
      <c r="H77" s="127">
        <v>21.5</v>
      </c>
      <c r="I77" s="128" t="s">
        <v>701</v>
      </c>
      <c r="J77" s="127" t="s">
        <v>702</v>
      </c>
      <c r="K77" s="121">
        <f t="shared" ref="K77:K78" si="33">H77-F77</f>
        <v>10</v>
      </c>
      <c r="L77" s="217">
        <v>100</v>
      </c>
      <c r="M77" s="200">
        <f t="shared" si="32"/>
        <v>300</v>
      </c>
      <c r="N77" s="121">
        <v>40</v>
      </c>
      <c r="O77" s="127" t="s">
        <v>627</v>
      </c>
      <c r="P77" s="122">
        <v>45083</v>
      </c>
      <c r="Q77" s="45"/>
      <c r="R77" s="66" t="s">
        <v>624</v>
      </c>
      <c r="S77" s="45"/>
      <c r="T77" s="45"/>
      <c r="U77" s="45"/>
      <c r="V77" s="45"/>
      <c r="W77" s="45"/>
      <c r="X77" s="66"/>
      <c r="Y77" s="45"/>
      <c r="Z77" s="45"/>
      <c r="AA77" s="45"/>
      <c r="AB77" s="45"/>
      <c r="AC77" s="45"/>
      <c r="AD77" s="66"/>
      <c r="AE77" s="45"/>
      <c r="AF77" s="45"/>
      <c r="AG77" s="45"/>
      <c r="AH77" s="45"/>
      <c r="AI77" s="45"/>
      <c r="AJ77" s="66"/>
      <c r="AK77" s="45"/>
      <c r="AL77" s="45"/>
    </row>
    <row r="78" spans="1:38" ht="15" customHeight="1">
      <c r="A78" s="121">
        <v>10</v>
      </c>
      <c r="B78" s="198">
        <v>45083</v>
      </c>
      <c r="C78" s="199"/>
      <c r="D78" s="199" t="s">
        <v>703</v>
      </c>
      <c r="E78" s="121" t="s">
        <v>646</v>
      </c>
      <c r="F78" s="121">
        <v>47</v>
      </c>
      <c r="G78" s="121">
        <v>29</v>
      </c>
      <c r="H78" s="127">
        <v>53</v>
      </c>
      <c r="I78" s="128" t="s">
        <v>690</v>
      </c>
      <c r="J78" s="127" t="s">
        <v>704</v>
      </c>
      <c r="K78" s="121">
        <f t="shared" si="33"/>
        <v>6</v>
      </c>
      <c r="L78" s="217">
        <v>100</v>
      </c>
      <c r="M78" s="200">
        <f t="shared" si="32"/>
        <v>1400</v>
      </c>
      <c r="N78" s="121">
        <v>250</v>
      </c>
      <c r="O78" s="127" t="s">
        <v>627</v>
      </c>
      <c r="P78" s="122">
        <v>45084</v>
      </c>
      <c r="Q78" s="45"/>
      <c r="R78" s="66" t="s">
        <v>624</v>
      </c>
      <c r="S78" s="45"/>
      <c r="T78" s="45"/>
      <c r="U78" s="45"/>
      <c r="V78" s="45"/>
      <c r="W78" s="45"/>
      <c r="X78" s="66"/>
      <c r="Y78" s="45"/>
      <c r="Z78" s="45"/>
      <c r="AA78" s="45"/>
      <c r="AB78" s="45"/>
      <c r="AC78" s="45"/>
      <c r="AD78" s="66"/>
      <c r="AE78" s="45"/>
      <c r="AF78" s="45"/>
      <c r="AG78" s="45"/>
      <c r="AH78" s="45"/>
      <c r="AI78" s="45"/>
      <c r="AJ78" s="66"/>
      <c r="AK78" s="45"/>
      <c r="AL78" s="45"/>
    </row>
    <row r="79" spans="1:38" ht="15" customHeight="1">
      <c r="A79" s="121">
        <v>11</v>
      </c>
      <c r="B79" s="198">
        <v>45084</v>
      </c>
      <c r="C79" s="199"/>
      <c r="D79" s="199" t="s">
        <v>689</v>
      </c>
      <c r="E79" s="121" t="s">
        <v>672</v>
      </c>
      <c r="F79" s="121">
        <f>(87.5+120)/2</f>
        <v>103.75</v>
      </c>
      <c r="G79" s="121">
        <v>145</v>
      </c>
      <c r="H79" s="127">
        <v>68.5</v>
      </c>
      <c r="I79" s="128" t="s">
        <v>690</v>
      </c>
      <c r="J79" s="127" t="s">
        <v>705</v>
      </c>
      <c r="K79" s="121">
        <f>F79-H79</f>
        <v>35.25</v>
      </c>
      <c r="L79" s="217">
        <v>100</v>
      </c>
      <c r="M79" s="200">
        <f t="shared" si="32"/>
        <v>1662.5</v>
      </c>
      <c r="N79" s="121">
        <v>50</v>
      </c>
      <c r="O79" s="127" t="s">
        <v>627</v>
      </c>
      <c r="P79" s="122">
        <v>45086</v>
      </c>
      <c r="Q79" s="45"/>
      <c r="R79" s="66" t="s">
        <v>624</v>
      </c>
      <c r="S79" s="45"/>
      <c r="T79" s="45"/>
      <c r="U79" s="45"/>
      <c r="V79" s="45"/>
      <c r="W79" s="45"/>
      <c r="X79" s="66"/>
      <c r="Y79" s="45"/>
      <c r="Z79" s="45"/>
      <c r="AA79" s="45"/>
      <c r="AB79" s="45"/>
      <c r="AC79" s="45"/>
      <c r="AD79" s="66"/>
      <c r="AE79" s="45"/>
      <c r="AF79" s="45"/>
      <c r="AG79" s="45"/>
      <c r="AH79" s="45"/>
      <c r="AI79" s="45"/>
      <c r="AJ79" s="66"/>
      <c r="AK79" s="45"/>
      <c r="AL79" s="45"/>
    </row>
    <row r="80" spans="1:38" ht="15" customHeight="1">
      <c r="A80" s="180">
        <v>12</v>
      </c>
      <c r="B80" s="204">
        <v>45084</v>
      </c>
      <c r="C80" s="205"/>
      <c r="D80" s="205" t="s">
        <v>706</v>
      </c>
      <c r="E80" s="180" t="s">
        <v>646</v>
      </c>
      <c r="F80" s="180">
        <v>119</v>
      </c>
      <c r="G80" s="180">
        <v>35</v>
      </c>
      <c r="H80" s="186">
        <v>35</v>
      </c>
      <c r="I80" s="187" t="s">
        <v>696</v>
      </c>
      <c r="J80" s="186" t="s">
        <v>707</v>
      </c>
      <c r="K80" s="180">
        <f>H80-F80</f>
        <v>-84</v>
      </c>
      <c r="L80" s="218">
        <v>100</v>
      </c>
      <c r="M80" s="206">
        <f t="shared" si="32"/>
        <v>-2200</v>
      </c>
      <c r="N80" s="180">
        <v>25</v>
      </c>
      <c r="O80" s="186" t="s">
        <v>651</v>
      </c>
      <c r="P80" s="207">
        <v>45085</v>
      </c>
      <c r="Q80" s="45"/>
      <c r="R80" s="66" t="s">
        <v>624</v>
      </c>
      <c r="S80" s="45"/>
      <c r="T80" s="45"/>
      <c r="U80" s="45"/>
      <c r="V80" s="45"/>
      <c r="W80" s="45"/>
      <c r="X80" s="66"/>
      <c r="Y80" s="45"/>
      <c r="Z80" s="45"/>
      <c r="AA80" s="45"/>
      <c r="AB80" s="45"/>
      <c r="AC80" s="45"/>
      <c r="AD80" s="66"/>
      <c r="AE80" s="45"/>
      <c r="AF80" s="45"/>
      <c r="AG80" s="45"/>
      <c r="AH80" s="45"/>
      <c r="AI80" s="45"/>
      <c r="AJ80" s="66"/>
      <c r="AK80" s="45"/>
      <c r="AL80" s="45"/>
    </row>
    <row r="81" spans="1:38" ht="15" customHeight="1">
      <c r="A81" s="180">
        <v>13</v>
      </c>
      <c r="B81" s="204">
        <v>45085</v>
      </c>
      <c r="C81" s="205"/>
      <c r="D81" s="205" t="s">
        <v>708</v>
      </c>
      <c r="E81" s="180" t="s">
        <v>646</v>
      </c>
      <c r="F81" s="180">
        <v>19.5</v>
      </c>
      <c r="G81" s="180">
        <v>8</v>
      </c>
      <c r="H81" s="186">
        <v>8</v>
      </c>
      <c r="I81" s="187" t="s">
        <v>709</v>
      </c>
      <c r="J81" s="186" t="s">
        <v>1073</v>
      </c>
      <c r="K81" s="180">
        <f>H81-F81</f>
        <v>-11.5</v>
      </c>
      <c r="L81" s="218">
        <v>100</v>
      </c>
      <c r="M81" s="206">
        <f t="shared" ref="M81" si="34">(K81*N81)-100</f>
        <v>-4700</v>
      </c>
      <c r="N81" s="180">
        <v>400</v>
      </c>
      <c r="O81" s="186" t="s">
        <v>651</v>
      </c>
      <c r="P81" s="207">
        <v>45099</v>
      </c>
      <c r="Q81" s="45"/>
      <c r="R81" s="66" t="s">
        <v>659</v>
      </c>
      <c r="S81" s="45"/>
      <c r="T81" s="45"/>
      <c r="U81" s="45"/>
      <c r="V81" s="45"/>
      <c r="W81" s="45"/>
      <c r="X81" s="66"/>
      <c r="Y81" s="45"/>
      <c r="Z81" s="45"/>
      <c r="AA81" s="45"/>
      <c r="AB81" s="45"/>
      <c r="AC81" s="45"/>
      <c r="AD81" s="66"/>
      <c r="AE81" s="45"/>
      <c r="AF81" s="45"/>
      <c r="AG81" s="45"/>
      <c r="AH81" s="45"/>
      <c r="AI81" s="45"/>
      <c r="AJ81" s="66"/>
      <c r="AK81" s="45"/>
      <c r="AL81" s="45"/>
    </row>
    <row r="82" spans="1:38" ht="15" customHeight="1">
      <c r="A82" s="121">
        <v>14</v>
      </c>
      <c r="B82" s="198">
        <v>45086</v>
      </c>
      <c r="C82" s="199"/>
      <c r="D82" s="199" t="s">
        <v>710</v>
      </c>
      <c r="E82" s="121" t="s">
        <v>646</v>
      </c>
      <c r="F82" s="121">
        <v>52.5</v>
      </c>
      <c r="G82" s="121">
        <v>19</v>
      </c>
      <c r="H82" s="127">
        <v>73.5</v>
      </c>
      <c r="I82" s="128" t="s">
        <v>683</v>
      </c>
      <c r="J82" s="127" t="s">
        <v>692</v>
      </c>
      <c r="K82" s="121">
        <f>H82-F82</f>
        <v>21</v>
      </c>
      <c r="L82" s="217">
        <v>100</v>
      </c>
      <c r="M82" s="200">
        <f t="shared" ref="M82:M93" si="35">(K82*N82)-100</f>
        <v>950</v>
      </c>
      <c r="N82" s="121">
        <v>50</v>
      </c>
      <c r="O82" s="127" t="s">
        <v>627</v>
      </c>
      <c r="P82" s="122">
        <v>45086</v>
      </c>
      <c r="Q82" s="45"/>
      <c r="R82" s="66" t="s">
        <v>624</v>
      </c>
      <c r="S82" s="45"/>
      <c r="T82" s="45"/>
      <c r="U82" s="45"/>
      <c r="V82" s="45"/>
      <c r="W82" s="45"/>
      <c r="X82" s="66"/>
      <c r="Y82" s="45"/>
      <c r="Z82" s="45"/>
      <c r="AA82" s="45"/>
      <c r="AB82" s="45"/>
      <c r="AC82" s="45"/>
      <c r="AD82" s="66"/>
      <c r="AE82" s="45"/>
      <c r="AF82" s="45"/>
      <c r="AG82" s="45"/>
      <c r="AH82" s="45"/>
      <c r="AI82" s="45"/>
      <c r="AJ82" s="66"/>
      <c r="AK82" s="45"/>
      <c r="AL82" s="45"/>
    </row>
    <row r="83" spans="1:38" ht="15" customHeight="1">
      <c r="A83" s="121">
        <v>15</v>
      </c>
      <c r="B83" s="198">
        <v>45086</v>
      </c>
      <c r="C83" s="199"/>
      <c r="D83" s="199" t="s">
        <v>711</v>
      </c>
      <c r="E83" s="121" t="s">
        <v>672</v>
      </c>
      <c r="F83" s="121">
        <v>20</v>
      </c>
      <c r="G83" s="121">
        <v>32</v>
      </c>
      <c r="H83" s="127">
        <v>14.5</v>
      </c>
      <c r="I83" s="128">
        <v>1</v>
      </c>
      <c r="J83" s="127" t="s">
        <v>712</v>
      </c>
      <c r="K83" s="121">
        <f t="shared" ref="K83:K85" si="36">F83-H83</f>
        <v>5.5</v>
      </c>
      <c r="L83" s="217">
        <v>100</v>
      </c>
      <c r="M83" s="200">
        <f t="shared" si="35"/>
        <v>1962.5</v>
      </c>
      <c r="N83" s="121">
        <v>375</v>
      </c>
      <c r="O83" s="127" t="s">
        <v>627</v>
      </c>
      <c r="P83" s="122">
        <v>45086</v>
      </c>
      <c r="Q83" s="45"/>
      <c r="R83" s="66" t="s">
        <v>624</v>
      </c>
      <c r="S83" s="45"/>
      <c r="T83" s="45"/>
      <c r="U83" s="45"/>
      <c r="V83" s="45"/>
      <c r="W83" s="45"/>
      <c r="X83" s="66"/>
      <c r="Y83" s="45"/>
      <c r="Z83" s="45"/>
      <c r="AA83" s="45"/>
      <c r="AB83" s="45"/>
      <c r="AC83" s="45"/>
      <c r="AD83" s="66"/>
      <c r="AE83" s="45"/>
      <c r="AF83" s="45"/>
      <c r="AG83" s="45"/>
      <c r="AH83" s="45"/>
      <c r="AI83" s="45"/>
      <c r="AJ83" s="66"/>
      <c r="AK83" s="45"/>
      <c r="AL83" s="45"/>
    </row>
    <row r="84" spans="1:38" ht="15" customHeight="1">
      <c r="A84" s="180">
        <v>16</v>
      </c>
      <c r="B84" s="204">
        <v>45086</v>
      </c>
      <c r="C84" s="205"/>
      <c r="D84" s="205" t="s">
        <v>713</v>
      </c>
      <c r="E84" s="180" t="s">
        <v>672</v>
      </c>
      <c r="F84" s="180">
        <v>1.1499999999999999</v>
      </c>
      <c r="G84" s="180">
        <v>1.7</v>
      </c>
      <c r="H84" s="186">
        <v>1.7</v>
      </c>
      <c r="I84" s="187">
        <v>0.1</v>
      </c>
      <c r="J84" s="186" t="s">
        <v>714</v>
      </c>
      <c r="K84" s="180">
        <f t="shared" si="36"/>
        <v>-0.55000000000000004</v>
      </c>
      <c r="L84" s="218">
        <v>100</v>
      </c>
      <c r="M84" s="206">
        <f t="shared" si="35"/>
        <v>-5008.2000000000007</v>
      </c>
      <c r="N84" s="180">
        <v>8924</v>
      </c>
      <c r="O84" s="186" t="s">
        <v>651</v>
      </c>
      <c r="P84" s="207">
        <v>45090</v>
      </c>
      <c r="Q84" s="45"/>
      <c r="R84" s="66" t="s">
        <v>624</v>
      </c>
      <c r="S84" s="45"/>
      <c r="T84" s="45"/>
      <c r="U84" s="45"/>
      <c r="V84" s="45"/>
      <c r="W84" s="45"/>
      <c r="X84" s="66"/>
      <c r="Y84" s="45"/>
      <c r="Z84" s="45"/>
      <c r="AA84" s="45"/>
      <c r="AB84" s="45"/>
      <c r="AC84" s="45"/>
      <c r="AD84" s="66"/>
      <c r="AE84" s="45"/>
      <c r="AF84" s="45"/>
      <c r="AG84" s="45"/>
      <c r="AH84" s="45"/>
      <c r="AI84" s="45"/>
      <c r="AJ84" s="66"/>
      <c r="AK84" s="45"/>
      <c r="AL84" s="45"/>
    </row>
    <row r="85" spans="1:38" ht="15" customHeight="1">
      <c r="A85" s="180">
        <v>17</v>
      </c>
      <c r="B85" s="204">
        <v>45086</v>
      </c>
      <c r="C85" s="205"/>
      <c r="D85" s="205" t="s">
        <v>715</v>
      </c>
      <c r="E85" s="180" t="s">
        <v>672</v>
      </c>
      <c r="F85" s="180">
        <v>2</v>
      </c>
      <c r="G85" s="180">
        <v>3.2</v>
      </c>
      <c r="H85" s="186">
        <v>3.1</v>
      </c>
      <c r="I85" s="187">
        <v>0.1</v>
      </c>
      <c r="J85" s="186" t="s">
        <v>716</v>
      </c>
      <c r="K85" s="180">
        <f t="shared" si="36"/>
        <v>-1.1000000000000001</v>
      </c>
      <c r="L85" s="218">
        <v>100</v>
      </c>
      <c r="M85" s="206">
        <f t="shared" si="35"/>
        <v>-8900</v>
      </c>
      <c r="N85" s="180">
        <v>8000</v>
      </c>
      <c r="O85" s="186" t="s">
        <v>651</v>
      </c>
      <c r="P85" s="207">
        <v>45086</v>
      </c>
      <c r="Q85" s="45"/>
      <c r="R85" s="66" t="s">
        <v>624</v>
      </c>
      <c r="S85" s="45"/>
      <c r="T85" s="45"/>
      <c r="U85" s="45"/>
      <c r="V85" s="45"/>
      <c r="W85" s="45"/>
      <c r="X85" s="66"/>
      <c r="Y85" s="45"/>
      <c r="Z85" s="45"/>
      <c r="AA85" s="45"/>
      <c r="AB85" s="45"/>
      <c r="AC85" s="45"/>
      <c r="AD85" s="66"/>
      <c r="AE85" s="45"/>
      <c r="AF85" s="45"/>
      <c r="AG85" s="45"/>
      <c r="AH85" s="45"/>
      <c r="AI85" s="45"/>
      <c r="AJ85" s="66"/>
      <c r="AK85" s="45"/>
      <c r="AL85" s="45"/>
    </row>
    <row r="86" spans="1:38" ht="15" customHeight="1">
      <c r="A86" s="121">
        <v>18</v>
      </c>
      <c r="B86" s="198">
        <v>45086</v>
      </c>
      <c r="C86" s="199"/>
      <c r="D86" s="199" t="s">
        <v>710</v>
      </c>
      <c r="E86" s="121" t="s">
        <v>646</v>
      </c>
      <c r="F86" s="121">
        <v>52.5</v>
      </c>
      <c r="G86" s="121">
        <v>19</v>
      </c>
      <c r="H86" s="127">
        <v>72</v>
      </c>
      <c r="I86" s="128" t="s">
        <v>683</v>
      </c>
      <c r="J86" s="127" t="s">
        <v>717</v>
      </c>
      <c r="K86" s="121">
        <f t="shared" ref="K86:K87" si="37">H86-F86</f>
        <v>19.5</v>
      </c>
      <c r="L86" s="217">
        <v>100</v>
      </c>
      <c r="M86" s="200">
        <f t="shared" si="35"/>
        <v>875</v>
      </c>
      <c r="N86" s="121">
        <v>50</v>
      </c>
      <c r="O86" s="127" t="s">
        <v>627</v>
      </c>
      <c r="P86" s="122">
        <v>45086</v>
      </c>
      <c r="Q86" s="45"/>
      <c r="R86" s="66" t="s">
        <v>624</v>
      </c>
      <c r="S86" s="45"/>
      <c r="T86" s="45"/>
      <c r="U86" s="45"/>
      <c r="V86" s="45"/>
      <c r="W86" s="45"/>
      <c r="X86" s="66"/>
      <c r="Y86" s="45"/>
      <c r="Z86" s="45"/>
      <c r="AA86" s="45"/>
      <c r="AB86" s="45"/>
      <c r="AC86" s="45"/>
      <c r="AD86" s="66"/>
      <c r="AE86" s="45"/>
      <c r="AF86" s="45"/>
      <c r="AG86" s="45"/>
      <c r="AH86" s="45"/>
      <c r="AI86" s="45"/>
      <c r="AJ86" s="66"/>
      <c r="AK86" s="45"/>
      <c r="AL86" s="45"/>
    </row>
    <row r="87" spans="1:38" ht="15" customHeight="1">
      <c r="A87" s="121">
        <v>19</v>
      </c>
      <c r="B87" s="198">
        <v>45086</v>
      </c>
      <c r="C87" s="199"/>
      <c r="D87" s="199" t="s">
        <v>718</v>
      </c>
      <c r="E87" s="121" t="s">
        <v>646</v>
      </c>
      <c r="F87" s="121">
        <v>23.5</v>
      </c>
      <c r="G87" s="121">
        <v>8</v>
      </c>
      <c r="H87" s="127">
        <v>30.5</v>
      </c>
      <c r="I87" s="128" t="s">
        <v>719</v>
      </c>
      <c r="J87" s="127" t="s">
        <v>720</v>
      </c>
      <c r="K87" s="121">
        <f t="shared" si="37"/>
        <v>7</v>
      </c>
      <c r="L87" s="217">
        <v>100</v>
      </c>
      <c r="M87" s="200">
        <f t="shared" si="35"/>
        <v>2525</v>
      </c>
      <c r="N87" s="121">
        <v>375</v>
      </c>
      <c r="O87" s="127" t="s">
        <v>627</v>
      </c>
      <c r="P87" s="122">
        <v>45089</v>
      </c>
      <c r="Q87" s="45"/>
      <c r="R87" s="66" t="s">
        <v>624</v>
      </c>
      <c r="S87" s="45"/>
      <c r="T87" s="45"/>
      <c r="U87" s="45"/>
      <c r="V87" s="45"/>
      <c r="W87" s="45"/>
      <c r="X87" s="66"/>
      <c r="Y87" s="45"/>
      <c r="Z87" s="45"/>
      <c r="AA87" s="45"/>
      <c r="AB87" s="45"/>
      <c r="AC87" s="45"/>
      <c r="AD87" s="66"/>
      <c r="AE87" s="45"/>
      <c r="AF87" s="45"/>
      <c r="AG87" s="45"/>
      <c r="AH87" s="45"/>
      <c r="AI87" s="45"/>
      <c r="AJ87" s="66"/>
      <c r="AK87" s="45"/>
      <c r="AL87" s="45"/>
    </row>
    <row r="88" spans="1:38" ht="15" customHeight="1">
      <c r="A88" s="121">
        <v>20</v>
      </c>
      <c r="B88" s="198">
        <v>45086</v>
      </c>
      <c r="C88" s="199"/>
      <c r="D88" s="199" t="s">
        <v>721</v>
      </c>
      <c r="E88" s="121" t="s">
        <v>672</v>
      </c>
      <c r="F88" s="121">
        <v>190</v>
      </c>
      <c r="G88" s="121">
        <v>290</v>
      </c>
      <c r="H88" s="127">
        <v>142.5</v>
      </c>
      <c r="I88" s="128">
        <v>0.1</v>
      </c>
      <c r="J88" s="127" t="s">
        <v>722</v>
      </c>
      <c r="K88" s="121">
        <f>F88-H88</f>
        <v>47.5</v>
      </c>
      <c r="L88" s="217">
        <v>100</v>
      </c>
      <c r="M88" s="200">
        <f t="shared" si="35"/>
        <v>1087.5</v>
      </c>
      <c r="N88" s="121">
        <v>25</v>
      </c>
      <c r="O88" s="127" t="s">
        <v>627</v>
      </c>
      <c r="P88" s="122">
        <v>45086</v>
      </c>
      <c r="Q88" s="45"/>
      <c r="R88" s="66" t="s">
        <v>624</v>
      </c>
      <c r="S88" s="45"/>
      <c r="T88" s="45"/>
      <c r="U88" s="45"/>
      <c r="V88" s="45"/>
      <c r="W88" s="45"/>
      <c r="X88" s="66"/>
      <c r="Y88" s="45"/>
      <c r="Z88" s="45"/>
      <c r="AA88" s="45"/>
      <c r="AB88" s="45"/>
      <c r="AC88" s="45"/>
      <c r="AD88" s="66"/>
      <c r="AE88" s="45"/>
      <c r="AF88" s="45"/>
      <c r="AG88" s="45"/>
      <c r="AH88" s="45"/>
      <c r="AI88" s="45"/>
      <c r="AJ88" s="66"/>
      <c r="AK88" s="45"/>
      <c r="AL88" s="45"/>
    </row>
    <row r="89" spans="1:38" ht="15" customHeight="1">
      <c r="A89" s="121">
        <v>21</v>
      </c>
      <c r="B89" s="198">
        <v>45086</v>
      </c>
      <c r="C89" s="199"/>
      <c r="D89" s="199" t="s">
        <v>723</v>
      </c>
      <c r="E89" s="121" t="s">
        <v>646</v>
      </c>
      <c r="F89" s="121">
        <v>52.5</v>
      </c>
      <c r="G89" s="121">
        <v>15</v>
      </c>
      <c r="H89" s="127">
        <v>76</v>
      </c>
      <c r="I89" s="128" t="s">
        <v>724</v>
      </c>
      <c r="J89" s="127" t="s">
        <v>725</v>
      </c>
      <c r="K89" s="121">
        <f t="shared" ref="K89:K90" si="38">H89-F89</f>
        <v>23.5</v>
      </c>
      <c r="L89" s="217">
        <v>100</v>
      </c>
      <c r="M89" s="200">
        <f t="shared" si="35"/>
        <v>840</v>
      </c>
      <c r="N89" s="121">
        <v>40</v>
      </c>
      <c r="O89" s="127" t="s">
        <v>627</v>
      </c>
      <c r="P89" s="122">
        <v>45086</v>
      </c>
      <c r="Q89" s="45"/>
      <c r="R89" s="66" t="s">
        <v>659</v>
      </c>
      <c r="S89" s="45"/>
      <c r="T89" s="45"/>
      <c r="U89" s="45"/>
      <c r="V89" s="45"/>
      <c r="W89" s="45"/>
      <c r="X89" s="66"/>
      <c r="Y89" s="45"/>
      <c r="Z89" s="45"/>
      <c r="AA89" s="45"/>
      <c r="AB89" s="45"/>
      <c r="AC89" s="45"/>
      <c r="AD89" s="66"/>
      <c r="AE89" s="45"/>
      <c r="AF89" s="45"/>
      <c r="AG89" s="45"/>
      <c r="AH89" s="45"/>
      <c r="AI89" s="45"/>
      <c r="AJ89" s="66"/>
      <c r="AK89" s="45"/>
      <c r="AL89" s="45"/>
    </row>
    <row r="90" spans="1:38" ht="15" customHeight="1">
      <c r="A90" s="369">
        <v>22</v>
      </c>
      <c r="B90" s="373">
        <v>45089</v>
      </c>
      <c r="C90" s="374"/>
      <c r="D90" s="374" t="s">
        <v>726</v>
      </c>
      <c r="E90" s="369" t="s">
        <v>646</v>
      </c>
      <c r="F90" s="369">
        <v>36</v>
      </c>
      <c r="G90" s="369">
        <v>15</v>
      </c>
      <c r="H90" s="368">
        <v>15</v>
      </c>
      <c r="I90" s="375" t="s">
        <v>727</v>
      </c>
      <c r="J90" s="368" t="s">
        <v>728</v>
      </c>
      <c r="K90" s="369">
        <f t="shared" si="38"/>
        <v>-21</v>
      </c>
      <c r="L90" s="370">
        <v>100</v>
      </c>
      <c r="M90" s="371">
        <f t="shared" si="35"/>
        <v>-1150</v>
      </c>
      <c r="N90" s="369">
        <v>50</v>
      </c>
      <c r="O90" s="368" t="s">
        <v>651</v>
      </c>
      <c r="P90" s="372">
        <v>45090</v>
      </c>
      <c r="Q90" s="45"/>
      <c r="R90" s="66" t="s">
        <v>624</v>
      </c>
      <c r="S90" s="45"/>
      <c r="T90" s="45"/>
      <c r="U90" s="45"/>
      <c r="V90" s="45"/>
      <c r="W90" s="45"/>
      <c r="X90" s="66"/>
      <c r="Y90" s="45"/>
      <c r="Z90" s="45"/>
      <c r="AA90" s="45"/>
      <c r="AB90" s="45"/>
      <c r="AC90" s="45"/>
      <c r="AD90" s="66"/>
      <c r="AE90" s="45"/>
      <c r="AF90" s="45"/>
      <c r="AG90" s="45"/>
      <c r="AH90" s="45"/>
      <c r="AI90" s="45"/>
      <c r="AJ90" s="66"/>
      <c r="AK90" s="45"/>
      <c r="AL90" s="45"/>
    </row>
    <row r="91" spans="1:38" ht="15" customHeight="1">
      <c r="A91" s="369">
        <v>23</v>
      </c>
      <c r="B91" s="373">
        <v>45089</v>
      </c>
      <c r="C91" s="374"/>
      <c r="D91" s="374" t="s">
        <v>729</v>
      </c>
      <c r="E91" s="369" t="s">
        <v>672</v>
      </c>
      <c r="F91" s="369">
        <v>103.5</v>
      </c>
      <c r="G91" s="369">
        <v>147</v>
      </c>
      <c r="H91" s="368">
        <v>147</v>
      </c>
      <c r="I91" s="375" t="s">
        <v>730</v>
      </c>
      <c r="J91" s="368" t="s">
        <v>731</v>
      </c>
      <c r="K91" s="369">
        <f>F91-H91</f>
        <v>-43.5</v>
      </c>
      <c r="L91" s="370">
        <v>100</v>
      </c>
      <c r="M91" s="371">
        <f t="shared" si="35"/>
        <v>-2275</v>
      </c>
      <c r="N91" s="369">
        <v>50</v>
      </c>
      <c r="O91" s="368" t="s">
        <v>651</v>
      </c>
      <c r="P91" s="372">
        <v>45091</v>
      </c>
      <c r="Q91" s="45"/>
      <c r="R91" s="66" t="s">
        <v>624</v>
      </c>
      <c r="S91" s="45"/>
      <c r="T91" s="45"/>
      <c r="U91" s="45"/>
      <c r="V91" s="45"/>
      <c r="W91" s="45"/>
      <c r="X91" s="66"/>
      <c r="Y91" s="45"/>
      <c r="Z91" s="45"/>
      <c r="AA91" s="45"/>
      <c r="AB91" s="45"/>
      <c r="AC91" s="45"/>
      <c r="AD91" s="66"/>
      <c r="AE91" s="45"/>
      <c r="AF91" s="45"/>
      <c r="AG91" s="45"/>
      <c r="AH91" s="45"/>
      <c r="AI91" s="45"/>
      <c r="AJ91" s="66"/>
      <c r="AK91" s="45"/>
      <c r="AL91" s="45"/>
    </row>
    <row r="92" spans="1:38" ht="15" customHeight="1">
      <c r="A92" s="219">
        <v>24</v>
      </c>
      <c r="B92" s="220">
        <v>45089</v>
      </c>
      <c r="C92" s="221"/>
      <c r="D92" s="221" t="s">
        <v>732</v>
      </c>
      <c r="E92" s="219" t="s">
        <v>646</v>
      </c>
      <c r="F92" s="219">
        <v>33</v>
      </c>
      <c r="G92" s="219"/>
      <c r="H92" s="222">
        <v>36</v>
      </c>
      <c r="I92" s="223">
        <v>100</v>
      </c>
      <c r="J92" s="222" t="s">
        <v>733</v>
      </c>
      <c r="K92" s="219">
        <f t="shared" ref="K92:K94" si="39">H92-F92</f>
        <v>3</v>
      </c>
      <c r="L92" s="224">
        <v>100</v>
      </c>
      <c r="M92" s="225">
        <f t="shared" si="35"/>
        <v>20</v>
      </c>
      <c r="N92" s="219">
        <v>40</v>
      </c>
      <c r="O92" s="222" t="s">
        <v>688</v>
      </c>
      <c r="P92" s="226">
        <v>45089</v>
      </c>
      <c r="Q92" s="45"/>
      <c r="R92" s="66" t="s">
        <v>659</v>
      </c>
      <c r="S92" s="45"/>
      <c r="T92" s="45"/>
      <c r="U92" s="45"/>
      <c r="V92" s="45"/>
      <c r="W92" s="45"/>
      <c r="X92" s="66"/>
      <c r="Y92" s="45"/>
      <c r="Z92" s="45"/>
      <c r="AA92" s="45"/>
      <c r="AB92" s="45"/>
      <c r="AC92" s="45"/>
      <c r="AD92" s="66"/>
      <c r="AE92" s="45"/>
      <c r="AF92" s="45"/>
      <c r="AG92" s="45"/>
      <c r="AH92" s="45"/>
      <c r="AI92" s="45"/>
      <c r="AJ92" s="66"/>
      <c r="AK92" s="45"/>
      <c r="AL92" s="45"/>
    </row>
    <row r="93" spans="1:38" ht="15" customHeight="1">
      <c r="A93" s="121">
        <v>25</v>
      </c>
      <c r="B93" s="198">
        <v>45089</v>
      </c>
      <c r="C93" s="199"/>
      <c r="D93" s="199" t="s">
        <v>734</v>
      </c>
      <c r="E93" s="121" t="s">
        <v>646</v>
      </c>
      <c r="F93" s="121">
        <v>200</v>
      </c>
      <c r="G93" s="121">
        <v>90</v>
      </c>
      <c r="H93" s="127">
        <v>250</v>
      </c>
      <c r="I93" s="128" t="s">
        <v>735</v>
      </c>
      <c r="J93" s="127" t="s">
        <v>736</v>
      </c>
      <c r="K93" s="121">
        <f t="shared" si="39"/>
        <v>50</v>
      </c>
      <c r="L93" s="217">
        <v>100</v>
      </c>
      <c r="M93" s="200">
        <f t="shared" si="35"/>
        <v>1150</v>
      </c>
      <c r="N93" s="121">
        <v>25</v>
      </c>
      <c r="O93" s="127" t="s">
        <v>627</v>
      </c>
      <c r="P93" s="122">
        <v>45089</v>
      </c>
      <c r="Q93" s="45"/>
      <c r="R93" s="66" t="s">
        <v>624</v>
      </c>
      <c r="S93" s="45"/>
      <c r="T93" s="45"/>
      <c r="U93" s="45"/>
      <c r="V93" s="45"/>
      <c r="W93" s="45"/>
      <c r="X93" s="66"/>
      <c r="Y93" s="45"/>
      <c r="Z93" s="45"/>
      <c r="AA93" s="45"/>
      <c r="AB93" s="45"/>
      <c r="AC93" s="45"/>
      <c r="AD93" s="66"/>
      <c r="AE93" s="45"/>
      <c r="AF93" s="45"/>
      <c r="AG93" s="45"/>
      <c r="AH93" s="45"/>
      <c r="AI93" s="45"/>
      <c r="AJ93" s="66"/>
      <c r="AK93" s="45"/>
      <c r="AL93" s="45"/>
    </row>
    <row r="94" spans="1:38" ht="15" customHeight="1">
      <c r="A94" s="309">
        <v>26</v>
      </c>
      <c r="B94" s="316">
        <v>45089</v>
      </c>
      <c r="C94" s="209"/>
      <c r="D94" s="308" t="s">
        <v>718</v>
      </c>
      <c r="E94" s="309" t="s">
        <v>646</v>
      </c>
      <c r="F94" s="309">
        <v>26</v>
      </c>
      <c r="G94" s="309">
        <v>12</v>
      </c>
      <c r="H94" s="310">
        <v>12</v>
      </c>
      <c r="I94" s="311" t="s">
        <v>719</v>
      </c>
      <c r="J94" s="186" t="s">
        <v>984</v>
      </c>
      <c r="K94" s="180">
        <f t="shared" si="39"/>
        <v>-14</v>
      </c>
      <c r="L94" s="218">
        <v>100</v>
      </c>
      <c r="M94" s="206">
        <f t="shared" ref="M94" si="40">(K94*N94)-100</f>
        <v>-5350</v>
      </c>
      <c r="N94" s="180">
        <v>375</v>
      </c>
      <c r="O94" s="186" t="s">
        <v>651</v>
      </c>
      <c r="P94" s="207">
        <v>45092</v>
      </c>
      <c r="Q94" s="45"/>
      <c r="R94" s="66" t="s">
        <v>624</v>
      </c>
      <c r="S94" s="45"/>
      <c r="T94" s="45"/>
      <c r="U94" s="45"/>
      <c r="V94" s="45"/>
      <c r="W94" s="45"/>
      <c r="X94" s="66"/>
      <c r="Y94" s="45"/>
      <c r="Z94" s="45"/>
      <c r="AA94" s="45"/>
      <c r="AB94" s="45"/>
      <c r="AC94" s="45"/>
      <c r="AD94" s="66"/>
      <c r="AE94" s="45"/>
      <c r="AF94" s="45"/>
      <c r="AG94" s="45"/>
      <c r="AH94" s="45"/>
      <c r="AI94" s="45"/>
      <c r="AJ94" s="66"/>
      <c r="AK94" s="45"/>
      <c r="AL94" s="45"/>
    </row>
    <row r="95" spans="1:38" ht="15" customHeight="1">
      <c r="A95" s="121">
        <v>27</v>
      </c>
      <c r="B95" s="198">
        <v>45090</v>
      </c>
      <c r="C95" s="199"/>
      <c r="D95" s="199" t="s">
        <v>734</v>
      </c>
      <c r="E95" s="121" t="s">
        <v>646</v>
      </c>
      <c r="F95" s="121">
        <v>120</v>
      </c>
      <c r="G95" s="121">
        <v>40</v>
      </c>
      <c r="H95" s="127">
        <v>170</v>
      </c>
      <c r="I95" s="128" t="s">
        <v>737</v>
      </c>
      <c r="J95" s="127" t="s">
        <v>736</v>
      </c>
      <c r="K95" s="121">
        <f t="shared" ref="K95:K97" si="41">H95-F95</f>
        <v>50</v>
      </c>
      <c r="L95" s="217">
        <v>100</v>
      </c>
      <c r="M95" s="200">
        <f t="shared" ref="M95:M96" si="42">(K95*N95)-100</f>
        <v>1150</v>
      </c>
      <c r="N95" s="121">
        <v>25</v>
      </c>
      <c r="O95" s="127" t="s">
        <v>627</v>
      </c>
      <c r="P95" s="122">
        <v>45091</v>
      </c>
      <c r="Q95" s="45"/>
      <c r="R95" s="66" t="s">
        <v>624</v>
      </c>
      <c r="S95" s="45"/>
      <c r="T95" s="45"/>
      <c r="U95" s="45"/>
      <c r="V95" s="45"/>
      <c r="W95" s="45"/>
      <c r="X95" s="66"/>
      <c r="Y95" s="45"/>
      <c r="Z95" s="45"/>
      <c r="AA95" s="45"/>
      <c r="AB95" s="45"/>
      <c r="AC95" s="45"/>
      <c r="AD95" s="66"/>
      <c r="AE95" s="45"/>
      <c r="AF95" s="45"/>
      <c r="AG95" s="45"/>
      <c r="AH95" s="45"/>
      <c r="AI95" s="45"/>
      <c r="AJ95" s="66"/>
      <c r="AK95" s="45"/>
      <c r="AL95" s="45"/>
    </row>
    <row r="96" spans="1:38" ht="15" customHeight="1">
      <c r="A96" s="121">
        <v>28</v>
      </c>
      <c r="B96" s="227">
        <v>45090</v>
      </c>
      <c r="C96" s="127"/>
      <c r="D96" s="228" t="s">
        <v>723</v>
      </c>
      <c r="E96" s="127" t="s">
        <v>646</v>
      </c>
      <c r="F96" s="127">
        <v>20</v>
      </c>
      <c r="G96" s="127">
        <v>0</v>
      </c>
      <c r="H96" s="127">
        <v>44</v>
      </c>
      <c r="I96" s="127" t="s">
        <v>738</v>
      </c>
      <c r="J96" s="127" t="s">
        <v>989</v>
      </c>
      <c r="K96" s="121">
        <f t="shared" si="41"/>
        <v>24</v>
      </c>
      <c r="L96" s="217">
        <v>100</v>
      </c>
      <c r="M96" s="200">
        <f t="shared" si="42"/>
        <v>860</v>
      </c>
      <c r="N96" s="121">
        <v>40</v>
      </c>
      <c r="O96" s="127" t="s">
        <v>627</v>
      </c>
      <c r="P96" s="122">
        <v>45090</v>
      </c>
      <c r="Q96" s="229"/>
      <c r="R96" s="229" t="s">
        <v>659</v>
      </c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02"/>
      <c r="AI96" s="202"/>
      <c r="AJ96" s="202"/>
      <c r="AK96" s="202"/>
      <c r="AL96" s="202"/>
    </row>
    <row r="97" spans="1:38" ht="15" customHeight="1">
      <c r="A97" s="443">
        <v>27</v>
      </c>
      <c r="B97" s="445">
        <v>45091</v>
      </c>
      <c r="C97" s="326"/>
      <c r="D97" s="327" t="s">
        <v>740</v>
      </c>
      <c r="E97" s="328" t="s">
        <v>646</v>
      </c>
      <c r="F97" s="329">
        <v>230</v>
      </c>
      <c r="G97" s="329"/>
      <c r="H97" s="127">
        <v>300</v>
      </c>
      <c r="I97" s="330"/>
      <c r="J97" s="443" t="s">
        <v>865</v>
      </c>
      <c r="K97" s="331">
        <f t="shared" si="41"/>
        <v>70</v>
      </c>
      <c r="L97" s="346">
        <v>100</v>
      </c>
      <c r="M97" s="448">
        <v>1175</v>
      </c>
      <c r="N97" s="450">
        <v>25</v>
      </c>
      <c r="O97" s="439" t="s">
        <v>627</v>
      </c>
      <c r="P97" s="441">
        <v>45092</v>
      </c>
      <c r="Q97" s="202"/>
      <c r="R97" s="202" t="s">
        <v>624</v>
      </c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</row>
    <row r="98" spans="1:38" ht="15" customHeight="1">
      <c r="A98" s="444"/>
      <c r="B98" s="446"/>
      <c r="C98" s="326"/>
      <c r="D98" s="332" t="s">
        <v>741</v>
      </c>
      <c r="E98" s="333" t="s">
        <v>672</v>
      </c>
      <c r="F98" s="334">
        <v>65</v>
      </c>
      <c r="G98" s="335"/>
      <c r="H98" s="127">
        <v>80</v>
      </c>
      <c r="I98" s="336"/>
      <c r="J98" s="447"/>
      <c r="K98" s="337">
        <f>F98-H98</f>
        <v>-15</v>
      </c>
      <c r="L98" s="347">
        <v>100</v>
      </c>
      <c r="M98" s="449"/>
      <c r="N98" s="440"/>
      <c r="O98" s="440"/>
      <c r="P98" s="44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</row>
    <row r="99" spans="1:38" ht="15" customHeight="1">
      <c r="A99" s="333">
        <v>28</v>
      </c>
      <c r="B99" s="366">
        <v>45091</v>
      </c>
      <c r="C99" s="326"/>
      <c r="D99" s="332" t="s">
        <v>743</v>
      </c>
      <c r="E99" s="333" t="s">
        <v>646</v>
      </c>
      <c r="F99" s="334">
        <v>12.75</v>
      </c>
      <c r="G99" s="334">
        <v>8</v>
      </c>
      <c r="H99" s="335">
        <v>24</v>
      </c>
      <c r="I99" s="367" t="s">
        <v>694</v>
      </c>
      <c r="J99" s="127" t="s">
        <v>1012</v>
      </c>
      <c r="K99" s="121">
        <f t="shared" ref="K99" si="43">H99-F99</f>
        <v>11.25</v>
      </c>
      <c r="L99" s="217">
        <v>100</v>
      </c>
      <c r="M99" s="200">
        <f t="shared" ref="M99" si="44">(K99*N99)-100</f>
        <v>13962.5</v>
      </c>
      <c r="N99" s="121">
        <v>1250</v>
      </c>
      <c r="O99" s="127" t="s">
        <v>627</v>
      </c>
      <c r="P99" s="122">
        <v>45096</v>
      </c>
      <c r="Q99" s="202"/>
      <c r="R99" s="202" t="s">
        <v>659</v>
      </c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</row>
    <row r="100" spans="1:38" ht="15" customHeight="1">
      <c r="A100" s="333">
        <v>29</v>
      </c>
      <c r="B100" s="348">
        <v>45091</v>
      </c>
      <c r="C100" s="349"/>
      <c r="D100" s="350" t="s">
        <v>986</v>
      </c>
      <c r="E100" s="351" t="s">
        <v>646</v>
      </c>
      <c r="F100" s="352">
        <v>40</v>
      </c>
      <c r="G100" s="352">
        <v>23</v>
      </c>
      <c r="H100" s="353">
        <v>45</v>
      </c>
      <c r="I100" s="354" t="s">
        <v>742</v>
      </c>
      <c r="J100" s="127" t="s">
        <v>999</v>
      </c>
      <c r="K100" s="121">
        <f t="shared" ref="K100" si="45">H100-F100</f>
        <v>5</v>
      </c>
      <c r="L100" s="217">
        <v>100</v>
      </c>
      <c r="M100" s="200">
        <f t="shared" ref="M100" si="46">(K100*N100)-100</f>
        <v>1775</v>
      </c>
      <c r="N100" s="121">
        <v>375</v>
      </c>
      <c r="O100" s="127" t="s">
        <v>627</v>
      </c>
      <c r="P100" s="122">
        <v>45093</v>
      </c>
      <c r="Q100" s="202"/>
      <c r="R100" s="202" t="s">
        <v>659</v>
      </c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</row>
    <row r="101" spans="1:38" ht="15" customHeight="1">
      <c r="A101" s="312">
        <v>30</v>
      </c>
      <c r="B101" s="313">
        <v>45092</v>
      </c>
      <c r="C101" s="314"/>
      <c r="D101" s="315" t="s">
        <v>985</v>
      </c>
      <c r="E101" s="314" t="s">
        <v>646</v>
      </c>
      <c r="F101" s="314">
        <v>22</v>
      </c>
      <c r="G101" s="314">
        <v>0</v>
      </c>
      <c r="H101" s="314">
        <v>35</v>
      </c>
      <c r="I101" s="314" t="s">
        <v>738</v>
      </c>
      <c r="J101" s="127" t="s">
        <v>631</v>
      </c>
      <c r="K101" s="121">
        <f t="shared" ref="K101" si="47">H101-F101</f>
        <v>13</v>
      </c>
      <c r="L101" s="217">
        <v>100</v>
      </c>
      <c r="M101" s="200">
        <f t="shared" ref="M101" si="48">(K101*N101)-100</f>
        <v>550</v>
      </c>
      <c r="N101" s="121">
        <v>50</v>
      </c>
      <c r="O101" s="127" t="s">
        <v>627</v>
      </c>
      <c r="P101" s="122">
        <v>45092</v>
      </c>
      <c r="Q101" s="202"/>
      <c r="R101" s="202" t="s">
        <v>624</v>
      </c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</row>
    <row r="102" spans="1:38" ht="15" customHeight="1">
      <c r="A102" s="312">
        <v>31</v>
      </c>
      <c r="B102" s="313">
        <v>45092</v>
      </c>
      <c r="C102" s="314"/>
      <c r="D102" s="315" t="s">
        <v>734</v>
      </c>
      <c r="E102" s="314" t="s">
        <v>646</v>
      </c>
      <c r="F102" s="314">
        <v>102.5</v>
      </c>
      <c r="G102" s="314">
        <v>0</v>
      </c>
      <c r="H102" s="314">
        <v>147.5</v>
      </c>
      <c r="I102" s="314" t="s">
        <v>987</v>
      </c>
      <c r="J102" s="127" t="s">
        <v>988</v>
      </c>
      <c r="K102" s="121">
        <f t="shared" ref="K102" si="49">H102-F102</f>
        <v>45</v>
      </c>
      <c r="L102" s="217">
        <v>100</v>
      </c>
      <c r="M102" s="200">
        <f t="shared" ref="M102" si="50">(K102*N102)-100</f>
        <v>1025</v>
      </c>
      <c r="N102" s="121">
        <v>25</v>
      </c>
      <c r="O102" s="127" t="s">
        <v>627</v>
      </c>
      <c r="P102" s="122">
        <v>45092</v>
      </c>
      <c r="Q102" s="202"/>
      <c r="R102" s="202" t="s">
        <v>624</v>
      </c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</row>
    <row r="103" spans="1:38" ht="15" customHeight="1">
      <c r="A103" s="312">
        <v>32</v>
      </c>
      <c r="B103" s="313">
        <v>45092</v>
      </c>
      <c r="C103" s="314"/>
      <c r="D103" s="315" t="s">
        <v>990</v>
      </c>
      <c r="E103" s="314" t="s">
        <v>646</v>
      </c>
      <c r="F103" s="314">
        <v>61.5</v>
      </c>
      <c r="G103" s="314">
        <v>30</v>
      </c>
      <c r="H103" s="314">
        <v>81.5</v>
      </c>
      <c r="I103" s="314" t="s">
        <v>724</v>
      </c>
      <c r="J103" s="320" t="s">
        <v>691</v>
      </c>
      <c r="K103" s="317">
        <f t="shared" ref="K103:K104" si="51">H103-F103</f>
        <v>20</v>
      </c>
      <c r="L103" s="322">
        <v>100</v>
      </c>
      <c r="M103" s="323">
        <f t="shared" ref="M103:M104" si="52">(K103*N103)-100</f>
        <v>900</v>
      </c>
      <c r="N103" s="317">
        <v>50</v>
      </c>
      <c r="O103" s="320" t="s">
        <v>627</v>
      </c>
      <c r="P103" s="324">
        <v>45092</v>
      </c>
      <c r="Q103" s="202"/>
      <c r="R103" s="202" t="s">
        <v>624</v>
      </c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</row>
    <row r="104" spans="1:38" ht="15" customHeight="1">
      <c r="A104" s="362">
        <v>33</v>
      </c>
      <c r="B104" s="363">
        <v>45093</v>
      </c>
      <c r="C104" s="364"/>
      <c r="D104" s="365" t="s">
        <v>1000</v>
      </c>
      <c r="E104" s="364" t="s">
        <v>646</v>
      </c>
      <c r="F104" s="364">
        <v>160</v>
      </c>
      <c r="G104" s="364">
        <v>70</v>
      </c>
      <c r="H104" s="364">
        <v>90</v>
      </c>
      <c r="I104" s="364" t="s">
        <v>1001</v>
      </c>
      <c r="J104" s="368" t="s">
        <v>1009</v>
      </c>
      <c r="K104" s="369">
        <f t="shared" si="51"/>
        <v>-70</v>
      </c>
      <c r="L104" s="370">
        <v>100</v>
      </c>
      <c r="M104" s="371">
        <f t="shared" si="52"/>
        <v>-1850</v>
      </c>
      <c r="N104" s="369">
        <v>25</v>
      </c>
      <c r="O104" s="368" t="s">
        <v>651</v>
      </c>
      <c r="P104" s="372">
        <v>45093</v>
      </c>
      <c r="Q104" s="202"/>
      <c r="R104" s="202" t="s">
        <v>624</v>
      </c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</row>
    <row r="105" spans="1:38" ht="15" customHeight="1">
      <c r="A105" s="312">
        <v>34</v>
      </c>
      <c r="B105" s="313">
        <v>45093</v>
      </c>
      <c r="C105" s="314"/>
      <c r="D105" s="315" t="s">
        <v>1002</v>
      </c>
      <c r="E105" s="314" t="s">
        <v>646</v>
      </c>
      <c r="F105" s="314">
        <v>64</v>
      </c>
      <c r="G105" s="314">
        <v>45</v>
      </c>
      <c r="H105" s="314">
        <v>69.5</v>
      </c>
      <c r="I105" s="314" t="s">
        <v>1003</v>
      </c>
      <c r="J105" s="320" t="s">
        <v>712</v>
      </c>
      <c r="K105" s="317">
        <f t="shared" ref="K105:K106" si="53">H105-F105</f>
        <v>5.5</v>
      </c>
      <c r="L105" s="322">
        <v>100</v>
      </c>
      <c r="M105" s="323">
        <f t="shared" ref="M105:M106" si="54">(K105*N105)-100</f>
        <v>1412.5</v>
      </c>
      <c r="N105" s="317">
        <v>275</v>
      </c>
      <c r="O105" s="320" t="s">
        <v>627</v>
      </c>
      <c r="P105" s="324">
        <v>45093</v>
      </c>
      <c r="Q105" s="202"/>
      <c r="R105" s="202" t="s">
        <v>659</v>
      </c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</row>
    <row r="106" spans="1:38" ht="15" customHeight="1">
      <c r="A106" s="362">
        <v>35</v>
      </c>
      <c r="B106" s="363">
        <v>45093</v>
      </c>
      <c r="C106" s="364"/>
      <c r="D106" s="365" t="s">
        <v>1005</v>
      </c>
      <c r="E106" s="364" t="s">
        <v>646</v>
      </c>
      <c r="F106" s="364">
        <v>55</v>
      </c>
      <c r="G106" s="364">
        <v>30</v>
      </c>
      <c r="H106" s="364">
        <v>30</v>
      </c>
      <c r="I106" s="364" t="s">
        <v>683</v>
      </c>
      <c r="J106" s="368" t="s">
        <v>1013</v>
      </c>
      <c r="K106" s="369">
        <f t="shared" si="53"/>
        <v>-25</v>
      </c>
      <c r="L106" s="370">
        <v>100</v>
      </c>
      <c r="M106" s="371">
        <f t="shared" si="54"/>
        <v>-1350</v>
      </c>
      <c r="N106" s="180">
        <v>50</v>
      </c>
      <c r="O106" s="186" t="s">
        <v>651</v>
      </c>
      <c r="P106" s="207">
        <v>45096</v>
      </c>
      <c r="Q106" s="202"/>
      <c r="R106" s="202" t="s">
        <v>624</v>
      </c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</row>
    <row r="107" spans="1:38" ht="15" customHeight="1">
      <c r="A107" s="362">
        <v>36</v>
      </c>
      <c r="B107" s="363">
        <v>45093</v>
      </c>
      <c r="C107" s="364"/>
      <c r="D107" s="365" t="s">
        <v>1007</v>
      </c>
      <c r="E107" s="364" t="s">
        <v>646</v>
      </c>
      <c r="F107" s="378" t="s">
        <v>1025</v>
      </c>
      <c r="G107" s="364">
        <v>5.5</v>
      </c>
      <c r="H107" s="364">
        <v>5.5</v>
      </c>
      <c r="I107" s="364" t="s">
        <v>1008</v>
      </c>
      <c r="J107" s="368" t="s">
        <v>673</v>
      </c>
      <c r="K107" s="369">
        <f t="shared" ref="K107:K108" si="55">H107-F107</f>
        <v>-4</v>
      </c>
      <c r="L107" s="370">
        <v>100</v>
      </c>
      <c r="M107" s="371">
        <f t="shared" ref="M107:M108" si="56">(K107*N107)-100</f>
        <v>-5300</v>
      </c>
      <c r="N107" s="180">
        <v>1300</v>
      </c>
      <c r="O107" s="186" t="s">
        <v>651</v>
      </c>
      <c r="P107" s="207">
        <v>45096</v>
      </c>
      <c r="Q107" s="202"/>
      <c r="R107" s="202" t="s">
        <v>659</v>
      </c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</row>
    <row r="108" spans="1:38" ht="15" customHeight="1">
      <c r="A108" s="312">
        <v>37</v>
      </c>
      <c r="B108" s="313">
        <v>45093</v>
      </c>
      <c r="C108" s="314"/>
      <c r="D108" s="315" t="s">
        <v>1010</v>
      </c>
      <c r="E108" s="314" t="s">
        <v>646</v>
      </c>
      <c r="F108" s="377" t="s">
        <v>1026</v>
      </c>
      <c r="G108" s="314">
        <v>15</v>
      </c>
      <c r="H108" s="314">
        <v>39</v>
      </c>
      <c r="I108" s="314" t="s">
        <v>742</v>
      </c>
      <c r="J108" s="127" t="s">
        <v>1047</v>
      </c>
      <c r="K108" s="121">
        <f t="shared" si="55"/>
        <v>6</v>
      </c>
      <c r="L108" s="217">
        <v>100</v>
      </c>
      <c r="M108" s="200">
        <f t="shared" si="56"/>
        <v>2150</v>
      </c>
      <c r="N108" s="121">
        <v>375</v>
      </c>
      <c r="O108" s="127" t="s">
        <v>627</v>
      </c>
      <c r="P108" s="122">
        <v>45097</v>
      </c>
      <c r="Q108" s="202"/>
      <c r="R108" s="202" t="s">
        <v>659</v>
      </c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</row>
    <row r="109" spans="1:38" ht="15" customHeight="1">
      <c r="A109" s="362">
        <v>38</v>
      </c>
      <c r="B109" s="363">
        <v>45096</v>
      </c>
      <c r="C109" s="364"/>
      <c r="D109" s="365" t="s">
        <v>1016</v>
      </c>
      <c r="E109" s="364" t="s">
        <v>646</v>
      </c>
      <c r="F109" s="378" t="s">
        <v>1025</v>
      </c>
      <c r="G109" s="364">
        <v>4.5</v>
      </c>
      <c r="H109" s="364">
        <v>4.5</v>
      </c>
      <c r="I109" s="364" t="s">
        <v>1008</v>
      </c>
      <c r="J109" s="310" t="s">
        <v>1079</v>
      </c>
      <c r="K109" s="309">
        <f t="shared" ref="K109" si="57">H109-F109</f>
        <v>-5</v>
      </c>
      <c r="L109" s="387">
        <v>100</v>
      </c>
      <c r="M109" s="388">
        <f t="shared" ref="M109" si="58">(K109*N109)-100</f>
        <v>-4475</v>
      </c>
      <c r="N109" s="309">
        <v>875</v>
      </c>
      <c r="O109" s="368" t="s">
        <v>651</v>
      </c>
      <c r="P109" s="389">
        <v>45099</v>
      </c>
      <c r="Q109" s="202"/>
      <c r="R109" s="202" t="s">
        <v>624</v>
      </c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</row>
    <row r="110" spans="1:38" ht="15" customHeight="1">
      <c r="A110" s="312">
        <v>39</v>
      </c>
      <c r="B110" s="313">
        <v>45096</v>
      </c>
      <c r="C110" s="314"/>
      <c r="D110" s="315" t="s">
        <v>1020</v>
      </c>
      <c r="E110" s="314" t="s">
        <v>646</v>
      </c>
      <c r="F110" s="377" t="s">
        <v>1026</v>
      </c>
      <c r="G110" s="314">
        <v>0</v>
      </c>
      <c r="H110" s="314">
        <v>62</v>
      </c>
      <c r="I110" s="314" t="s">
        <v>1021</v>
      </c>
      <c r="J110" s="320" t="s">
        <v>1029</v>
      </c>
      <c r="K110" s="317">
        <f t="shared" ref="K110" si="59">H110-F110</f>
        <v>29</v>
      </c>
      <c r="L110" s="322">
        <v>100</v>
      </c>
      <c r="M110" s="323">
        <f t="shared" ref="M110" si="60">(K110*N110)-100</f>
        <v>1060</v>
      </c>
      <c r="N110" s="317">
        <v>40</v>
      </c>
      <c r="O110" s="320" t="s">
        <v>627</v>
      </c>
      <c r="P110" s="324">
        <v>45096</v>
      </c>
      <c r="Q110" s="202"/>
      <c r="R110" s="202" t="s">
        <v>659</v>
      </c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</row>
    <row r="111" spans="1:38" ht="15" customHeight="1">
      <c r="A111" s="312">
        <v>40</v>
      </c>
      <c r="B111" s="313">
        <v>45096</v>
      </c>
      <c r="C111" s="314"/>
      <c r="D111" s="315" t="s">
        <v>1024</v>
      </c>
      <c r="E111" s="314" t="s">
        <v>646</v>
      </c>
      <c r="F111" s="377" t="s">
        <v>1027</v>
      </c>
      <c r="G111" s="314">
        <v>0</v>
      </c>
      <c r="H111" s="314">
        <v>52.5</v>
      </c>
      <c r="I111" s="314" t="s">
        <v>1028</v>
      </c>
      <c r="J111" s="320" t="s">
        <v>1030</v>
      </c>
      <c r="K111" s="317">
        <f t="shared" ref="K111:K119" si="61">H111-F111</f>
        <v>28.5</v>
      </c>
      <c r="L111" s="322">
        <v>100</v>
      </c>
      <c r="M111" s="323">
        <f t="shared" ref="M111:M119" si="62">(K111*N111)-100</f>
        <v>1040</v>
      </c>
      <c r="N111" s="317">
        <v>40</v>
      </c>
      <c r="O111" s="320" t="s">
        <v>627</v>
      </c>
      <c r="P111" s="324">
        <v>45096</v>
      </c>
      <c r="Q111" s="202"/>
      <c r="R111" s="202" t="s">
        <v>659</v>
      </c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</row>
    <row r="112" spans="1:38" ht="15" customHeight="1">
      <c r="A112" s="312">
        <v>41</v>
      </c>
      <c r="B112" s="313">
        <v>45097</v>
      </c>
      <c r="C112" s="314"/>
      <c r="D112" s="315" t="s">
        <v>1033</v>
      </c>
      <c r="E112" s="314" t="s">
        <v>646</v>
      </c>
      <c r="F112" s="377" t="s">
        <v>1040</v>
      </c>
      <c r="G112" s="314">
        <v>18</v>
      </c>
      <c r="H112" s="314">
        <v>29</v>
      </c>
      <c r="I112" s="314" t="s">
        <v>1036</v>
      </c>
      <c r="J112" s="320" t="s">
        <v>720</v>
      </c>
      <c r="K112" s="317">
        <f t="shared" si="61"/>
        <v>7</v>
      </c>
      <c r="L112" s="322">
        <v>100</v>
      </c>
      <c r="M112" s="323">
        <f t="shared" si="62"/>
        <v>2525</v>
      </c>
      <c r="N112" s="317">
        <v>375</v>
      </c>
      <c r="O112" s="320" t="s">
        <v>627</v>
      </c>
      <c r="P112" s="324">
        <v>45097</v>
      </c>
      <c r="Q112" s="202"/>
      <c r="R112" s="202" t="s">
        <v>624</v>
      </c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</row>
    <row r="113" spans="1:38" ht="15" customHeight="1">
      <c r="A113" s="312">
        <v>42</v>
      </c>
      <c r="B113" s="313">
        <v>45097</v>
      </c>
      <c r="C113" s="314"/>
      <c r="D113" s="315" t="s">
        <v>1035</v>
      </c>
      <c r="E113" s="314" t="s">
        <v>646</v>
      </c>
      <c r="F113" s="377" t="s">
        <v>1037</v>
      </c>
      <c r="G113" s="314">
        <v>29</v>
      </c>
      <c r="H113" s="314">
        <v>55</v>
      </c>
      <c r="I113" s="314" t="s">
        <v>1034</v>
      </c>
      <c r="J113" s="320" t="s">
        <v>702</v>
      </c>
      <c r="K113" s="317">
        <f t="shared" si="61"/>
        <v>10</v>
      </c>
      <c r="L113" s="322">
        <v>100</v>
      </c>
      <c r="M113" s="323">
        <f t="shared" si="62"/>
        <v>2650</v>
      </c>
      <c r="N113" s="317">
        <v>275</v>
      </c>
      <c r="O113" s="320" t="s">
        <v>627</v>
      </c>
      <c r="P113" s="324">
        <v>45097</v>
      </c>
      <c r="Q113" s="202"/>
      <c r="R113" s="202" t="s">
        <v>659</v>
      </c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</row>
    <row r="114" spans="1:38" ht="15" customHeight="1">
      <c r="A114" s="312">
        <v>43</v>
      </c>
      <c r="B114" s="313">
        <v>45097</v>
      </c>
      <c r="C114" s="314"/>
      <c r="D114" s="315" t="s">
        <v>1038</v>
      </c>
      <c r="E114" s="314" t="s">
        <v>646</v>
      </c>
      <c r="F114" s="377" t="s">
        <v>1045</v>
      </c>
      <c r="G114" s="314">
        <v>0</v>
      </c>
      <c r="H114" s="314">
        <v>48</v>
      </c>
      <c r="I114" s="314" t="s">
        <v>738</v>
      </c>
      <c r="J114" s="320" t="s">
        <v>1029</v>
      </c>
      <c r="K114" s="317">
        <f t="shared" si="61"/>
        <v>29</v>
      </c>
      <c r="L114" s="322">
        <v>100</v>
      </c>
      <c r="M114" s="323">
        <f t="shared" si="62"/>
        <v>1060</v>
      </c>
      <c r="N114" s="317">
        <v>40</v>
      </c>
      <c r="O114" s="320" t="s">
        <v>627</v>
      </c>
      <c r="P114" s="324">
        <v>45097</v>
      </c>
      <c r="Q114" s="202"/>
      <c r="R114" s="202" t="s">
        <v>659</v>
      </c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</row>
    <row r="115" spans="1:38" ht="15" customHeight="1">
      <c r="A115" s="362">
        <v>44</v>
      </c>
      <c r="B115" s="363">
        <v>45097</v>
      </c>
      <c r="C115" s="364"/>
      <c r="D115" s="365" t="s">
        <v>1041</v>
      </c>
      <c r="E115" s="364" t="s">
        <v>646</v>
      </c>
      <c r="F115" s="378" t="s">
        <v>1060</v>
      </c>
      <c r="G115" s="364">
        <v>0</v>
      </c>
      <c r="H115" s="364">
        <v>25</v>
      </c>
      <c r="I115" s="364" t="s">
        <v>1042</v>
      </c>
      <c r="J115" s="310" t="s">
        <v>1061</v>
      </c>
      <c r="K115" s="309">
        <f t="shared" si="61"/>
        <v>-55</v>
      </c>
      <c r="L115" s="387">
        <v>100</v>
      </c>
      <c r="M115" s="388">
        <f t="shared" si="62"/>
        <v>-1475</v>
      </c>
      <c r="N115" s="309">
        <v>25</v>
      </c>
      <c r="O115" s="368" t="s">
        <v>651</v>
      </c>
      <c r="P115" s="389">
        <v>45098</v>
      </c>
      <c r="Q115" s="202"/>
      <c r="R115" s="202" t="s">
        <v>624</v>
      </c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</row>
    <row r="116" spans="1:38" ht="15" customHeight="1">
      <c r="A116" s="362">
        <v>45</v>
      </c>
      <c r="B116" s="363">
        <v>45097</v>
      </c>
      <c r="C116" s="364"/>
      <c r="D116" s="365" t="s">
        <v>1046</v>
      </c>
      <c r="E116" s="364" t="s">
        <v>646</v>
      </c>
      <c r="F116" s="378" t="s">
        <v>1054</v>
      </c>
      <c r="G116" s="364">
        <v>15</v>
      </c>
      <c r="H116" s="364">
        <v>33</v>
      </c>
      <c r="I116" s="364" t="s">
        <v>719</v>
      </c>
      <c r="J116" s="310" t="s">
        <v>1059</v>
      </c>
      <c r="K116" s="309">
        <f t="shared" si="61"/>
        <v>5</v>
      </c>
      <c r="L116" s="387">
        <v>100</v>
      </c>
      <c r="M116" s="388">
        <f t="shared" si="62"/>
        <v>1775</v>
      </c>
      <c r="N116" s="309">
        <v>375</v>
      </c>
      <c r="O116" s="368" t="s">
        <v>627</v>
      </c>
      <c r="P116" s="389">
        <v>45098</v>
      </c>
      <c r="Q116" s="202"/>
      <c r="R116" s="202" t="s">
        <v>624</v>
      </c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</row>
    <row r="117" spans="1:38" ht="15" customHeight="1">
      <c r="A117" s="312">
        <v>46</v>
      </c>
      <c r="B117" s="313">
        <v>45097</v>
      </c>
      <c r="C117" s="314"/>
      <c r="D117" s="315" t="s">
        <v>1035</v>
      </c>
      <c r="E117" s="314" t="s">
        <v>646</v>
      </c>
      <c r="F117" s="377" t="s">
        <v>1037</v>
      </c>
      <c r="G117" s="314">
        <v>29</v>
      </c>
      <c r="H117" s="314">
        <v>53</v>
      </c>
      <c r="I117" s="314" t="s">
        <v>1034</v>
      </c>
      <c r="J117" s="320" t="s">
        <v>1048</v>
      </c>
      <c r="K117" s="317">
        <f t="shared" si="61"/>
        <v>8</v>
      </c>
      <c r="L117" s="322">
        <v>100</v>
      </c>
      <c r="M117" s="323">
        <f t="shared" si="62"/>
        <v>2100</v>
      </c>
      <c r="N117" s="317">
        <v>275</v>
      </c>
      <c r="O117" s="320" t="s">
        <v>627</v>
      </c>
      <c r="P117" s="324">
        <v>45097</v>
      </c>
      <c r="Q117" s="202"/>
      <c r="R117" s="202" t="s">
        <v>659</v>
      </c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</row>
    <row r="118" spans="1:38" ht="15" customHeight="1">
      <c r="A118" s="312">
        <v>47</v>
      </c>
      <c r="B118" s="324">
        <v>45098</v>
      </c>
      <c r="C118" s="314"/>
      <c r="D118" s="315" t="s">
        <v>1055</v>
      </c>
      <c r="E118" s="314" t="s">
        <v>646</v>
      </c>
      <c r="F118" s="377" t="s">
        <v>1056</v>
      </c>
      <c r="G118" s="314">
        <v>4</v>
      </c>
      <c r="H118" s="314">
        <v>15</v>
      </c>
      <c r="I118" s="314" t="s">
        <v>1057</v>
      </c>
      <c r="J118" s="320" t="s">
        <v>1058</v>
      </c>
      <c r="K118" s="317">
        <f t="shared" si="61"/>
        <v>3.5</v>
      </c>
      <c r="L118" s="322">
        <v>100</v>
      </c>
      <c r="M118" s="323">
        <f t="shared" si="62"/>
        <v>2087.5</v>
      </c>
      <c r="N118" s="317">
        <v>625</v>
      </c>
      <c r="O118" s="320" t="s">
        <v>627</v>
      </c>
      <c r="P118" s="324">
        <v>45098</v>
      </c>
      <c r="Q118" s="202"/>
      <c r="R118" s="202" t="s">
        <v>624</v>
      </c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</row>
    <row r="119" spans="1:38" ht="15" customHeight="1">
      <c r="A119" s="362">
        <v>48</v>
      </c>
      <c r="B119" s="363">
        <v>45098</v>
      </c>
      <c r="C119" s="364"/>
      <c r="D119" s="365" t="s">
        <v>1062</v>
      </c>
      <c r="E119" s="364" t="s">
        <v>646</v>
      </c>
      <c r="F119" s="378" t="s">
        <v>1100</v>
      </c>
      <c r="G119" s="364">
        <v>10</v>
      </c>
      <c r="H119" s="364">
        <v>10</v>
      </c>
      <c r="I119" s="364" t="s">
        <v>719</v>
      </c>
      <c r="J119" s="310" t="s">
        <v>1101</v>
      </c>
      <c r="K119" s="309">
        <f t="shared" si="61"/>
        <v>-14.5</v>
      </c>
      <c r="L119" s="387">
        <v>100</v>
      </c>
      <c r="M119" s="388">
        <f t="shared" si="62"/>
        <v>-5537.5</v>
      </c>
      <c r="N119" s="309">
        <v>375</v>
      </c>
      <c r="O119" s="368" t="s">
        <v>651</v>
      </c>
      <c r="P119" s="389">
        <v>45100</v>
      </c>
      <c r="Q119" s="202"/>
      <c r="R119" s="202" t="s">
        <v>659</v>
      </c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</row>
    <row r="120" spans="1:38" ht="15" customHeight="1">
      <c r="A120" s="455">
        <v>49</v>
      </c>
      <c r="B120" s="453">
        <v>45098</v>
      </c>
      <c r="C120" s="364"/>
      <c r="D120" s="365" t="s">
        <v>1063</v>
      </c>
      <c r="E120" s="364" t="s">
        <v>646</v>
      </c>
      <c r="F120" s="378" t="s">
        <v>1114</v>
      </c>
      <c r="G120" s="364">
        <v>40</v>
      </c>
      <c r="H120" s="364">
        <v>40</v>
      </c>
      <c r="I120" s="364" t="s">
        <v>1042</v>
      </c>
      <c r="J120" s="437" t="s">
        <v>1116</v>
      </c>
      <c r="K120" s="309">
        <f t="shared" ref="K120" si="63">H120-F120</f>
        <v>-56</v>
      </c>
      <c r="L120" s="387">
        <v>100</v>
      </c>
      <c r="M120" s="388">
        <f t="shared" ref="M120:M121" si="64">(K120*N120)-100</f>
        <v>-2900</v>
      </c>
      <c r="N120" s="309">
        <v>50</v>
      </c>
      <c r="O120" s="451" t="s">
        <v>651</v>
      </c>
      <c r="P120" s="389">
        <v>45100</v>
      </c>
      <c r="Q120" s="202"/>
      <c r="R120" s="202" t="s">
        <v>624</v>
      </c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</row>
    <row r="121" spans="1:38" ht="15" customHeight="1">
      <c r="A121" s="456"/>
      <c r="B121" s="454"/>
      <c r="C121" s="364"/>
      <c r="D121" s="365" t="s">
        <v>1064</v>
      </c>
      <c r="E121" s="364" t="s">
        <v>672</v>
      </c>
      <c r="F121" s="378" t="s">
        <v>1115</v>
      </c>
      <c r="G121" s="364"/>
      <c r="H121" s="364">
        <v>0</v>
      </c>
      <c r="I121" s="364">
        <v>0</v>
      </c>
      <c r="J121" s="438"/>
      <c r="K121" s="413">
        <f>F121-H121</f>
        <v>15</v>
      </c>
      <c r="L121" s="387">
        <v>100</v>
      </c>
      <c r="M121" s="388">
        <f t="shared" si="64"/>
        <v>650</v>
      </c>
      <c r="N121" s="309">
        <v>50</v>
      </c>
      <c r="O121" s="452"/>
      <c r="P121" s="389">
        <v>45100</v>
      </c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</row>
    <row r="122" spans="1:38" ht="15" customHeight="1">
      <c r="A122" s="362">
        <v>50</v>
      </c>
      <c r="B122" s="363">
        <v>45098</v>
      </c>
      <c r="C122" s="364"/>
      <c r="D122" s="365" t="s">
        <v>1035</v>
      </c>
      <c r="E122" s="364" t="s">
        <v>646</v>
      </c>
      <c r="F122" s="378" t="s">
        <v>1077</v>
      </c>
      <c r="G122" s="364">
        <v>25</v>
      </c>
      <c r="H122" s="364">
        <v>25</v>
      </c>
      <c r="I122" s="364" t="s">
        <v>742</v>
      </c>
      <c r="J122" s="310" t="s">
        <v>1078</v>
      </c>
      <c r="K122" s="309">
        <f t="shared" ref="K122:K124" si="65">H122-F122</f>
        <v>-15</v>
      </c>
      <c r="L122" s="387">
        <v>100</v>
      </c>
      <c r="M122" s="388">
        <f t="shared" ref="M122:M124" si="66">(K122*N122)-100</f>
        <v>-4225</v>
      </c>
      <c r="N122" s="309">
        <v>275</v>
      </c>
      <c r="O122" s="368" t="s">
        <v>651</v>
      </c>
      <c r="P122" s="389">
        <v>45099</v>
      </c>
      <c r="Q122" s="202"/>
      <c r="R122" s="202" t="s">
        <v>659</v>
      </c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</row>
    <row r="123" spans="1:38" ht="15" customHeight="1">
      <c r="A123" s="312">
        <v>51</v>
      </c>
      <c r="B123" s="313">
        <v>45099</v>
      </c>
      <c r="C123" s="314"/>
      <c r="D123" s="315" t="s">
        <v>1046</v>
      </c>
      <c r="E123" s="314" t="s">
        <v>646</v>
      </c>
      <c r="F123" s="377" t="s">
        <v>1099</v>
      </c>
      <c r="G123" s="314">
        <v>12</v>
      </c>
      <c r="H123" s="314">
        <v>34.5</v>
      </c>
      <c r="I123" s="314" t="s">
        <v>719</v>
      </c>
      <c r="J123" s="392" t="s">
        <v>1066</v>
      </c>
      <c r="K123" s="393">
        <f t="shared" si="65"/>
        <v>9.5</v>
      </c>
      <c r="L123" s="394">
        <v>100</v>
      </c>
      <c r="M123" s="395">
        <f t="shared" si="66"/>
        <v>3462.5</v>
      </c>
      <c r="N123" s="393">
        <v>375</v>
      </c>
      <c r="O123" s="392" t="s">
        <v>627</v>
      </c>
      <c r="P123" s="396">
        <v>45100</v>
      </c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</row>
    <row r="124" spans="1:38" ht="15" customHeight="1">
      <c r="A124" s="362">
        <v>52</v>
      </c>
      <c r="B124" s="363">
        <v>45099</v>
      </c>
      <c r="C124" s="364"/>
      <c r="D124" s="365" t="s">
        <v>1085</v>
      </c>
      <c r="E124" s="364" t="s">
        <v>646</v>
      </c>
      <c r="F124" s="378">
        <v>7</v>
      </c>
      <c r="G124" s="364">
        <v>1.4</v>
      </c>
      <c r="H124" s="364">
        <v>1.4</v>
      </c>
      <c r="I124" s="364" t="s">
        <v>1086</v>
      </c>
      <c r="J124" s="310" t="s">
        <v>1102</v>
      </c>
      <c r="K124" s="309">
        <f t="shared" si="65"/>
        <v>-5.6</v>
      </c>
      <c r="L124" s="387">
        <v>100</v>
      </c>
      <c r="M124" s="388">
        <f t="shared" si="66"/>
        <v>-5000</v>
      </c>
      <c r="N124" s="309">
        <v>875</v>
      </c>
      <c r="O124" s="368" t="s">
        <v>651</v>
      </c>
      <c r="P124" s="389">
        <v>45100</v>
      </c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</row>
    <row r="125" spans="1:38" ht="15" customHeight="1">
      <c r="A125" s="391">
        <v>53</v>
      </c>
      <c r="B125" s="396">
        <v>45099</v>
      </c>
      <c r="C125" s="397"/>
      <c r="D125" s="398" t="s">
        <v>1082</v>
      </c>
      <c r="E125" s="397" t="s">
        <v>646</v>
      </c>
      <c r="F125" s="399" t="s">
        <v>1084</v>
      </c>
      <c r="G125" s="397">
        <v>0</v>
      </c>
      <c r="H125" s="397">
        <v>85</v>
      </c>
      <c r="I125" s="397" t="s">
        <v>1083</v>
      </c>
      <c r="J125" s="392" t="s">
        <v>1058</v>
      </c>
      <c r="K125" s="393">
        <f t="shared" ref="K125" si="67">H125-F125</f>
        <v>37.5</v>
      </c>
      <c r="L125" s="394">
        <v>100</v>
      </c>
      <c r="M125" s="395">
        <f t="shared" ref="M125" si="68">(K125*N125)-100</f>
        <v>837.5</v>
      </c>
      <c r="N125" s="393">
        <v>25</v>
      </c>
      <c r="O125" s="392" t="s">
        <v>627</v>
      </c>
      <c r="P125" s="396">
        <v>45099</v>
      </c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</row>
    <row r="126" spans="1:38" ht="15" customHeight="1">
      <c r="A126" s="406">
        <v>54</v>
      </c>
      <c r="B126" s="407">
        <v>45100</v>
      </c>
      <c r="C126" s="408"/>
      <c r="D126" s="409" t="s">
        <v>1109</v>
      </c>
      <c r="E126" s="408" t="s">
        <v>646</v>
      </c>
      <c r="F126" s="410" t="s">
        <v>1110</v>
      </c>
      <c r="G126" s="408">
        <v>40</v>
      </c>
      <c r="H126" s="408"/>
      <c r="I126" s="408" t="s">
        <v>737</v>
      </c>
      <c r="J126" s="408" t="s">
        <v>623</v>
      </c>
      <c r="K126" s="406"/>
      <c r="L126" s="411"/>
      <c r="M126" s="412"/>
      <c r="N126" s="406"/>
      <c r="O126" s="408"/>
      <c r="P126" s="407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</row>
    <row r="127" spans="1:38" ht="15" customHeight="1">
      <c r="A127" s="406">
        <v>55</v>
      </c>
      <c r="B127" s="407">
        <v>45100</v>
      </c>
      <c r="C127" s="408"/>
      <c r="D127" s="409" t="s">
        <v>1111</v>
      </c>
      <c r="E127" s="408" t="s">
        <v>646</v>
      </c>
      <c r="F127" s="410" t="s">
        <v>1112</v>
      </c>
      <c r="G127" s="408">
        <v>0</v>
      </c>
      <c r="H127" s="408"/>
      <c r="I127" s="408" t="s">
        <v>1113</v>
      </c>
      <c r="J127" s="408" t="s">
        <v>623</v>
      </c>
      <c r="K127" s="406"/>
      <c r="L127" s="411"/>
      <c r="M127" s="412"/>
      <c r="N127" s="406"/>
      <c r="O127" s="408"/>
      <c r="P127" s="407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</row>
    <row r="128" spans="1:38" ht="15" customHeight="1">
      <c r="A128" s="406"/>
      <c r="B128" s="407"/>
      <c r="C128" s="408"/>
      <c r="D128" s="409"/>
      <c r="E128" s="408"/>
      <c r="F128" s="410"/>
      <c r="G128" s="408"/>
      <c r="H128" s="408"/>
      <c r="I128" s="408"/>
      <c r="J128" s="408"/>
      <c r="K128" s="406"/>
      <c r="L128" s="411"/>
      <c r="M128" s="412"/>
      <c r="N128" s="406"/>
      <c r="O128" s="408"/>
      <c r="P128" s="407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</row>
    <row r="129" spans="1:38" ht="15" customHeight="1">
      <c r="A129" s="230"/>
      <c r="B129" s="400"/>
      <c r="C129" s="390"/>
      <c r="D129" s="401"/>
      <c r="E129" s="390"/>
      <c r="F129" s="390"/>
      <c r="G129" s="390"/>
      <c r="H129" s="390"/>
      <c r="I129" s="390"/>
      <c r="J129" s="390"/>
      <c r="K129" s="402"/>
      <c r="L129" s="403"/>
      <c r="M129" s="404"/>
      <c r="N129" s="402"/>
      <c r="O129" s="390"/>
      <c r="P129" s="405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</row>
    <row r="130" spans="1:38" ht="38.25" customHeight="1">
      <c r="A130" s="106" t="s">
        <v>744</v>
      </c>
      <c r="B130" s="231"/>
      <c r="C130" s="231"/>
      <c r="D130" s="232"/>
      <c r="E130" s="171"/>
      <c r="F130" s="6"/>
      <c r="G130" s="6"/>
      <c r="H130" s="172"/>
      <c r="I130" s="233"/>
      <c r="J130" s="1"/>
      <c r="K130" s="6"/>
      <c r="L130" s="6"/>
      <c r="M130" s="6"/>
      <c r="N130" s="1"/>
      <c r="O130" s="1"/>
      <c r="Q130" s="1"/>
      <c r="R130" s="6"/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</row>
    <row r="131" spans="1:38" ht="38.25">
      <c r="A131" s="107" t="s">
        <v>16</v>
      </c>
      <c r="B131" s="108" t="s">
        <v>591</v>
      </c>
      <c r="C131" s="108"/>
      <c r="D131" s="109" t="s">
        <v>607</v>
      </c>
      <c r="E131" s="108" t="s">
        <v>608</v>
      </c>
      <c r="F131" s="108" t="s">
        <v>609</v>
      </c>
      <c r="G131" s="108" t="s">
        <v>610</v>
      </c>
      <c r="H131" s="108" t="s">
        <v>611</v>
      </c>
      <c r="I131" s="108" t="s">
        <v>612</v>
      </c>
      <c r="J131" s="107" t="s">
        <v>613</v>
      </c>
      <c r="K131" s="175" t="s">
        <v>645</v>
      </c>
      <c r="L131" s="176" t="s">
        <v>615</v>
      </c>
      <c r="M131" s="110" t="s">
        <v>616</v>
      </c>
      <c r="N131" s="108" t="s">
        <v>617</v>
      </c>
      <c r="O131" s="109" t="s">
        <v>618</v>
      </c>
      <c r="P131" s="108" t="s">
        <v>619</v>
      </c>
      <c r="Q131" s="45"/>
      <c r="R131" s="6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</row>
    <row r="132" spans="1:38" ht="14.25" customHeight="1">
      <c r="A132" s="111">
        <v>1</v>
      </c>
      <c r="B132" s="112">
        <v>44840</v>
      </c>
      <c r="C132" s="209"/>
      <c r="D132" s="209" t="s">
        <v>745</v>
      </c>
      <c r="E132" s="111" t="s">
        <v>646</v>
      </c>
      <c r="F132" s="111" t="s">
        <v>746</v>
      </c>
      <c r="G132" s="111">
        <v>1220</v>
      </c>
      <c r="H132" s="111"/>
      <c r="I132" s="111" t="s">
        <v>747</v>
      </c>
      <c r="J132" s="117" t="s">
        <v>623</v>
      </c>
      <c r="K132" s="117"/>
      <c r="L132" s="118"/>
      <c r="M132" s="234"/>
      <c r="N132" s="117"/>
      <c r="O132" s="117"/>
      <c r="P132" s="118" t="e">
        <f>VLOOKUP(D132,'MidCap Intra'!B98:C597,2,0)</f>
        <v>#N/A</v>
      </c>
      <c r="Q132" s="45"/>
      <c r="R132" s="45" t="s">
        <v>624</v>
      </c>
      <c r="S132" s="45"/>
      <c r="T132" s="1"/>
      <c r="U132" s="1"/>
      <c r="V132" s="1"/>
      <c r="W132" s="1"/>
      <c r="X132" s="1"/>
      <c r="Y132" s="1"/>
      <c r="Z132" s="1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</row>
    <row r="133" spans="1:38" ht="14.25" customHeight="1">
      <c r="A133" s="121">
        <v>2</v>
      </c>
      <c r="B133" s="122">
        <v>45050</v>
      </c>
      <c r="C133" s="199"/>
      <c r="D133" s="199" t="s">
        <v>156</v>
      </c>
      <c r="E133" s="121" t="s">
        <v>646</v>
      </c>
      <c r="F133" s="121">
        <v>84</v>
      </c>
      <c r="G133" s="121">
        <v>74.900000000000006</v>
      </c>
      <c r="H133" s="121">
        <v>91.5</v>
      </c>
      <c r="I133" s="121" t="s">
        <v>748</v>
      </c>
      <c r="J133" s="127" t="s">
        <v>749</v>
      </c>
      <c r="K133" s="127">
        <f>H133-F133</f>
        <v>7.5</v>
      </c>
      <c r="L133" s="128">
        <f>(F133*-0.7)/100</f>
        <v>-0.58799999999999997</v>
      </c>
      <c r="M133" s="129">
        <f>(K133+L133)/F133</f>
        <v>8.2285714285714281E-2</v>
      </c>
      <c r="N133" s="235" t="s">
        <v>627</v>
      </c>
      <c r="O133" s="130">
        <v>45086</v>
      </c>
      <c r="P133" s="122"/>
      <c r="Q133" s="45"/>
      <c r="R133" s="45" t="s">
        <v>624</v>
      </c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</row>
    <row r="134" spans="1:38" ht="14.25" customHeight="1">
      <c r="A134" s="111">
        <v>3</v>
      </c>
      <c r="B134" s="112">
        <v>45071</v>
      </c>
      <c r="C134" s="209"/>
      <c r="D134" s="209" t="s">
        <v>281</v>
      </c>
      <c r="E134" s="111" t="s">
        <v>646</v>
      </c>
      <c r="F134" s="111" t="s">
        <v>750</v>
      </c>
      <c r="G134" s="111">
        <v>267</v>
      </c>
      <c r="H134" s="111"/>
      <c r="I134" s="111" t="s">
        <v>751</v>
      </c>
      <c r="J134" s="117" t="s">
        <v>623</v>
      </c>
      <c r="K134" s="117"/>
      <c r="L134" s="118"/>
      <c r="M134" s="119"/>
      <c r="N134" s="210"/>
      <c r="O134" s="236"/>
      <c r="P134" s="112"/>
      <c r="Q134" s="45"/>
      <c r="R134" s="45" t="s">
        <v>624</v>
      </c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</row>
    <row r="135" spans="1:38" ht="14.25" customHeight="1">
      <c r="A135" s="121">
        <v>4</v>
      </c>
      <c r="B135" s="122">
        <v>45077</v>
      </c>
      <c r="C135" s="199"/>
      <c r="D135" s="199" t="s">
        <v>519</v>
      </c>
      <c r="E135" s="121" t="s">
        <v>646</v>
      </c>
      <c r="F135" s="121">
        <v>1410</v>
      </c>
      <c r="G135" s="121">
        <v>1240</v>
      </c>
      <c r="H135" s="121">
        <v>1540</v>
      </c>
      <c r="I135" s="121" t="s">
        <v>633</v>
      </c>
      <c r="J135" s="127" t="s">
        <v>752</v>
      </c>
      <c r="K135" s="127">
        <f>H135-F135</f>
        <v>130</v>
      </c>
      <c r="L135" s="128">
        <f>(F135*-0.7)/100</f>
        <v>-9.8699999999999992</v>
      </c>
      <c r="M135" s="129">
        <f>(K135+L135)/F135</f>
        <v>8.519858156028369E-2</v>
      </c>
      <c r="N135" s="235" t="s">
        <v>627</v>
      </c>
      <c r="O135" s="130">
        <v>45084</v>
      </c>
      <c r="P135" s="122"/>
      <c r="Q135" s="45"/>
      <c r="R135" s="45" t="s">
        <v>624</v>
      </c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</row>
    <row r="136" spans="1:38" ht="12.75" customHeight="1">
      <c r="A136" s="111"/>
      <c r="B136" s="112"/>
      <c r="C136" s="209"/>
      <c r="D136" s="209"/>
      <c r="E136" s="111"/>
      <c r="F136" s="111"/>
      <c r="G136" s="111"/>
      <c r="H136" s="111"/>
      <c r="I136" s="111"/>
      <c r="J136" s="117"/>
      <c r="K136" s="117"/>
      <c r="L136" s="118"/>
      <c r="M136" s="234"/>
      <c r="N136" s="117"/>
      <c r="O136" s="117"/>
      <c r="P136" s="112"/>
      <c r="R136" s="6"/>
      <c r="S136" s="1"/>
      <c r="T136" s="1"/>
      <c r="U136" s="1"/>
      <c r="V136" s="1"/>
      <c r="W136" s="1"/>
      <c r="X136" s="1"/>
      <c r="Y136" s="1"/>
    </row>
    <row r="137" spans="1:38" ht="12.75" customHeight="1">
      <c r="A137" s="156" t="s">
        <v>637</v>
      </c>
      <c r="B137" s="156"/>
      <c r="C137" s="156"/>
      <c r="D137" s="156"/>
      <c r="E137" s="45"/>
      <c r="F137" s="163" t="s">
        <v>639</v>
      </c>
      <c r="G137" s="66"/>
      <c r="H137" s="66"/>
      <c r="I137" s="66"/>
      <c r="J137" s="6"/>
      <c r="K137" s="193"/>
      <c r="L137" s="194"/>
      <c r="M137" s="6"/>
      <c r="N137" s="146"/>
      <c r="O137" s="237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62" t="s">
        <v>638</v>
      </c>
      <c r="B138" s="156"/>
      <c r="C138" s="156"/>
      <c r="D138" s="156"/>
      <c r="E138" s="6"/>
      <c r="F138" s="163" t="s">
        <v>642</v>
      </c>
      <c r="G138" s="6"/>
      <c r="H138" s="6" t="s">
        <v>753</v>
      </c>
      <c r="I138" s="6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62"/>
      <c r="B139" s="156"/>
      <c r="C139" s="156"/>
      <c r="D139" s="156"/>
      <c r="E139" s="6"/>
      <c r="F139" s="163"/>
      <c r="G139" s="6"/>
      <c r="H139" s="6"/>
      <c r="I139" s="6"/>
      <c r="J139" s="1"/>
      <c r="K139" s="6"/>
      <c r="L139" s="6"/>
      <c r="M139" s="6"/>
      <c r="N139" s="1"/>
      <c r="O139" s="1"/>
      <c r="Q139" s="1"/>
      <c r="R139" s="6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62"/>
      <c r="B140" s="156"/>
      <c r="C140" s="156"/>
      <c r="D140" s="156"/>
      <c r="E140" s="6"/>
      <c r="F140" s="163"/>
      <c r="G140" s="66"/>
      <c r="H140" s="45"/>
      <c r="I140" s="66"/>
      <c r="J140" s="6"/>
      <c r="K140" s="193"/>
      <c r="L140" s="194"/>
      <c r="M140" s="6"/>
      <c r="N140" s="146"/>
      <c r="O140" s="195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62"/>
      <c r="B141" s="156"/>
      <c r="C141" s="156"/>
      <c r="D141" s="156"/>
      <c r="E141" s="6"/>
      <c r="F141" s="163"/>
      <c r="G141" s="66"/>
      <c r="H141" s="45"/>
      <c r="I141" s="66"/>
      <c r="J141" s="6"/>
      <c r="K141" s="193"/>
      <c r="L141" s="194"/>
      <c r="M141" s="6"/>
      <c r="N141" s="146"/>
      <c r="O141" s="195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62"/>
      <c r="B142" s="156"/>
      <c r="C142" s="156"/>
      <c r="D142" s="156"/>
      <c r="E142" s="6"/>
      <c r="F142" s="163"/>
      <c r="G142" s="66"/>
      <c r="H142" s="45"/>
      <c r="I142" s="66"/>
      <c r="J142" s="6"/>
      <c r="K142" s="193"/>
      <c r="L142" s="194"/>
      <c r="M142" s="6"/>
      <c r="N142" s="146"/>
      <c r="O142" s="195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62"/>
      <c r="B143" s="156"/>
      <c r="C143" s="156"/>
      <c r="D143" s="156"/>
      <c r="E143" s="6"/>
      <c r="F143" s="163"/>
      <c r="G143" s="66"/>
      <c r="H143" s="45"/>
      <c r="I143" s="66"/>
      <c r="J143" s="6"/>
      <c r="K143" s="193"/>
      <c r="L143" s="194"/>
      <c r="M143" s="6"/>
      <c r="N143" s="146"/>
      <c r="O143" s="195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62"/>
      <c r="B144" s="156"/>
      <c r="C144" s="156"/>
      <c r="D144" s="156"/>
      <c r="E144" s="6"/>
      <c r="F144" s="163"/>
      <c r="G144" s="66"/>
      <c r="H144" s="45"/>
      <c r="I144" s="66"/>
      <c r="J144" s="6"/>
      <c r="K144" s="193"/>
      <c r="L144" s="194"/>
      <c r="M144" s="6"/>
      <c r="N144" s="146"/>
      <c r="O144" s="195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2"/>
      <c r="B145" s="156"/>
      <c r="C145" s="156"/>
      <c r="D145" s="156"/>
      <c r="E145" s="6"/>
      <c r="F145" s="163"/>
      <c r="G145" s="66"/>
      <c r="H145" s="45"/>
      <c r="I145" s="66"/>
      <c r="J145" s="6"/>
      <c r="K145" s="193"/>
      <c r="L145" s="194"/>
      <c r="M145" s="6"/>
      <c r="N145" s="146"/>
      <c r="O145" s="195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66"/>
      <c r="B146" s="145"/>
      <c r="C146" s="145"/>
      <c r="D146" s="45"/>
      <c r="E146" s="66"/>
      <c r="F146" s="66"/>
      <c r="G146" s="66"/>
      <c r="H146" s="45"/>
      <c r="I146" s="66"/>
      <c r="J146" s="6"/>
      <c r="K146" s="193"/>
      <c r="L146" s="194"/>
      <c r="M146" s="6"/>
      <c r="N146" s="146"/>
      <c r="O146" s="195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38.25" customHeight="1">
      <c r="A147" s="45"/>
      <c r="B147" s="238" t="s">
        <v>754</v>
      </c>
      <c r="C147" s="238"/>
      <c r="D147" s="238"/>
      <c r="E147" s="238"/>
      <c r="F147" s="6"/>
      <c r="G147" s="6"/>
      <c r="H147" s="173"/>
      <c r="I147" s="6"/>
      <c r="J147" s="173"/>
      <c r="K147" s="174"/>
      <c r="L147" s="6"/>
      <c r="M147" s="6"/>
      <c r="N147" s="1"/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07" t="s">
        <v>16</v>
      </c>
      <c r="B148" s="108" t="s">
        <v>591</v>
      </c>
      <c r="C148" s="108"/>
      <c r="D148" s="109" t="s">
        <v>607</v>
      </c>
      <c r="E148" s="108" t="s">
        <v>608</v>
      </c>
      <c r="F148" s="108" t="s">
        <v>609</v>
      </c>
      <c r="G148" s="108" t="s">
        <v>755</v>
      </c>
      <c r="H148" s="108" t="s">
        <v>756</v>
      </c>
      <c r="I148" s="108" t="s">
        <v>612</v>
      </c>
      <c r="J148" s="239" t="s">
        <v>613</v>
      </c>
      <c r="K148" s="108" t="s">
        <v>614</v>
      </c>
      <c r="L148" s="108" t="s">
        <v>757</v>
      </c>
      <c r="M148" s="108" t="s">
        <v>617</v>
      </c>
      <c r="N148" s="109" t="s">
        <v>618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40">
        <v>1</v>
      </c>
      <c r="B149" s="241">
        <v>41579</v>
      </c>
      <c r="C149" s="241"/>
      <c r="D149" s="242" t="s">
        <v>758</v>
      </c>
      <c r="E149" s="243" t="s">
        <v>620</v>
      </c>
      <c r="F149" s="244">
        <v>82</v>
      </c>
      <c r="G149" s="243" t="s">
        <v>759</v>
      </c>
      <c r="H149" s="243">
        <v>100</v>
      </c>
      <c r="I149" s="245">
        <v>100</v>
      </c>
      <c r="J149" s="246" t="s">
        <v>760</v>
      </c>
      <c r="K149" s="247">
        <f t="shared" ref="K149:K201" si="69">H149-F149</f>
        <v>18</v>
      </c>
      <c r="L149" s="248">
        <f t="shared" ref="L149:L201" si="70">K149/F149</f>
        <v>0.21951219512195122</v>
      </c>
      <c r="M149" s="243" t="s">
        <v>627</v>
      </c>
      <c r="N149" s="249">
        <v>42657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40">
        <v>2</v>
      </c>
      <c r="B150" s="241">
        <v>41794</v>
      </c>
      <c r="C150" s="241"/>
      <c r="D150" s="242" t="s">
        <v>761</v>
      </c>
      <c r="E150" s="243" t="s">
        <v>646</v>
      </c>
      <c r="F150" s="244">
        <v>257</v>
      </c>
      <c r="G150" s="243" t="s">
        <v>759</v>
      </c>
      <c r="H150" s="243">
        <v>300</v>
      </c>
      <c r="I150" s="245">
        <v>300</v>
      </c>
      <c r="J150" s="246" t="s">
        <v>760</v>
      </c>
      <c r="K150" s="247">
        <f t="shared" si="69"/>
        <v>43</v>
      </c>
      <c r="L150" s="248">
        <f t="shared" si="70"/>
        <v>0.16731517509727625</v>
      </c>
      <c r="M150" s="243" t="s">
        <v>627</v>
      </c>
      <c r="N150" s="249">
        <v>41822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40">
        <v>3</v>
      </c>
      <c r="B151" s="241">
        <v>41828</v>
      </c>
      <c r="C151" s="241"/>
      <c r="D151" s="242" t="s">
        <v>762</v>
      </c>
      <c r="E151" s="243" t="s">
        <v>646</v>
      </c>
      <c r="F151" s="244">
        <v>393</v>
      </c>
      <c r="G151" s="243" t="s">
        <v>759</v>
      </c>
      <c r="H151" s="243">
        <v>468</v>
      </c>
      <c r="I151" s="245">
        <v>468</v>
      </c>
      <c r="J151" s="246" t="s">
        <v>760</v>
      </c>
      <c r="K151" s="247">
        <f t="shared" si="69"/>
        <v>75</v>
      </c>
      <c r="L151" s="248">
        <f t="shared" si="70"/>
        <v>0.19083969465648856</v>
      </c>
      <c r="M151" s="243" t="s">
        <v>627</v>
      </c>
      <c r="N151" s="249">
        <v>41863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40">
        <v>4</v>
      </c>
      <c r="B152" s="241">
        <v>41857</v>
      </c>
      <c r="C152" s="241"/>
      <c r="D152" s="242" t="s">
        <v>763</v>
      </c>
      <c r="E152" s="243" t="s">
        <v>646</v>
      </c>
      <c r="F152" s="244">
        <v>205</v>
      </c>
      <c r="G152" s="243" t="s">
        <v>759</v>
      </c>
      <c r="H152" s="243">
        <v>275</v>
      </c>
      <c r="I152" s="245">
        <v>250</v>
      </c>
      <c r="J152" s="246" t="s">
        <v>760</v>
      </c>
      <c r="K152" s="247">
        <f t="shared" si="69"/>
        <v>70</v>
      </c>
      <c r="L152" s="248">
        <f t="shared" si="70"/>
        <v>0.34146341463414637</v>
      </c>
      <c r="M152" s="243" t="s">
        <v>627</v>
      </c>
      <c r="N152" s="249">
        <v>41962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40">
        <v>5</v>
      </c>
      <c r="B153" s="241">
        <v>41886</v>
      </c>
      <c r="C153" s="241"/>
      <c r="D153" s="242" t="s">
        <v>764</v>
      </c>
      <c r="E153" s="243" t="s">
        <v>646</v>
      </c>
      <c r="F153" s="244">
        <v>162</v>
      </c>
      <c r="G153" s="243" t="s">
        <v>759</v>
      </c>
      <c r="H153" s="243">
        <v>190</v>
      </c>
      <c r="I153" s="245">
        <v>190</v>
      </c>
      <c r="J153" s="246" t="s">
        <v>760</v>
      </c>
      <c r="K153" s="247">
        <f t="shared" si="69"/>
        <v>28</v>
      </c>
      <c r="L153" s="248">
        <f t="shared" si="70"/>
        <v>0.1728395061728395</v>
      </c>
      <c r="M153" s="243" t="s">
        <v>627</v>
      </c>
      <c r="N153" s="249">
        <v>42006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40">
        <v>6</v>
      </c>
      <c r="B154" s="241">
        <v>41886</v>
      </c>
      <c r="C154" s="241"/>
      <c r="D154" s="242" t="s">
        <v>765</v>
      </c>
      <c r="E154" s="243" t="s">
        <v>646</v>
      </c>
      <c r="F154" s="244">
        <v>75</v>
      </c>
      <c r="G154" s="243" t="s">
        <v>759</v>
      </c>
      <c r="H154" s="243">
        <v>91.5</v>
      </c>
      <c r="I154" s="245" t="s">
        <v>748</v>
      </c>
      <c r="J154" s="246" t="s">
        <v>766</v>
      </c>
      <c r="K154" s="247">
        <f t="shared" si="69"/>
        <v>16.5</v>
      </c>
      <c r="L154" s="248">
        <f t="shared" si="70"/>
        <v>0.22</v>
      </c>
      <c r="M154" s="243" t="s">
        <v>627</v>
      </c>
      <c r="N154" s="249">
        <v>41954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40">
        <v>7</v>
      </c>
      <c r="B155" s="241">
        <v>41913</v>
      </c>
      <c r="C155" s="241"/>
      <c r="D155" s="242" t="s">
        <v>767</v>
      </c>
      <c r="E155" s="243" t="s">
        <v>646</v>
      </c>
      <c r="F155" s="244">
        <v>850</v>
      </c>
      <c r="G155" s="243" t="s">
        <v>759</v>
      </c>
      <c r="H155" s="243">
        <v>982.5</v>
      </c>
      <c r="I155" s="245">
        <v>1050</v>
      </c>
      <c r="J155" s="246" t="s">
        <v>768</v>
      </c>
      <c r="K155" s="247">
        <f t="shared" si="69"/>
        <v>132.5</v>
      </c>
      <c r="L155" s="248">
        <f t="shared" si="70"/>
        <v>0.15588235294117647</v>
      </c>
      <c r="M155" s="243" t="s">
        <v>627</v>
      </c>
      <c r="N155" s="249">
        <v>42039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40">
        <v>8</v>
      </c>
      <c r="B156" s="241">
        <v>41913</v>
      </c>
      <c r="C156" s="241"/>
      <c r="D156" s="242" t="s">
        <v>769</v>
      </c>
      <c r="E156" s="243" t="s">
        <v>646</v>
      </c>
      <c r="F156" s="244">
        <v>475</v>
      </c>
      <c r="G156" s="243" t="s">
        <v>759</v>
      </c>
      <c r="H156" s="243">
        <v>515</v>
      </c>
      <c r="I156" s="245">
        <v>600</v>
      </c>
      <c r="J156" s="246" t="s">
        <v>770</v>
      </c>
      <c r="K156" s="247">
        <f t="shared" si="69"/>
        <v>40</v>
      </c>
      <c r="L156" s="248">
        <f t="shared" si="70"/>
        <v>8.4210526315789472E-2</v>
      </c>
      <c r="M156" s="243" t="s">
        <v>627</v>
      </c>
      <c r="N156" s="249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40">
        <v>9</v>
      </c>
      <c r="B157" s="241">
        <v>41913</v>
      </c>
      <c r="C157" s="241"/>
      <c r="D157" s="242" t="s">
        <v>771</v>
      </c>
      <c r="E157" s="243" t="s">
        <v>646</v>
      </c>
      <c r="F157" s="244">
        <v>86</v>
      </c>
      <c r="G157" s="243" t="s">
        <v>759</v>
      </c>
      <c r="H157" s="243">
        <v>99</v>
      </c>
      <c r="I157" s="245">
        <v>140</v>
      </c>
      <c r="J157" s="246" t="s">
        <v>772</v>
      </c>
      <c r="K157" s="247">
        <f t="shared" si="69"/>
        <v>13</v>
      </c>
      <c r="L157" s="248">
        <f t="shared" si="70"/>
        <v>0.15116279069767441</v>
      </c>
      <c r="M157" s="243" t="s">
        <v>627</v>
      </c>
      <c r="N157" s="249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40">
        <v>10</v>
      </c>
      <c r="B158" s="241">
        <v>41926</v>
      </c>
      <c r="C158" s="241"/>
      <c r="D158" s="242" t="s">
        <v>773</v>
      </c>
      <c r="E158" s="243" t="s">
        <v>646</v>
      </c>
      <c r="F158" s="244">
        <v>496.6</v>
      </c>
      <c r="G158" s="243" t="s">
        <v>759</v>
      </c>
      <c r="H158" s="243">
        <v>621</v>
      </c>
      <c r="I158" s="245">
        <v>580</v>
      </c>
      <c r="J158" s="246" t="s">
        <v>760</v>
      </c>
      <c r="K158" s="247">
        <f t="shared" si="69"/>
        <v>124.39999999999998</v>
      </c>
      <c r="L158" s="248">
        <f t="shared" si="70"/>
        <v>0.25050342327829234</v>
      </c>
      <c r="M158" s="243" t="s">
        <v>627</v>
      </c>
      <c r="N158" s="249">
        <v>42605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40">
        <v>11</v>
      </c>
      <c r="B159" s="241">
        <v>41926</v>
      </c>
      <c r="C159" s="241"/>
      <c r="D159" s="242" t="s">
        <v>774</v>
      </c>
      <c r="E159" s="243" t="s">
        <v>646</v>
      </c>
      <c r="F159" s="244">
        <v>2481.9</v>
      </c>
      <c r="G159" s="243" t="s">
        <v>759</v>
      </c>
      <c r="H159" s="243">
        <v>2840</v>
      </c>
      <c r="I159" s="245">
        <v>2870</v>
      </c>
      <c r="J159" s="246" t="s">
        <v>775</v>
      </c>
      <c r="K159" s="247">
        <f t="shared" si="69"/>
        <v>358.09999999999991</v>
      </c>
      <c r="L159" s="248">
        <f t="shared" si="70"/>
        <v>0.14428462065353154</v>
      </c>
      <c r="M159" s="243" t="s">
        <v>627</v>
      </c>
      <c r="N159" s="249">
        <v>42017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40">
        <v>12</v>
      </c>
      <c r="B160" s="241">
        <v>41928</v>
      </c>
      <c r="C160" s="241"/>
      <c r="D160" s="242" t="s">
        <v>776</v>
      </c>
      <c r="E160" s="243" t="s">
        <v>646</v>
      </c>
      <c r="F160" s="244">
        <v>84.5</v>
      </c>
      <c r="G160" s="243" t="s">
        <v>759</v>
      </c>
      <c r="H160" s="243">
        <v>93</v>
      </c>
      <c r="I160" s="245">
        <v>110</v>
      </c>
      <c r="J160" s="246" t="s">
        <v>777</v>
      </c>
      <c r="K160" s="247">
        <f t="shared" si="69"/>
        <v>8.5</v>
      </c>
      <c r="L160" s="248">
        <f t="shared" si="70"/>
        <v>0.10059171597633136</v>
      </c>
      <c r="M160" s="243" t="s">
        <v>627</v>
      </c>
      <c r="N160" s="249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40">
        <v>13</v>
      </c>
      <c r="B161" s="241">
        <v>41928</v>
      </c>
      <c r="C161" s="241"/>
      <c r="D161" s="242" t="s">
        <v>778</v>
      </c>
      <c r="E161" s="243" t="s">
        <v>646</v>
      </c>
      <c r="F161" s="244">
        <v>401</v>
      </c>
      <c r="G161" s="243" t="s">
        <v>759</v>
      </c>
      <c r="H161" s="243">
        <v>428</v>
      </c>
      <c r="I161" s="245">
        <v>450</v>
      </c>
      <c r="J161" s="246" t="s">
        <v>779</v>
      </c>
      <c r="K161" s="247">
        <f t="shared" si="69"/>
        <v>27</v>
      </c>
      <c r="L161" s="248">
        <f t="shared" si="70"/>
        <v>6.7331670822942641E-2</v>
      </c>
      <c r="M161" s="243" t="s">
        <v>627</v>
      </c>
      <c r="N161" s="249">
        <v>42020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40">
        <v>14</v>
      </c>
      <c r="B162" s="241">
        <v>41928</v>
      </c>
      <c r="C162" s="241"/>
      <c r="D162" s="242" t="s">
        <v>780</v>
      </c>
      <c r="E162" s="243" t="s">
        <v>646</v>
      </c>
      <c r="F162" s="244">
        <v>101</v>
      </c>
      <c r="G162" s="243" t="s">
        <v>759</v>
      </c>
      <c r="H162" s="243">
        <v>112</v>
      </c>
      <c r="I162" s="245">
        <v>120</v>
      </c>
      <c r="J162" s="246" t="s">
        <v>781</v>
      </c>
      <c r="K162" s="247">
        <f t="shared" si="69"/>
        <v>11</v>
      </c>
      <c r="L162" s="248">
        <f t="shared" si="70"/>
        <v>0.10891089108910891</v>
      </c>
      <c r="M162" s="243" t="s">
        <v>627</v>
      </c>
      <c r="N162" s="249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40">
        <v>15</v>
      </c>
      <c r="B163" s="241">
        <v>41954</v>
      </c>
      <c r="C163" s="241"/>
      <c r="D163" s="242" t="s">
        <v>782</v>
      </c>
      <c r="E163" s="243" t="s">
        <v>646</v>
      </c>
      <c r="F163" s="244">
        <v>59</v>
      </c>
      <c r="G163" s="243" t="s">
        <v>759</v>
      </c>
      <c r="H163" s="243">
        <v>76</v>
      </c>
      <c r="I163" s="245">
        <v>76</v>
      </c>
      <c r="J163" s="246" t="s">
        <v>760</v>
      </c>
      <c r="K163" s="247">
        <f t="shared" si="69"/>
        <v>17</v>
      </c>
      <c r="L163" s="248">
        <f t="shared" si="70"/>
        <v>0.28813559322033899</v>
      </c>
      <c r="M163" s="243" t="s">
        <v>627</v>
      </c>
      <c r="N163" s="249">
        <v>43032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40">
        <v>16</v>
      </c>
      <c r="B164" s="241">
        <v>41954</v>
      </c>
      <c r="C164" s="241"/>
      <c r="D164" s="242" t="s">
        <v>771</v>
      </c>
      <c r="E164" s="243" t="s">
        <v>646</v>
      </c>
      <c r="F164" s="244">
        <v>99</v>
      </c>
      <c r="G164" s="243" t="s">
        <v>759</v>
      </c>
      <c r="H164" s="243">
        <v>120</v>
      </c>
      <c r="I164" s="245">
        <v>120</v>
      </c>
      <c r="J164" s="246" t="s">
        <v>692</v>
      </c>
      <c r="K164" s="247">
        <f t="shared" si="69"/>
        <v>21</v>
      </c>
      <c r="L164" s="248">
        <f t="shared" si="70"/>
        <v>0.21212121212121213</v>
      </c>
      <c r="M164" s="243" t="s">
        <v>627</v>
      </c>
      <c r="N164" s="249">
        <v>41960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40">
        <v>17</v>
      </c>
      <c r="B165" s="241">
        <v>41956</v>
      </c>
      <c r="C165" s="241"/>
      <c r="D165" s="242" t="s">
        <v>783</v>
      </c>
      <c r="E165" s="243" t="s">
        <v>646</v>
      </c>
      <c r="F165" s="244">
        <v>22</v>
      </c>
      <c r="G165" s="243" t="s">
        <v>759</v>
      </c>
      <c r="H165" s="243">
        <v>33.549999999999997</v>
      </c>
      <c r="I165" s="245">
        <v>32</v>
      </c>
      <c r="J165" s="246" t="s">
        <v>784</v>
      </c>
      <c r="K165" s="247">
        <f t="shared" si="69"/>
        <v>11.549999999999997</v>
      </c>
      <c r="L165" s="248">
        <f t="shared" si="70"/>
        <v>0.52499999999999991</v>
      </c>
      <c r="M165" s="243" t="s">
        <v>627</v>
      </c>
      <c r="N165" s="249">
        <v>42188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40">
        <v>18</v>
      </c>
      <c r="B166" s="241">
        <v>41976</v>
      </c>
      <c r="C166" s="241"/>
      <c r="D166" s="242" t="s">
        <v>785</v>
      </c>
      <c r="E166" s="243" t="s">
        <v>646</v>
      </c>
      <c r="F166" s="244">
        <v>440</v>
      </c>
      <c r="G166" s="243" t="s">
        <v>759</v>
      </c>
      <c r="H166" s="243">
        <v>520</v>
      </c>
      <c r="I166" s="245">
        <v>520</v>
      </c>
      <c r="J166" s="246" t="s">
        <v>786</v>
      </c>
      <c r="K166" s="247">
        <f t="shared" si="69"/>
        <v>80</v>
      </c>
      <c r="L166" s="248">
        <f t="shared" si="70"/>
        <v>0.18181818181818182</v>
      </c>
      <c r="M166" s="243" t="s">
        <v>627</v>
      </c>
      <c r="N166" s="249">
        <v>42208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40">
        <v>19</v>
      </c>
      <c r="B167" s="241">
        <v>41976</v>
      </c>
      <c r="C167" s="241"/>
      <c r="D167" s="242" t="s">
        <v>787</v>
      </c>
      <c r="E167" s="243" t="s">
        <v>646</v>
      </c>
      <c r="F167" s="244">
        <v>360</v>
      </c>
      <c r="G167" s="243" t="s">
        <v>759</v>
      </c>
      <c r="H167" s="243">
        <v>427</v>
      </c>
      <c r="I167" s="245">
        <v>425</v>
      </c>
      <c r="J167" s="246" t="s">
        <v>788</v>
      </c>
      <c r="K167" s="247">
        <f t="shared" si="69"/>
        <v>67</v>
      </c>
      <c r="L167" s="248">
        <f t="shared" si="70"/>
        <v>0.18611111111111112</v>
      </c>
      <c r="M167" s="243" t="s">
        <v>627</v>
      </c>
      <c r="N167" s="249">
        <v>42058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40">
        <v>20</v>
      </c>
      <c r="B168" s="241">
        <v>42012</v>
      </c>
      <c r="C168" s="241"/>
      <c r="D168" s="242" t="s">
        <v>789</v>
      </c>
      <c r="E168" s="243" t="s">
        <v>646</v>
      </c>
      <c r="F168" s="244">
        <v>360</v>
      </c>
      <c r="G168" s="243" t="s">
        <v>759</v>
      </c>
      <c r="H168" s="243">
        <v>455</v>
      </c>
      <c r="I168" s="245">
        <v>420</v>
      </c>
      <c r="J168" s="246" t="s">
        <v>790</v>
      </c>
      <c r="K168" s="247">
        <f t="shared" si="69"/>
        <v>95</v>
      </c>
      <c r="L168" s="248">
        <f t="shared" si="70"/>
        <v>0.2638888888888889</v>
      </c>
      <c r="M168" s="243" t="s">
        <v>627</v>
      </c>
      <c r="N168" s="249">
        <v>42024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40">
        <v>21</v>
      </c>
      <c r="B169" s="241">
        <v>42012</v>
      </c>
      <c r="C169" s="241"/>
      <c r="D169" s="242" t="s">
        <v>791</v>
      </c>
      <c r="E169" s="243" t="s">
        <v>646</v>
      </c>
      <c r="F169" s="244">
        <v>130</v>
      </c>
      <c r="G169" s="243"/>
      <c r="H169" s="243">
        <v>175.5</v>
      </c>
      <c r="I169" s="245">
        <v>165</v>
      </c>
      <c r="J169" s="246" t="s">
        <v>792</v>
      </c>
      <c r="K169" s="247">
        <f t="shared" si="69"/>
        <v>45.5</v>
      </c>
      <c r="L169" s="248">
        <f t="shared" si="70"/>
        <v>0.35</v>
      </c>
      <c r="M169" s="243" t="s">
        <v>627</v>
      </c>
      <c r="N169" s="249">
        <v>43088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40">
        <v>22</v>
      </c>
      <c r="B170" s="241">
        <v>42040</v>
      </c>
      <c r="C170" s="241"/>
      <c r="D170" s="242" t="s">
        <v>416</v>
      </c>
      <c r="E170" s="243" t="s">
        <v>620</v>
      </c>
      <c r="F170" s="244">
        <v>98</v>
      </c>
      <c r="G170" s="243"/>
      <c r="H170" s="243">
        <v>120</v>
      </c>
      <c r="I170" s="245">
        <v>120</v>
      </c>
      <c r="J170" s="246" t="s">
        <v>760</v>
      </c>
      <c r="K170" s="247">
        <f t="shared" si="69"/>
        <v>22</v>
      </c>
      <c r="L170" s="248">
        <f t="shared" si="70"/>
        <v>0.22448979591836735</v>
      </c>
      <c r="M170" s="243" t="s">
        <v>627</v>
      </c>
      <c r="N170" s="249">
        <v>42753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40">
        <v>23</v>
      </c>
      <c r="B171" s="241">
        <v>42040</v>
      </c>
      <c r="C171" s="241"/>
      <c r="D171" s="242" t="s">
        <v>793</v>
      </c>
      <c r="E171" s="243" t="s">
        <v>620</v>
      </c>
      <c r="F171" s="244">
        <v>196</v>
      </c>
      <c r="G171" s="243"/>
      <c r="H171" s="243">
        <v>262</v>
      </c>
      <c r="I171" s="245">
        <v>255</v>
      </c>
      <c r="J171" s="246" t="s">
        <v>760</v>
      </c>
      <c r="K171" s="247">
        <f t="shared" si="69"/>
        <v>66</v>
      </c>
      <c r="L171" s="248">
        <f t="shared" si="70"/>
        <v>0.33673469387755101</v>
      </c>
      <c r="M171" s="243" t="s">
        <v>627</v>
      </c>
      <c r="N171" s="249">
        <v>42599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50">
        <v>24</v>
      </c>
      <c r="B172" s="251">
        <v>42067</v>
      </c>
      <c r="C172" s="251"/>
      <c r="D172" s="252" t="s">
        <v>415</v>
      </c>
      <c r="E172" s="253" t="s">
        <v>620</v>
      </c>
      <c r="F172" s="254">
        <v>235</v>
      </c>
      <c r="G172" s="254"/>
      <c r="H172" s="255">
        <v>77</v>
      </c>
      <c r="I172" s="255" t="s">
        <v>794</v>
      </c>
      <c r="J172" s="256" t="s">
        <v>795</v>
      </c>
      <c r="K172" s="257">
        <f t="shared" si="69"/>
        <v>-158</v>
      </c>
      <c r="L172" s="258">
        <f t="shared" si="70"/>
        <v>-0.67234042553191486</v>
      </c>
      <c r="M172" s="254" t="s">
        <v>651</v>
      </c>
      <c r="N172" s="251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40">
        <v>25</v>
      </c>
      <c r="B173" s="241">
        <v>42067</v>
      </c>
      <c r="C173" s="241"/>
      <c r="D173" s="242" t="s">
        <v>796</v>
      </c>
      <c r="E173" s="243" t="s">
        <v>620</v>
      </c>
      <c r="F173" s="244">
        <v>185</v>
      </c>
      <c r="G173" s="243"/>
      <c r="H173" s="243">
        <v>224</v>
      </c>
      <c r="I173" s="245" t="s">
        <v>797</v>
      </c>
      <c r="J173" s="246" t="s">
        <v>760</v>
      </c>
      <c r="K173" s="247">
        <f t="shared" si="69"/>
        <v>39</v>
      </c>
      <c r="L173" s="248">
        <f t="shared" si="70"/>
        <v>0.21081081081081082</v>
      </c>
      <c r="M173" s="243" t="s">
        <v>627</v>
      </c>
      <c r="N173" s="249">
        <v>42647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50">
        <v>26</v>
      </c>
      <c r="B174" s="251">
        <v>42090</v>
      </c>
      <c r="C174" s="251"/>
      <c r="D174" s="259" t="s">
        <v>798</v>
      </c>
      <c r="E174" s="254" t="s">
        <v>620</v>
      </c>
      <c r="F174" s="254">
        <v>49.5</v>
      </c>
      <c r="G174" s="255"/>
      <c r="H174" s="255">
        <v>15.85</v>
      </c>
      <c r="I174" s="255">
        <v>67</v>
      </c>
      <c r="J174" s="256" t="s">
        <v>799</v>
      </c>
      <c r="K174" s="255">
        <f t="shared" si="69"/>
        <v>-33.65</v>
      </c>
      <c r="L174" s="260">
        <f t="shared" si="70"/>
        <v>-0.67979797979797973</v>
      </c>
      <c r="M174" s="254" t="s">
        <v>651</v>
      </c>
      <c r="N174" s="261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40">
        <v>27</v>
      </c>
      <c r="B175" s="241">
        <v>42093</v>
      </c>
      <c r="C175" s="241"/>
      <c r="D175" s="242" t="s">
        <v>800</v>
      </c>
      <c r="E175" s="243" t="s">
        <v>620</v>
      </c>
      <c r="F175" s="244">
        <v>183.5</v>
      </c>
      <c r="G175" s="243"/>
      <c r="H175" s="243">
        <v>219</v>
      </c>
      <c r="I175" s="245">
        <v>218</v>
      </c>
      <c r="J175" s="246" t="s">
        <v>801</v>
      </c>
      <c r="K175" s="247">
        <f t="shared" si="69"/>
        <v>35.5</v>
      </c>
      <c r="L175" s="248">
        <f t="shared" si="70"/>
        <v>0.19346049046321526</v>
      </c>
      <c r="M175" s="243" t="s">
        <v>627</v>
      </c>
      <c r="N175" s="249">
        <v>42103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40">
        <v>28</v>
      </c>
      <c r="B176" s="241">
        <v>42114</v>
      </c>
      <c r="C176" s="241"/>
      <c r="D176" s="242" t="s">
        <v>802</v>
      </c>
      <c r="E176" s="243" t="s">
        <v>620</v>
      </c>
      <c r="F176" s="244">
        <f>(227+237)/2</f>
        <v>232</v>
      </c>
      <c r="G176" s="243"/>
      <c r="H176" s="243">
        <v>298</v>
      </c>
      <c r="I176" s="245">
        <v>298</v>
      </c>
      <c r="J176" s="246" t="s">
        <v>760</v>
      </c>
      <c r="K176" s="247">
        <f t="shared" si="69"/>
        <v>66</v>
      </c>
      <c r="L176" s="248">
        <f t="shared" si="70"/>
        <v>0.28448275862068967</v>
      </c>
      <c r="M176" s="243" t="s">
        <v>627</v>
      </c>
      <c r="N176" s="249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40">
        <v>29</v>
      </c>
      <c r="B177" s="241">
        <v>42128</v>
      </c>
      <c r="C177" s="241"/>
      <c r="D177" s="242" t="s">
        <v>803</v>
      </c>
      <c r="E177" s="243" t="s">
        <v>646</v>
      </c>
      <c r="F177" s="244">
        <v>385</v>
      </c>
      <c r="G177" s="243"/>
      <c r="H177" s="243">
        <f>212.5+331</f>
        <v>543.5</v>
      </c>
      <c r="I177" s="245">
        <v>510</v>
      </c>
      <c r="J177" s="246" t="s">
        <v>804</v>
      </c>
      <c r="K177" s="247">
        <f t="shared" si="69"/>
        <v>158.5</v>
      </c>
      <c r="L177" s="248">
        <f t="shared" si="70"/>
        <v>0.41168831168831171</v>
      </c>
      <c r="M177" s="243" t="s">
        <v>627</v>
      </c>
      <c r="N177" s="249">
        <v>42235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40">
        <v>30</v>
      </c>
      <c r="B178" s="241">
        <v>42128</v>
      </c>
      <c r="C178" s="241"/>
      <c r="D178" s="242" t="s">
        <v>805</v>
      </c>
      <c r="E178" s="243" t="s">
        <v>646</v>
      </c>
      <c r="F178" s="244">
        <v>115.5</v>
      </c>
      <c r="G178" s="243"/>
      <c r="H178" s="243">
        <v>146</v>
      </c>
      <c r="I178" s="245">
        <v>142</v>
      </c>
      <c r="J178" s="246" t="s">
        <v>806</v>
      </c>
      <c r="K178" s="247">
        <f t="shared" si="69"/>
        <v>30.5</v>
      </c>
      <c r="L178" s="248">
        <f t="shared" si="70"/>
        <v>0.26406926406926406</v>
      </c>
      <c r="M178" s="243" t="s">
        <v>627</v>
      </c>
      <c r="N178" s="249">
        <v>42202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40">
        <v>31</v>
      </c>
      <c r="B179" s="241">
        <v>42151</v>
      </c>
      <c r="C179" s="241"/>
      <c r="D179" s="242" t="s">
        <v>564</v>
      </c>
      <c r="E179" s="243" t="s">
        <v>646</v>
      </c>
      <c r="F179" s="244">
        <v>237.5</v>
      </c>
      <c r="G179" s="243"/>
      <c r="H179" s="243">
        <v>279.5</v>
      </c>
      <c r="I179" s="245">
        <v>278</v>
      </c>
      <c r="J179" s="246" t="s">
        <v>760</v>
      </c>
      <c r="K179" s="247">
        <f t="shared" si="69"/>
        <v>42</v>
      </c>
      <c r="L179" s="248">
        <f t="shared" si="70"/>
        <v>0.17684210526315788</v>
      </c>
      <c r="M179" s="243" t="s">
        <v>627</v>
      </c>
      <c r="N179" s="249">
        <v>42222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40">
        <v>32</v>
      </c>
      <c r="B180" s="241">
        <v>42174</v>
      </c>
      <c r="C180" s="241"/>
      <c r="D180" s="242" t="s">
        <v>778</v>
      </c>
      <c r="E180" s="243" t="s">
        <v>620</v>
      </c>
      <c r="F180" s="244">
        <v>340</v>
      </c>
      <c r="G180" s="243"/>
      <c r="H180" s="243">
        <v>448</v>
      </c>
      <c r="I180" s="245">
        <v>448</v>
      </c>
      <c r="J180" s="246" t="s">
        <v>760</v>
      </c>
      <c r="K180" s="247">
        <f t="shared" si="69"/>
        <v>108</v>
      </c>
      <c r="L180" s="248">
        <f t="shared" si="70"/>
        <v>0.31764705882352939</v>
      </c>
      <c r="M180" s="243" t="s">
        <v>627</v>
      </c>
      <c r="N180" s="249">
        <v>43018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40">
        <v>33</v>
      </c>
      <c r="B181" s="241">
        <v>42191</v>
      </c>
      <c r="C181" s="241"/>
      <c r="D181" s="242" t="s">
        <v>807</v>
      </c>
      <c r="E181" s="243" t="s">
        <v>620</v>
      </c>
      <c r="F181" s="244">
        <v>390</v>
      </c>
      <c r="G181" s="243"/>
      <c r="H181" s="243">
        <v>460</v>
      </c>
      <c r="I181" s="245">
        <v>460</v>
      </c>
      <c r="J181" s="246" t="s">
        <v>760</v>
      </c>
      <c r="K181" s="247">
        <f t="shared" si="69"/>
        <v>70</v>
      </c>
      <c r="L181" s="248">
        <f t="shared" si="70"/>
        <v>0.17948717948717949</v>
      </c>
      <c r="M181" s="243" t="s">
        <v>627</v>
      </c>
      <c r="N181" s="249">
        <v>42478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50">
        <v>34</v>
      </c>
      <c r="B182" s="251">
        <v>42195</v>
      </c>
      <c r="C182" s="251"/>
      <c r="D182" s="252" t="s">
        <v>808</v>
      </c>
      <c r="E182" s="253" t="s">
        <v>620</v>
      </c>
      <c r="F182" s="254">
        <v>122.5</v>
      </c>
      <c r="G182" s="254"/>
      <c r="H182" s="255">
        <v>61</v>
      </c>
      <c r="I182" s="255">
        <v>172</v>
      </c>
      <c r="J182" s="256" t="s">
        <v>809</v>
      </c>
      <c r="K182" s="257">
        <f t="shared" si="69"/>
        <v>-61.5</v>
      </c>
      <c r="L182" s="258">
        <f t="shared" si="70"/>
        <v>-0.50204081632653064</v>
      </c>
      <c r="M182" s="254" t="s">
        <v>651</v>
      </c>
      <c r="N182" s="251">
        <v>43333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40">
        <v>35</v>
      </c>
      <c r="B183" s="241">
        <v>42219</v>
      </c>
      <c r="C183" s="241"/>
      <c r="D183" s="242" t="s">
        <v>810</v>
      </c>
      <c r="E183" s="243" t="s">
        <v>620</v>
      </c>
      <c r="F183" s="244">
        <v>297.5</v>
      </c>
      <c r="G183" s="243"/>
      <c r="H183" s="243">
        <v>350</v>
      </c>
      <c r="I183" s="245">
        <v>360</v>
      </c>
      <c r="J183" s="246" t="s">
        <v>811</v>
      </c>
      <c r="K183" s="247">
        <f t="shared" si="69"/>
        <v>52.5</v>
      </c>
      <c r="L183" s="248">
        <f t="shared" si="70"/>
        <v>0.17647058823529413</v>
      </c>
      <c r="M183" s="243" t="s">
        <v>627</v>
      </c>
      <c r="N183" s="249">
        <v>42232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40">
        <v>36</v>
      </c>
      <c r="B184" s="241">
        <v>42219</v>
      </c>
      <c r="C184" s="241"/>
      <c r="D184" s="242" t="s">
        <v>812</v>
      </c>
      <c r="E184" s="243" t="s">
        <v>620</v>
      </c>
      <c r="F184" s="244">
        <v>115.5</v>
      </c>
      <c r="G184" s="243"/>
      <c r="H184" s="243">
        <v>149</v>
      </c>
      <c r="I184" s="245">
        <v>140</v>
      </c>
      <c r="J184" s="246" t="s">
        <v>813</v>
      </c>
      <c r="K184" s="247">
        <f t="shared" si="69"/>
        <v>33.5</v>
      </c>
      <c r="L184" s="248">
        <f t="shared" si="70"/>
        <v>0.29004329004329005</v>
      </c>
      <c r="M184" s="243" t="s">
        <v>627</v>
      </c>
      <c r="N184" s="249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40">
        <v>37</v>
      </c>
      <c r="B185" s="241">
        <v>42251</v>
      </c>
      <c r="C185" s="241"/>
      <c r="D185" s="242" t="s">
        <v>564</v>
      </c>
      <c r="E185" s="243" t="s">
        <v>620</v>
      </c>
      <c r="F185" s="244">
        <v>226</v>
      </c>
      <c r="G185" s="243"/>
      <c r="H185" s="243">
        <v>292</v>
      </c>
      <c r="I185" s="245">
        <v>292</v>
      </c>
      <c r="J185" s="246" t="s">
        <v>814</v>
      </c>
      <c r="K185" s="247">
        <f t="shared" si="69"/>
        <v>66</v>
      </c>
      <c r="L185" s="248">
        <f t="shared" si="70"/>
        <v>0.29203539823008851</v>
      </c>
      <c r="M185" s="243" t="s">
        <v>627</v>
      </c>
      <c r="N185" s="249">
        <v>42286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40">
        <v>38</v>
      </c>
      <c r="B186" s="241">
        <v>42254</v>
      </c>
      <c r="C186" s="241"/>
      <c r="D186" s="242" t="s">
        <v>802</v>
      </c>
      <c r="E186" s="243" t="s">
        <v>620</v>
      </c>
      <c r="F186" s="244">
        <v>232.5</v>
      </c>
      <c r="G186" s="243"/>
      <c r="H186" s="243">
        <v>312.5</v>
      </c>
      <c r="I186" s="245">
        <v>310</v>
      </c>
      <c r="J186" s="246" t="s">
        <v>760</v>
      </c>
      <c r="K186" s="247">
        <f t="shared" si="69"/>
        <v>80</v>
      </c>
      <c r="L186" s="248">
        <f t="shared" si="70"/>
        <v>0.34408602150537637</v>
      </c>
      <c r="M186" s="243" t="s">
        <v>627</v>
      </c>
      <c r="N186" s="249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40">
        <v>39</v>
      </c>
      <c r="B187" s="241">
        <v>42268</v>
      </c>
      <c r="C187" s="241"/>
      <c r="D187" s="242" t="s">
        <v>815</v>
      </c>
      <c r="E187" s="243" t="s">
        <v>620</v>
      </c>
      <c r="F187" s="244">
        <v>196.5</v>
      </c>
      <c r="G187" s="243"/>
      <c r="H187" s="243">
        <v>238</v>
      </c>
      <c r="I187" s="245">
        <v>238</v>
      </c>
      <c r="J187" s="246" t="s">
        <v>814</v>
      </c>
      <c r="K187" s="247">
        <f t="shared" si="69"/>
        <v>41.5</v>
      </c>
      <c r="L187" s="248">
        <f t="shared" si="70"/>
        <v>0.21119592875318066</v>
      </c>
      <c r="M187" s="243" t="s">
        <v>627</v>
      </c>
      <c r="N187" s="249">
        <v>42291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40">
        <v>40</v>
      </c>
      <c r="B188" s="241">
        <v>42271</v>
      </c>
      <c r="C188" s="241"/>
      <c r="D188" s="242" t="s">
        <v>758</v>
      </c>
      <c r="E188" s="243" t="s">
        <v>620</v>
      </c>
      <c r="F188" s="244">
        <v>65</v>
      </c>
      <c r="G188" s="243"/>
      <c r="H188" s="243">
        <v>82</v>
      </c>
      <c r="I188" s="245">
        <v>82</v>
      </c>
      <c r="J188" s="246" t="s">
        <v>814</v>
      </c>
      <c r="K188" s="247">
        <f t="shared" si="69"/>
        <v>17</v>
      </c>
      <c r="L188" s="248">
        <f t="shared" si="70"/>
        <v>0.26153846153846155</v>
      </c>
      <c r="M188" s="243" t="s">
        <v>627</v>
      </c>
      <c r="N188" s="249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40">
        <v>41</v>
      </c>
      <c r="B189" s="241">
        <v>42291</v>
      </c>
      <c r="C189" s="241"/>
      <c r="D189" s="242" t="s">
        <v>816</v>
      </c>
      <c r="E189" s="243" t="s">
        <v>620</v>
      </c>
      <c r="F189" s="244">
        <v>144</v>
      </c>
      <c r="G189" s="243"/>
      <c r="H189" s="243">
        <v>182.5</v>
      </c>
      <c r="I189" s="245">
        <v>181</v>
      </c>
      <c r="J189" s="246" t="s">
        <v>814</v>
      </c>
      <c r="K189" s="247">
        <f t="shared" si="69"/>
        <v>38.5</v>
      </c>
      <c r="L189" s="248">
        <f t="shared" si="70"/>
        <v>0.2673611111111111</v>
      </c>
      <c r="M189" s="243" t="s">
        <v>627</v>
      </c>
      <c r="N189" s="249">
        <v>42817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0">
        <v>42</v>
      </c>
      <c r="B190" s="241">
        <v>42291</v>
      </c>
      <c r="C190" s="241"/>
      <c r="D190" s="242" t="s">
        <v>817</v>
      </c>
      <c r="E190" s="243" t="s">
        <v>620</v>
      </c>
      <c r="F190" s="244">
        <v>264</v>
      </c>
      <c r="G190" s="243"/>
      <c r="H190" s="243">
        <v>311</v>
      </c>
      <c r="I190" s="245">
        <v>311</v>
      </c>
      <c r="J190" s="246" t="s">
        <v>814</v>
      </c>
      <c r="K190" s="247">
        <f t="shared" si="69"/>
        <v>47</v>
      </c>
      <c r="L190" s="248">
        <f t="shared" si="70"/>
        <v>0.17803030303030304</v>
      </c>
      <c r="M190" s="243" t="s">
        <v>627</v>
      </c>
      <c r="N190" s="249">
        <v>42604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40">
        <v>43</v>
      </c>
      <c r="B191" s="241">
        <v>42318</v>
      </c>
      <c r="C191" s="241"/>
      <c r="D191" s="242" t="s">
        <v>818</v>
      </c>
      <c r="E191" s="243" t="s">
        <v>646</v>
      </c>
      <c r="F191" s="244">
        <v>549.5</v>
      </c>
      <c r="G191" s="243"/>
      <c r="H191" s="243">
        <v>630</v>
      </c>
      <c r="I191" s="245">
        <v>630</v>
      </c>
      <c r="J191" s="246" t="s">
        <v>814</v>
      </c>
      <c r="K191" s="247">
        <f t="shared" si="69"/>
        <v>80.5</v>
      </c>
      <c r="L191" s="248">
        <f t="shared" si="70"/>
        <v>0.1464968152866242</v>
      </c>
      <c r="M191" s="243" t="s">
        <v>627</v>
      </c>
      <c r="N191" s="249">
        <v>42419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0">
        <v>44</v>
      </c>
      <c r="B192" s="241">
        <v>42342</v>
      </c>
      <c r="C192" s="241"/>
      <c r="D192" s="242" t="s">
        <v>819</v>
      </c>
      <c r="E192" s="243" t="s">
        <v>620</v>
      </c>
      <c r="F192" s="244">
        <v>1027.5</v>
      </c>
      <c r="G192" s="243"/>
      <c r="H192" s="243">
        <v>1315</v>
      </c>
      <c r="I192" s="245">
        <v>1250</v>
      </c>
      <c r="J192" s="246" t="s">
        <v>814</v>
      </c>
      <c r="K192" s="247">
        <f t="shared" si="69"/>
        <v>287.5</v>
      </c>
      <c r="L192" s="248">
        <f t="shared" si="70"/>
        <v>0.27980535279805352</v>
      </c>
      <c r="M192" s="243" t="s">
        <v>627</v>
      </c>
      <c r="N192" s="249">
        <v>43244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40">
        <v>45</v>
      </c>
      <c r="B193" s="241">
        <v>42367</v>
      </c>
      <c r="C193" s="241"/>
      <c r="D193" s="242" t="s">
        <v>820</v>
      </c>
      <c r="E193" s="243" t="s">
        <v>620</v>
      </c>
      <c r="F193" s="244">
        <v>465</v>
      </c>
      <c r="G193" s="243"/>
      <c r="H193" s="243">
        <v>540</v>
      </c>
      <c r="I193" s="245">
        <v>540</v>
      </c>
      <c r="J193" s="246" t="s">
        <v>814</v>
      </c>
      <c r="K193" s="247">
        <f t="shared" si="69"/>
        <v>75</v>
      </c>
      <c r="L193" s="248">
        <f t="shared" si="70"/>
        <v>0.16129032258064516</v>
      </c>
      <c r="M193" s="243" t="s">
        <v>627</v>
      </c>
      <c r="N193" s="249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0">
        <v>46</v>
      </c>
      <c r="B194" s="241">
        <v>42380</v>
      </c>
      <c r="C194" s="241"/>
      <c r="D194" s="242" t="s">
        <v>416</v>
      </c>
      <c r="E194" s="243" t="s">
        <v>646</v>
      </c>
      <c r="F194" s="244">
        <v>81</v>
      </c>
      <c r="G194" s="243"/>
      <c r="H194" s="243">
        <v>110</v>
      </c>
      <c r="I194" s="245">
        <v>110</v>
      </c>
      <c r="J194" s="246" t="s">
        <v>814</v>
      </c>
      <c r="K194" s="247">
        <f t="shared" si="69"/>
        <v>29</v>
      </c>
      <c r="L194" s="248">
        <f t="shared" si="70"/>
        <v>0.35802469135802467</v>
      </c>
      <c r="M194" s="243" t="s">
        <v>627</v>
      </c>
      <c r="N194" s="249">
        <v>42745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0">
        <v>47</v>
      </c>
      <c r="B195" s="241">
        <v>42382</v>
      </c>
      <c r="C195" s="241"/>
      <c r="D195" s="242" t="s">
        <v>821</v>
      </c>
      <c r="E195" s="243" t="s">
        <v>646</v>
      </c>
      <c r="F195" s="244">
        <v>417.5</v>
      </c>
      <c r="G195" s="243"/>
      <c r="H195" s="243">
        <v>547</v>
      </c>
      <c r="I195" s="245">
        <v>535</v>
      </c>
      <c r="J195" s="246" t="s">
        <v>814</v>
      </c>
      <c r="K195" s="247">
        <f t="shared" si="69"/>
        <v>129.5</v>
      </c>
      <c r="L195" s="248">
        <f t="shared" si="70"/>
        <v>0.31017964071856285</v>
      </c>
      <c r="M195" s="243" t="s">
        <v>627</v>
      </c>
      <c r="N195" s="249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40">
        <v>48</v>
      </c>
      <c r="B196" s="241">
        <v>42408</v>
      </c>
      <c r="C196" s="241"/>
      <c r="D196" s="242" t="s">
        <v>822</v>
      </c>
      <c r="E196" s="243" t="s">
        <v>620</v>
      </c>
      <c r="F196" s="244">
        <v>650</v>
      </c>
      <c r="G196" s="243"/>
      <c r="H196" s="243">
        <v>800</v>
      </c>
      <c r="I196" s="245">
        <v>800</v>
      </c>
      <c r="J196" s="246" t="s">
        <v>814</v>
      </c>
      <c r="K196" s="247">
        <f t="shared" si="69"/>
        <v>150</v>
      </c>
      <c r="L196" s="248">
        <f t="shared" si="70"/>
        <v>0.23076923076923078</v>
      </c>
      <c r="M196" s="243" t="s">
        <v>627</v>
      </c>
      <c r="N196" s="249">
        <v>43154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0">
        <v>49</v>
      </c>
      <c r="B197" s="241">
        <v>42433</v>
      </c>
      <c r="C197" s="241"/>
      <c r="D197" s="242" t="s">
        <v>239</v>
      </c>
      <c r="E197" s="243" t="s">
        <v>620</v>
      </c>
      <c r="F197" s="244">
        <v>437.5</v>
      </c>
      <c r="G197" s="243"/>
      <c r="H197" s="243">
        <v>504.5</v>
      </c>
      <c r="I197" s="245">
        <v>522</v>
      </c>
      <c r="J197" s="246" t="s">
        <v>823</v>
      </c>
      <c r="K197" s="247">
        <f t="shared" si="69"/>
        <v>67</v>
      </c>
      <c r="L197" s="248">
        <f t="shared" si="70"/>
        <v>0.15314285714285714</v>
      </c>
      <c r="M197" s="243" t="s">
        <v>627</v>
      </c>
      <c r="N197" s="249">
        <v>42480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40">
        <v>50</v>
      </c>
      <c r="B198" s="241">
        <v>42438</v>
      </c>
      <c r="C198" s="241"/>
      <c r="D198" s="242" t="s">
        <v>824</v>
      </c>
      <c r="E198" s="243" t="s">
        <v>620</v>
      </c>
      <c r="F198" s="244">
        <v>189.5</v>
      </c>
      <c r="G198" s="243"/>
      <c r="H198" s="243">
        <v>218</v>
      </c>
      <c r="I198" s="245">
        <v>218</v>
      </c>
      <c r="J198" s="246" t="s">
        <v>814</v>
      </c>
      <c r="K198" s="247">
        <f t="shared" si="69"/>
        <v>28.5</v>
      </c>
      <c r="L198" s="248">
        <f t="shared" si="70"/>
        <v>0.15039577836411611</v>
      </c>
      <c r="M198" s="243" t="s">
        <v>627</v>
      </c>
      <c r="N198" s="249">
        <v>43034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50">
        <v>51</v>
      </c>
      <c r="B199" s="251">
        <v>42471</v>
      </c>
      <c r="C199" s="251"/>
      <c r="D199" s="259" t="s">
        <v>825</v>
      </c>
      <c r="E199" s="254" t="s">
        <v>620</v>
      </c>
      <c r="F199" s="254">
        <v>36.5</v>
      </c>
      <c r="G199" s="255"/>
      <c r="H199" s="255">
        <v>15.85</v>
      </c>
      <c r="I199" s="255">
        <v>60</v>
      </c>
      <c r="J199" s="256" t="s">
        <v>826</v>
      </c>
      <c r="K199" s="257">
        <f t="shared" si="69"/>
        <v>-20.65</v>
      </c>
      <c r="L199" s="258">
        <f t="shared" si="70"/>
        <v>-0.5657534246575342</v>
      </c>
      <c r="M199" s="254" t="s">
        <v>651</v>
      </c>
      <c r="N199" s="262">
        <v>43627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40">
        <v>52</v>
      </c>
      <c r="B200" s="241">
        <v>42472</v>
      </c>
      <c r="C200" s="241"/>
      <c r="D200" s="242" t="s">
        <v>827</v>
      </c>
      <c r="E200" s="243" t="s">
        <v>620</v>
      </c>
      <c r="F200" s="244">
        <v>93</v>
      </c>
      <c r="G200" s="243"/>
      <c r="H200" s="243">
        <v>149</v>
      </c>
      <c r="I200" s="245">
        <v>140</v>
      </c>
      <c r="J200" s="246" t="s">
        <v>828</v>
      </c>
      <c r="K200" s="247">
        <f t="shared" si="69"/>
        <v>56</v>
      </c>
      <c r="L200" s="248">
        <f t="shared" si="70"/>
        <v>0.60215053763440862</v>
      </c>
      <c r="M200" s="243" t="s">
        <v>627</v>
      </c>
      <c r="N200" s="249">
        <v>42740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40">
        <v>53</v>
      </c>
      <c r="B201" s="241">
        <v>42472</v>
      </c>
      <c r="C201" s="241"/>
      <c r="D201" s="242" t="s">
        <v>829</v>
      </c>
      <c r="E201" s="243" t="s">
        <v>620</v>
      </c>
      <c r="F201" s="244">
        <v>130</v>
      </c>
      <c r="G201" s="243"/>
      <c r="H201" s="243">
        <v>150</v>
      </c>
      <c r="I201" s="245" t="s">
        <v>830</v>
      </c>
      <c r="J201" s="246" t="s">
        <v>814</v>
      </c>
      <c r="K201" s="247">
        <f t="shared" si="69"/>
        <v>20</v>
      </c>
      <c r="L201" s="248">
        <f t="shared" si="70"/>
        <v>0.15384615384615385</v>
      </c>
      <c r="M201" s="243" t="s">
        <v>627</v>
      </c>
      <c r="N201" s="249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0">
        <v>54</v>
      </c>
      <c r="B202" s="241">
        <v>42473</v>
      </c>
      <c r="C202" s="241"/>
      <c r="D202" s="242" t="s">
        <v>831</v>
      </c>
      <c r="E202" s="243" t="s">
        <v>620</v>
      </c>
      <c r="F202" s="244">
        <v>196</v>
      </c>
      <c r="G202" s="243"/>
      <c r="H202" s="243">
        <v>299</v>
      </c>
      <c r="I202" s="245">
        <v>299</v>
      </c>
      <c r="J202" s="246" t="s">
        <v>814</v>
      </c>
      <c r="K202" s="247">
        <v>103</v>
      </c>
      <c r="L202" s="248">
        <v>0.52551020408163296</v>
      </c>
      <c r="M202" s="243" t="s">
        <v>627</v>
      </c>
      <c r="N202" s="249">
        <v>42620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40">
        <v>55</v>
      </c>
      <c r="B203" s="241">
        <v>42473</v>
      </c>
      <c r="C203" s="241"/>
      <c r="D203" s="242" t="s">
        <v>832</v>
      </c>
      <c r="E203" s="243" t="s">
        <v>620</v>
      </c>
      <c r="F203" s="244">
        <v>88</v>
      </c>
      <c r="G203" s="243"/>
      <c r="H203" s="243">
        <v>103</v>
      </c>
      <c r="I203" s="245">
        <v>103</v>
      </c>
      <c r="J203" s="246" t="s">
        <v>814</v>
      </c>
      <c r="K203" s="247">
        <v>15</v>
      </c>
      <c r="L203" s="248">
        <v>0.170454545454545</v>
      </c>
      <c r="M203" s="243" t="s">
        <v>627</v>
      </c>
      <c r="N203" s="249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0">
        <v>56</v>
      </c>
      <c r="B204" s="241">
        <v>42492</v>
      </c>
      <c r="C204" s="241"/>
      <c r="D204" s="242" t="s">
        <v>833</v>
      </c>
      <c r="E204" s="243" t="s">
        <v>620</v>
      </c>
      <c r="F204" s="244">
        <v>127.5</v>
      </c>
      <c r="G204" s="243"/>
      <c r="H204" s="243">
        <v>148</v>
      </c>
      <c r="I204" s="245" t="s">
        <v>834</v>
      </c>
      <c r="J204" s="246" t="s">
        <v>814</v>
      </c>
      <c r="K204" s="247">
        <f t="shared" ref="K204:K208" si="71">H204-F204</f>
        <v>20.5</v>
      </c>
      <c r="L204" s="248">
        <f t="shared" ref="L204:L208" si="72">K204/F204</f>
        <v>0.16078431372549021</v>
      </c>
      <c r="M204" s="243" t="s">
        <v>627</v>
      </c>
      <c r="N204" s="249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40">
        <v>57</v>
      </c>
      <c r="B205" s="241">
        <v>42493</v>
      </c>
      <c r="C205" s="241"/>
      <c r="D205" s="242" t="s">
        <v>835</v>
      </c>
      <c r="E205" s="243" t="s">
        <v>620</v>
      </c>
      <c r="F205" s="244">
        <v>675</v>
      </c>
      <c r="G205" s="243"/>
      <c r="H205" s="243">
        <v>815</v>
      </c>
      <c r="I205" s="245" t="s">
        <v>836</v>
      </c>
      <c r="J205" s="246" t="s">
        <v>814</v>
      </c>
      <c r="K205" s="247">
        <f t="shared" si="71"/>
        <v>140</v>
      </c>
      <c r="L205" s="248">
        <f t="shared" si="72"/>
        <v>0.2074074074074074</v>
      </c>
      <c r="M205" s="243" t="s">
        <v>627</v>
      </c>
      <c r="N205" s="249">
        <v>43154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50">
        <v>58</v>
      </c>
      <c r="B206" s="251">
        <v>42522</v>
      </c>
      <c r="C206" s="251"/>
      <c r="D206" s="252" t="s">
        <v>837</v>
      </c>
      <c r="E206" s="253" t="s">
        <v>620</v>
      </c>
      <c r="F206" s="254">
        <v>500</v>
      </c>
      <c r="G206" s="254"/>
      <c r="H206" s="255">
        <v>232.5</v>
      </c>
      <c r="I206" s="255" t="s">
        <v>838</v>
      </c>
      <c r="J206" s="256" t="s">
        <v>839</v>
      </c>
      <c r="K206" s="257">
        <f t="shared" si="71"/>
        <v>-267.5</v>
      </c>
      <c r="L206" s="258">
        <f t="shared" si="72"/>
        <v>-0.53500000000000003</v>
      </c>
      <c r="M206" s="254" t="s">
        <v>651</v>
      </c>
      <c r="N206" s="251">
        <v>43735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40">
        <v>59</v>
      </c>
      <c r="B207" s="241">
        <v>42527</v>
      </c>
      <c r="C207" s="241"/>
      <c r="D207" s="242" t="s">
        <v>566</v>
      </c>
      <c r="E207" s="243" t="s">
        <v>620</v>
      </c>
      <c r="F207" s="244">
        <v>110</v>
      </c>
      <c r="G207" s="243"/>
      <c r="H207" s="243">
        <v>126.5</v>
      </c>
      <c r="I207" s="245">
        <v>125</v>
      </c>
      <c r="J207" s="246" t="s">
        <v>766</v>
      </c>
      <c r="K207" s="247">
        <f t="shared" si="71"/>
        <v>16.5</v>
      </c>
      <c r="L207" s="248">
        <f t="shared" si="72"/>
        <v>0.15</v>
      </c>
      <c r="M207" s="243" t="s">
        <v>627</v>
      </c>
      <c r="N207" s="249">
        <v>42552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40">
        <v>60</v>
      </c>
      <c r="B208" s="241">
        <v>42538</v>
      </c>
      <c r="C208" s="241"/>
      <c r="D208" s="242" t="s">
        <v>840</v>
      </c>
      <c r="E208" s="243" t="s">
        <v>620</v>
      </c>
      <c r="F208" s="244">
        <v>44</v>
      </c>
      <c r="G208" s="243"/>
      <c r="H208" s="243">
        <v>69.5</v>
      </c>
      <c r="I208" s="245">
        <v>69.5</v>
      </c>
      <c r="J208" s="246" t="s">
        <v>841</v>
      </c>
      <c r="K208" s="247">
        <f t="shared" si="71"/>
        <v>25.5</v>
      </c>
      <c r="L208" s="248">
        <f t="shared" si="72"/>
        <v>0.57954545454545459</v>
      </c>
      <c r="M208" s="243" t="s">
        <v>627</v>
      </c>
      <c r="N208" s="249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0">
        <v>61</v>
      </c>
      <c r="B209" s="241">
        <v>42549</v>
      </c>
      <c r="C209" s="241"/>
      <c r="D209" s="242" t="s">
        <v>842</v>
      </c>
      <c r="E209" s="243" t="s">
        <v>620</v>
      </c>
      <c r="F209" s="244">
        <v>262.5</v>
      </c>
      <c r="G209" s="243"/>
      <c r="H209" s="243">
        <v>340</v>
      </c>
      <c r="I209" s="245">
        <v>333</v>
      </c>
      <c r="J209" s="246" t="s">
        <v>843</v>
      </c>
      <c r="K209" s="247">
        <v>77.5</v>
      </c>
      <c r="L209" s="248">
        <v>0.29523809523809502</v>
      </c>
      <c r="M209" s="243" t="s">
        <v>627</v>
      </c>
      <c r="N209" s="249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0">
        <v>62</v>
      </c>
      <c r="B210" s="241">
        <v>42549</v>
      </c>
      <c r="C210" s="241"/>
      <c r="D210" s="242" t="s">
        <v>844</v>
      </c>
      <c r="E210" s="243" t="s">
        <v>620</v>
      </c>
      <c r="F210" s="244">
        <v>840</v>
      </c>
      <c r="G210" s="243"/>
      <c r="H210" s="243">
        <v>1230</v>
      </c>
      <c r="I210" s="245">
        <v>1230</v>
      </c>
      <c r="J210" s="246" t="s">
        <v>814</v>
      </c>
      <c r="K210" s="247">
        <v>390</v>
      </c>
      <c r="L210" s="248">
        <v>0.46428571428571402</v>
      </c>
      <c r="M210" s="243" t="s">
        <v>627</v>
      </c>
      <c r="N210" s="249">
        <v>42649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63">
        <v>63</v>
      </c>
      <c r="B211" s="264">
        <v>42556</v>
      </c>
      <c r="C211" s="264"/>
      <c r="D211" s="265" t="s">
        <v>845</v>
      </c>
      <c r="E211" s="266" t="s">
        <v>620</v>
      </c>
      <c r="F211" s="266">
        <v>395</v>
      </c>
      <c r="G211" s="267"/>
      <c r="H211" s="267">
        <f>(468.5+342.5)/2</f>
        <v>405.5</v>
      </c>
      <c r="I211" s="267">
        <v>510</v>
      </c>
      <c r="J211" s="268" t="s">
        <v>846</v>
      </c>
      <c r="K211" s="269">
        <f t="shared" ref="K211:K217" si="73">H211-F211</f>
        <v>10.5</v>
      </c>
      <c r="L211" s="270">
        <f t="shared" ref="L211:L217" si="74">K211/F211</f>
        <v>2.6582278481012658E-2</v>
      </c>
      <c r="M211" s="266" t="s">
        <v>688</v>
      </c>
      <c r="N211" s="264">
        <v>43606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50">
        <v>64</v>
      </c>
      <c r="B212" s="251">
        <v>42584</v>
      </c>
      <c r="C212" s="251"/>
      <c r="D212" s="252" t="s">
        <v>847</v>
      </c>
      <c r="E212" s="253" t="s">
        <v>646</v>
      </c>
      <c r="F212" s="254">
        <f>169.5-12.8</f>
        <v>156.69999999999999</v>
      </c>
      <c r="G212" s="254"/>
      <c r="H212" s="255">
        <v>77</v>
      </c>
      <c r="I212" s="255" t="s">
        <v>848</v>
      </c>
      <c r="J212" s="256" t="s">
        <v>849</v>
      </c>
      <c r="K212" s="257">
        <f t="shared" si="73"/>
        <v>-79.699999999999989</v>
      </c>
      <c r="L212" s="258">
        <f t="shared" si="74"/>
        <v>-0.50861518825781749</v>
      </c>
      <c r="M212" s="254" t="s">
        <v>651</v>
      </c>
      <c r="N212" s="251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50">
        <v>65</v>
      </c>
      <c r="B213" s="251">
        <v>42586</v>
      </c>
      <c r="C213" s="251"/>
      <c r="D213" s="252" t="s">
        <v>850</v>
      </c>
      <c r="E213" s="253" t="s">
        <v>620</v>
      </c>
      <c r="F213" s="254">
        <v>400</v>
      </c>
      <c r="G213" s="254"/>
      <c r="H213" s="255">
        <v>305</v>
      </c>
      <c r="I213" s="255">
        <v>475</v>
      </c>
      <c r="J213" s="256" t="s">
        <v>851</v>
      </c>
      <c r="K213" s="257">
        <f t="shared" si="73"/>
        <v>-95</v>
      </c>
      <c r="L213" s="258">
        <f t="shared" si="74"/>
        <v>-0.23749999999999999</v>
      </c>
      <c r="M213" s="254" t="s">
        <v>651</v>
      </c>
      <c r="N213" s="251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0">
        <v>66</v>
      </c>
      <c r="B214" s="241">
        <v>42593</v>
      </c>
      <c r="C214" s="241"/>
      <c r="D214" s="242" t="s">
        <v>852</v>
      </c>
      <c r="E214" s="243" t="s">
        <v>620</v>
      </c>
      <c r="F214" s="244">
        <v>86.5</v>
      </c>
      <c r="G214" s="243"/>
      <c r="H214" s="243">
        <v>130</v>
      </c>
      <c r="I214" s="245">
        <v>130</v>
      </c>
      <c r="J214" s="246" t="s">
        <v>853</v>
      </c>
      <c r="K214" s="247">
        <f t="shared" si="73"/>
        <v>43.5</v>
      </c>
      <c r="L214" s="248">
        <f t="shared" si="74"/>
        <v>0.50289017341040465</v>
      </c>
      <c r="M214" s="243" t="s">
        <v>627</v>
      </c>
      <c r="N214" s="249">
        <v>43091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50">
        <v>67</v>
      </c>
      <c r="B215" s="251">
        <v>42600</v>
      </c>
      <c r="C215" s="251"/>
      <c r="D215" s="252" t="s">
        <v>123</v>
      </c>
      <c r="E215" s="253" t="s">
        <v>620</v>
      </c>
      <c r="F215" s="254">
        <v>133.5</v>
      </c>
      <c r="G215" s="254"/>
      <c r="H215" s="255">
        <v>126.5</v>
      </c>
      <c r="I215" s="255">
        <v>178</v>
      </c>
      <c r="J215" s="256" t="s">
        <v>854</v>
      </c>
      <c r="K215" s="257">
        <f t="shared" si="73"/>
        <v>-7</v>
      </c>
      <c r="L215" s="258">
        <f t="shared" si="74"/>
        <v>-5.2434456928838954E-2</v>
      </c>
      <c r="M215" s="254" t="s">
        <v>651</v>
      </c>
      <c r="N215" s="251">
        <v>42615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0">
        <v>68</v>
      </c>
      <c r="B216" s="241">
        <v>42613</v>
      </c>
      <c r="C216" s="241"/>
      <c r="D216" s="242" t="s">
        <v>855</v>
      </c>
      <c r="E216" s="243" t="s">
        <v>620</v>
      </c>
      <c r="F216" s="244">
        <v>560</v>
      </c>
      <c r="G216" s="243"/>
      <c r="H216" s="243">
        <v>725</v>
      </c>
      <c r="I216" s="245">
        <v>725</v>
      </c>
      <c r="J216" s="246" t="s">
        <v>760</v>
      </c>
      <c r="K216" s="247">
        <f t="shared" si="73"/>
        <v>165</v>
      </c>
      <c r="L216" s="248">
        <f t="shared" si="74"/>
        <v>0.29464285714285715</v>
      </c>
      <c r="M216" s="243" t="s">
        <v>627</v>
      </c>
      <c r="N216" s="249">
        <v>42456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0">
        <v>69</v>
      </c>
      <c r="B217" s="241">
        <v>42614</v>
      </c>
      <c r="C217" s="241"/>
      <c r="D217" s="242" t="s">
        <v>856</v>
      </c>
      <c r="E217" s="243" t="s">
        <v>620</v>
      </c>
      <c r="F217" s="244">
        <v>160.5</v>
      </c>
      <c r="G217" s="243"/>
      <c r="H217" s="243">
        <v>210</v>
      </c>
      <c r="I217" s="245">
        <v>210</v>
      </c>
      <c r="J217" s="246" t="s">
        <v>760</v>
      </c>
      <c r="K217" s="247">
        <f t="shared" si="73"/>
        <v>49.5</v>
      </c>
      <c r="L217" s="248">
        <f t="shared" si="74"/>
        <v>0.30841121495327101</v>
      </c>
      <c r="M217" s="243" t="s">
        <v>627</v>
      </c>
      <c r="N217" s="249">
        <v>42871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0">
        <v>70</v>
      </c>
      <c r="B218" s="241">
        <v>42646</v>
      </c>
      <c r="C218" s="241"/>
      <c r="D218" s="242" t="s">
        <v>428</v>
      </c>
      <c r="E218" s="243" t="s">
        <v>620</v>
      </c>
      <c r="F218" s="244">
        <v>430</v>
      </c>
      <c r="G218" s="243"/>
      <c r="H218" s="243">
        <v>596</v>
      </c>
      <c r="I218" s="245">
        <v>575</v>
      </c>
      <c r="J218" s="246" t="s">
        <v>857</v>
      </c>
      <c r="K218" s="247">
        <v>166</v>
      </c>
      <c r="L218" s="248">
        <v>0.38604651162790699</v>
      </c>
      <c r="M218" s="243" t="s">
        <v>627</v>
      </c>
      <c r="N218" s="249">
        <v>42769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0">
        <v>71</v>
      </c>
      <c r="B219" s="241">
        <v>42657</v>
      </c>
      <c r="C219" s="241"/>
      <c r="D219" s="242" t="s">
        <v>858</v>
      </c>
      <c r="E219" s="243" t="s">
        <v>620</v>
      </c>
      <c r="F219" s="244">
        <v>280</v>
      </c>
      <c r="G219" s="243"/>
      <c r="H219" s="243">
        <v>345</v>
      </c>
      <c r="I219" s="245">
        <v>345</v>
      </c>
      <c r="J219" s="246" t="s">
        <v>760</v>
      </c>
      <c r="K219" s="247">
        <f t="shared" ref="K219:K224" si="75">H219-F219</f>
        <v>65</v>
      </c>
      <c r="L219" s="248">
        <f t="shared" ref="L219:L220" si="76">K219/F219</f>
        <v>0.23214285714285715</v>
      </c>
      <c r="M219" s="243" t="s">
        <v>627</v>
      </c>
      <c r="N219" s="249">
        <v>42814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0">
        <v>72</v>
      </c>
      <c r="B220" s="241">
        <v>42657</v>
      </c>
      <c r="C220" s="241"/>
      <c r="D220" s="242" t="s">
        <v>859</v>
      </c>
      <c r="E220" s="243" t="s">
        <v>620</v>
      </c>
      <c r="F220" s="244">
        <v>245</v>
      </c>
      <c r="G220" s="243"/>
      <c r="H220" s="243">
        <v>325.5</v>
      </c>
      <c r="I220" s="245">
        <v>330</v>
      </c>
      <c r="J220" s="246" t="s">
        <v>860</v>
      </c>
      <c r="K220" s="247">
        <f t="shared" si="75"/>
        <v>80.5</v>
      </c>
      <c r="L220" s="248">
        <f t="shared" si="76"/>
        <v>0.32857142857142857</v>
      </c>
      <c r="M220" s="243" t="s">
        <v>627</v>
      </c>
      <c r="N220" s="249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0">
        <v>73</v>
      </c>
      <c r="B221" s="241">
        <v>42660</v>
      </c>
      <c r="C221" s="241"/>
      <c r="D221" s="242" t="s">
        <v>861</v>
      </c>
      <c r="E221" s="243" t="s">
        <v>620</v>
      </c>
      <c r="F221" s="244">
        <v>125</v>
      </c>
      <c r="G221" s="243"/>
      <c r="H221" s="243">
        <v>160</v>
      </c>
      <c r="I221" s="245">
        <v>160</v>
      </c>
      <c r="J221" s="246" t="s">
        <v>814</v>
      </c>
      <c r="K221" s="247">
        <f t="shared" si="75"/>
        <v>35</v>
      </c>
      <c r="L221" s="248">
        <v>0.28000000000000003</v>
      </c>
      <c r="M221" s="243" t="s">
        <v>627</v>
      </c>
      <c r="N221" s="249">
        <v>42803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0">
        <v>74</v>
      </c>
      <c r="B222" s="241">
        <v>42660</v>
      </c>
      <c r="C222" s="241"/>
      <c r="D222" s="242" t="s">
        <v>862</v>
      </c>
      <c r="E222" s="243" t="s">
        <v>620</v>
      </c>
      <c r="F222" s="244">
        <v>114</v>
      </c>
      <c r="G222" s="243"/>
      <c r="H222" s="243">
        <v>145</v>
      </c>
      <c r="I222" s="245">
        <v>145</v>
      </c>
      <c r="J222" s="246" t="s">
        <v>814</v>
      </c>
      <c r="K222" s="247">
        <f t="shared" si="75"/>
        <v>31</v>
      </c>
      <c r="L222" s="248">
        <f t="shared" ref="L222:L224" si="77">K222/F222</f>
        <v>0.27192982456140352</v>
      </c>
      <c r="M222" s="243" t="s">
        <v>627</v>
      </c>
      <c r="N222" s="249">
        <v>42859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0">
        <v>75</v>
      </c>
      <c r="B223" s="241">
        <v>42660</v>
      </c>
      <c r="C223" s="241"/>
      <c r="D223" s="242" t="s">
        <v>863</v>
      </c>
      <c r="E223" s="243" t="s">
        <v>620</v>
      </c>
      <c r="F223" s="244">
        <v>212</v>
      </c>
      <c r="G223" s="243"/>
      <c r="H223" s="243">
        <v>280</v>
      </c>
      <c r="I223" s="245">
        <v>276</v>
      </c>
      <c r="J223" s="246" t="s">
        <v>864</v>
      </c>
      <c r="K223" s="247">
        <f t="shared" si="75"/>
        <v>68</v>
      </c>
      <c r="L223" s="248">
        <f t="shared" si="77"/>
        <v>0.32075471698113206</v>
      </c>
      <c r="M223" s="243" t="s">
        <v>627</v>
      </c>
      <c r="N223" s="249">
        <v>42858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0">
        <v>76</v>
      </c>
      <c r="B224" s="241">
        <v>42678</v>
      </c>
      <c r="C224" s="241"/>
      <c r="D224" s="242" t="s">
        <v>479</v>
      </c>
      <c r="E224" s="243" t="s">
        <v>620</v>
      </c>
      <c r="F224" s="244">
        <v>155</v>
      </c>
      <c r="G224" s="243"/>
      <c r="H224" s="243">
        <v>210</v>
      </c>
      <c r="I224" s="245">
        <v>210</v>
      </c>
      <c r="J224" s="246" t="s">
        <v>865</v>
      </c>
      <c r="K224" s="247">
        <f t="shared" si="75"/>
        <v>55</v>
      </c>
      <c r="L224" s="248">
        <f t="shared" si="77"/>
        <v>0.35483870967741937</v>
      </c>
      <c r="M224" s="243" t="s">
        <v>627</v>
      </c>
      <c r="N224" s="249">
        <v>42944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50">
        <v>77</v>
      </c>
      <c r="B225" s="251">
        <v>42710</v>
      </c>
      <c r="C225" s="251"/>
      <c r="D225" s="252" t="s">
        <v>866</v>
      </c>
      <c r="E225" s="253" t="s">
        <v>620</v>
      </c>
      <c r="F225" s="254">
        <v>150.5</v>
      </c>
      <c r="G225" s="254"/>
      <c r="H225" s="255">
        <v>72.5</v>
      </c>
      <c r="I225" s="255">
        <v>174</v>
      </c>
      <c r="J225" s="256" t="s">
        <v>867</v>
      </c>
      <c r="K225" s="257">
        <v>-78</v>
      </c>
      <c r="L225" s="258">
        <v>-0.51827242524916906</v>
      </c>
      <c r="M225" s="254" t="s">
        <v>651</v>
      </c>
      <c r="N225" s="251">
        <v>43333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0">
        <v>78</v>
      </c>
      <c r="B226" s="241">
        <v>42712</v>
      </c>
      <c r="C226" s="241"/>
      <c r="D226" s="242" t="s">
        <v>868</v>
      </c>
      <c r="E226" s="243" t="s">
        <v>620</v>
      </c>
      <c r="F226" s="244">
        <v>380</v>
      </c>
      <c r="G226" s="243"/>
      <c r="H226" s="243">
        <v>478</v>
      </c>
      <c r="I226" s="245">
        <v>468</v>
      </c>
      <c r="J226" s="246" t="s">
        <v>814</v>
      </c>
      <c r="K226" s="247">
        <f t="shared" ref="K226:K228" si="78">H226-F226</f>
        <v>98</v>
      </c>
      <c r="L226" s="248">
        <f t="shared" ref="L226:L228" si="79">K226/F226</f>
        <v>0.25789473684210529</v>
      </c>
      <c r="M226" s="243" t="s">
        <v>627</v>
      </c>
      <c r="N226" s="249">
        <v>43025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0">
        <v>79</v>
      </c>
      <c r="B227" s="241">
        <v>42734</v>
      </c>
      <c r="C227" s="241"/>
      <c r="D227" s="242" t="s">
        <v>122</v>
      </c>
      <c r="E227" s="243" t="s">
        <v>620</v>
      </c>
      <c r="F227" s="244">
        <v>305</v>
      </c>
      <c r="G227" s="243"/>
      <c r="H227" s="243">
        <v>375</v>
      </c>
      <c r="I227" s="245">
        <v>375</v>
      </c>
      <c r="J227" s="246" t="s">
        <v>814</v>
      </c>
      <c r="K227" s="247">
        <f t="shared" si="78"/>
        <v>70</v>
      </c>
      <c r="L227" s="248">
        <f t="shared" si="79"/>
        <v>0.22950819672131148</v>
      </c>
      <c r="M227" s="243" t="s">
        <v>627</v>
      </c>
      <c r="N227" s="249">
        <v>42768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0">
        <v>80</v>
      </c>
      <c r="B228" s="241">
        <v>42739</v>
      </c>
      <c r="C228" s="241"/>
      <c r="D228" s="242" t="s">
        <v>105</v>
      </c>
      <c r="E228" s="243" t="s">
        <v>620</v>
      </c>
      <c r="F228" s="244">
        <v>99.5</v>
      </c>
      <c r="G228" s="243"/>
      <c r="H228" s="243">
        <v>158</v>
      </c>
      <c r="I228" s="245">
        <v>158</v>
      </c>
      <c r="J228" s="246" t="s">
        <v>814</v>
      </c>
      <c r="K228" s="247">
        <f t="shared" si="78"/>
        <v>58.5</v>
      </c>
      <c r="L228" s="248">
        <f t="shared" si="79"/>
        <v>0.5879396984924623</v>
      </c>
      <c r="M228" s="243" t="s">
        <v>627</v>
      </c>
      <c r="N228" s="249">
        <v>42898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0">
        <v>81</v>
      </c>
      <c r="B229" s="241">
        <v>42739</v>
      </c>
      <c r="C229" s="241"/>
      <c r="D229" s="242" t="s">
        <v>105</v>
      </c>
      <c r="E229" s="243" t="s">
        <v>620</v>
      </c>
      <c r="F229" s="244">
        <v>99.5</v>
      </c>
      <c r="G229" s="243"/>
      <c r="H229" s="243">
        <v>158</v>
      </c>
      <c r="I229" s="245">
        <v>158</v>
      </c>
      <c r="J229" s="246" t="s">
        <v>814</v>
      </c>
      <c r="K229" s="247">
        <v>58.5</v>
      </c>
      <c r="L229" s="248">
        <v>0.58793969849246197</v>
      </c>
      <c r="M229" s="243" t="s">
        <v>627</v>
      </c>
      <c r="N229" s="249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0">
        <v>82</v>
      </c>
      <c r="B230" s="241">
        <v>42786</v>
      </c>
      <c r="C230" s="241"/>
      <c r="D230" s="242" t="s">
        <v>212</v>
      </c>
      <c r="E230" s="243" t="s">
        <v>620</v>
      </c>
      <c r="F230" s="244">
        <v>140.5</v>
      </c>
      <c r="G230" s="243"/>
      <c r="H230" s="243">
        <v>220</v>
      </c>
      <c r="I230" s="245">
        <v>220</v>
      </c>
      <c r="J230" s="246" t="s">
        <v>814</v>
      </c>
      <c r="K230" s="247">
        <f>H230-F230</f>
        <v>79.5</v>
      </c>
      <c r="L230" s="248">
        <f>K230/F230</f>
        <v>0.5658362989323843</v>
      </c>
      <c r="M230" s="243" t="s">
        <v>627</v>
      </c>
      <c r="N230" s="249">
        <v>42864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0">
        <v>83</v>
      </c>
      <c r="B231" s="241">
        <v>42786</v>
      </c>
      <c r="C231" s="241"/>
      <c r="D231" s="242" t="s">
        <v>869</v>
      </c>
      <c r="E231" s="243" t="s">
        <v>620</v>
      </c>
      <c r="F231" s="244">
        <v>202.5</v>
      </c>
      <c r="G231" s="243"/>
      <c r="H231" s="243">
        <v>234</v>
      </c>
      <c r="I231" s="245">
        <v>234</v>
      </c>
      <c r="J231" s="246" t="s">
        <v>814</v>
      </c>
      <c r="K231" s="247">
        <v>31.5</v>
      </c>
      <c r="L231" s="248">
        <v>0.155555555555556</v>
      </c>
      <c r="M231" s="243" t="s">
        <v>627</v>
      </c>
      <c r="N231" s="249">
        <v>42836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0">
        <v>84</v>
      </c>
      <c r="B232" s="241">
        <v>42818</v>
      </c>
      <c r="C232" s="241"/>
      <c r="D232" s="242" t="s">
        <v>870</v>
      </c>
      <c r="E232" s="243" t="s">
        <v>620</v>
      </c>
      <c r="F232" s="244">
        <v>300.5</v>
      </c>
      <c r="G232" s="243"/>
      <c r="H232" s="243">
        <v>417.5</v>
      </c>
      <c r="I232" s="245">
        <v>420</v>
      </c>
      <c r="J232" s="246" t="s">
        <v>871</v>
      </c>
      <c r="K232" s="247">
        <f>H232-F232</f>
        <v>117</v>
      </c>
      <c r="L232" s="248">
        <f>K232/F232</f>
        <v>0.38935108153078202</v>
      </c>
      <c r="M232" s="243" t="s">
        <v>627</v>
      </c>
      <c r="N232" s="249">
        <v>43070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0">
        <v>85</v>
      </c>
      <c r="B233" s="241">
        <v>42818</v>
      </c>
      <c r="C233" s="241"/>
      <c r="D233" s="242" t="s">
        <v>844</v>
      </c>
      <c r="E233" s="243" t="s">
        <v>620</v>
      </c>
      <c r="F233" s="244">
        <v>850</v>
      </c>
      <c r="G233" s="243"/>
      <c r="H233" s="243">
        <v>1042.5</v>
      </c>
      <c r="I233" s="245">
        <v>1023</v>
      </c>
      <c r="J233" s="246" t="s">
        <v>872</v>
      </c>
      <c r="K233" s="247">
        <v>192.5</v>
      </c>
      <c r="L233" s="248">
        <v>0.22647058823529401</v>
      </c>
      <c r="M233" s="243" t="s">
        <v>627</v>
      </c>
      <c r="N233" s="249">
        <v>42830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0">
        <v>86</v>
      </c>
      <c r="B234" s="241">
        <v>42830</v>
      </c>
      <c r="C234" s="241"/>
      <c r="D234" s="242" t="s">
        <v>512</v>
      </c>
      <c r="E234" s="243" t="s">
        <v>620</v>
      </c>
      <c r="F234" s="244">
        <v>785</v>
      </c>
      <c r="G234" s="243"/>
      <c r="H234" s="243">
        <v>930</v>
      </c>
      <c r="I234" s="245">
        <v>920</v>
      </c>
      <c r="J234" s="246" t="s">
        <v>873</v>
      </c>
      <c r="K234" s="247">
        <f>H234-F234</f>
        <v>145</v>
      </c>
      <c r="L234" s="248">
        <f>K234/F234</f>
        <v>0.18471337579617833</v>
      </c>
      <c r="M234" s="243" t="s">
        <v>627</v>
      </c>
      <c r="N234" s="249">
        <v>42976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50">
        <v>87</v>
      </c>
      <c r="B235" s="251">
        <v>42831</v>
      </c>
      <c r="C235" s="251"/>
      <c r="D235" s="252" t="s">
        <v>874</v>
      </c>
      <c r="E235" s="253" t="s">
        <v>620</v>
      </c>
      <c r="F235" s="254">
        <v>40</v>
      </c>
      <c r="G235" s="254"/>
      <c r="H235" s="255">
        <v>13.1</v>
      </c>
      <c r="I235" s="255">
        <v>60</v>
      </c>
      <c r="J235" s="256" t="s">
        <v>875</v>
      </c>
      <c r="K235" s="257">
        <v>-26.9</v>
      </c>
      <c r="L235" s="258">
        <v>-0.67249999999999999</v>
      </c>
      <c r="M235" s="254" t="s">
        <v>651</v>
      </c>
      <c r="N235" s="251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0">
        <v>88</v>
      </c>
      <c r="B236" s="241">
        <v>42837</v>
      </c>
      <c r="C236" s="241"/>
      <c r="D236" s="242" t="s">
        <v>103</v>
      </c>
      <c r="E236" s="243" t="s">
        <v>620</v>
      </c>
      <c r="F236" s="244">
        <v>289.5</v>
      </c>
      <c r="G236" s="243"/>
      <c r="H236" s="243">
        <v>354</v>
      </c>
      <c r="I236" s="245">
        <v>360</v>
      </c>
      <c r="J236" s="246" t="s">
        <v>876</v>
      </c>
      <c r="K236" s="247">
        <f t="shared" ref="K236:K244" si="80">H236-F236</f>
        <v>64.5</v>
      </c>
      <c r="L236" s="248">
        <f t="shared" ref="L236:L244" si="81">K236/F236</f>
        <v>0.22279792746113988</v>
      </c>
      <c r="M236" s="243" t="s">
        <v>627</v>
      </c>
      <c r="N236" s="249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0">
        <v>89</v>
      </c>
      <c r="B237" s="241">
        <v>42845</v>
      </c>
      <c r="C237" s="241"/>
      <c r="D237" s="242" t="s">
        <v>449</v>
      </c>
      <c r="E237" s="243" t="s">
        <v>620</v>
      </c>
      <c r="F237" s="244">
        <v>700</v>
      </c>
      <c r="G237" s="243"/>
      <c r="H237" s="243">
        <v>840</v>
      </c>
      <c r="I237" s="245">
        <v>840</v>
      </c>
      <c r="J237" s="246" t="s">
        <v>877</v>
      </c>
      <c r="K237" s="247">
        <f t="shared" si="80"/>
        <v>140</v>
      </c>
      <c r="L237" s="248">
        <f t="shared" si="81"/>
        <v>0.2</v>
      </c>
      <c r="M237" s="243" t="s">
        <v>627</v>
      </c>
      <c r="N237" s="249">
        <v>42893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0">
        <v>90</v>
      </c>
      <c r="B238" s="241">
        <v>42887</v>
      </c>
      <c r="C238" s="241"/>
      <c r="D238" s="242" t="s">
        <v>878</v>
      </c>
      <c r="E238" s="243" t="s">
        <v>620</v>
      </c>
      <c r="F238" s="244">
        <v>130</v>
      </c>
      <c r="G238" s="243"/>
      <c r="H238" s="243">
        <v>144.25</v>
      </c>
      <c r="I238" s="245">
        <v>170</v>
      </c>
      <c r="J238" s="246" t="s">
        <v>879</v>
      </c>
      <c r="K238" s="247">
        <f t="shared" si="80"/>
        <v>14.25</v>
      </c>
      <c r="L238" s="248">
        <f t="shared" si="81"/>
        <v>0.10961538461538461</v>
      </c>
      <c r="M238" s="243" t="s">
        <v>627</v>
      </c>
      <c r="N238" s="249">
        <v>43675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0">
        <v>91</v>
      </c>
      <c r="B239" s="241">
        <v>42901</v>
      </c>
      <c r="C239" s="241"/>
      <c r="D239" s="242" t="s">
        <v>880</v>
      </c>
      <c r="E239" s="243" t="s">
        <v>620</v>
      </c>
      <c r="F239" s="244">
        <v>214.5</v>
      </c>
      <c r="G239" s="243"/>
      <c r="H239" s="243">
        <v>262</v>
      </c>
      <c r="I239" s="245">
        <v>262</v>
      </c>
      <c r="J239" s="246" t="s">
        <v>722</v>
      </c>
      <c r="K239" s="247">
        <f t="shared" si="80"/>
        <v>47.5</v>
      </c>
      <c r="L239" s="248">
        <f t="shared" si="81"/>
        <v>0.22144522144522144</v>
      </c>
      <c r="M239" s="243" t="s">
        <v>627</v>
      </c>
      <c r="N239" s="249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1">
        <v>92</v>
      </c>
      <c r="B240" s="272">
        <v>42933</v>
      </c>
      <c r="C240" s="272"/>
      <c r="D240" s="273" t="s">
        <v>881</v>
      </c>
      <c r="E240" s="274" t="s">
        <v>620</v>
      </c>
      <c r="F240" s="275">
        <v>370</v>
      </c>
      <c r="G240" s="274"/>
      <c r="H240" s="274">
        <v>447.5</v>
      </c>
      <c r="I240" s="276">
        <v>450</v>
      </c>
      <c r="J240" s="277" t="s">
        <v>814</v>
      </c>
      <c r="K240" s="247">
        <f t="shared" si="80"/>
        <v>77.5</v>
      </c>
      <c r="L240" s="278">
        <f t="shared" si="81"/>
        <v>0.20945945945945946</v>
      </c>
      <c r="M240" s="274" t="s">
        <v>627</v>
      </c>
      <c r="N240" s="279">
        <v>43035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1">
        <v>93</v>
      </c>
      <c r="B241" s="272">
        <v>42943</v>
      </c>
      <c r="C241" s="272"/>
      <c r="D241" s="273" t="s">
        <v>210</v>
      </c>
      <c r="E241" s="274" t="s">
        <v>620</v>
      </c>
      <c r="F241" s="275">
        <v>657.5</v>
      </c>
      <c r="G241" s="274"/>
      <c r="H241" s="274">
        <v>825</v>
      </c>
      <c r="I241" s="276">
        <v>820</v>
      </c>
      <c r="J241" s="277" t="s">
        <v>814</v>
      </c>
      <c r="K241" s="247">
        <f t="shared" si="80"/>
        <v>167.5</v>
      </c>
      <c r="L241" s="278">
        <f t="shared" si="81"/>
        <v>0.25475285171102663</v>
      </c>
      <c r="M241" s="274" t="s">
        <v>627</v>
      </c>
      <c r="N241" s="279">
        <v>43090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0">
        <v>94</v>
      </c>
      <c r="B242" s="241">
        <v>42964</v>
      </c>
      <c r="C242" s="241"/>
      <c r="D242" s="242" t="s">
        <v>396</v>
      </c>
      <c r="E242" s="243" t="s">
        <v>620</v>
      </c>
      <c r="F242" s="244">
        <v>605</v>
      </c>
      <c r="G242" s="243"/>
      <c r="H242" s="243">
        <v>750</v>
      </c>
      <c r="I242" s="245">
        <v>750</v>
      </c>
      <c r="J242" s="246" t="s">
        <v>873</v>
      </c>
      <c r="K242" s="247">
        <f t="shared" si="80"/>
        <v>145</v>
      </c>
      <c r="L242" s="248">
        <f t="shared" si="81"/>
        <v>0.23966942148760331</v>
      </c>
      <c r="M242" s="243" t="s">
        <v>627</v>
      </c>
      <c r="N242" s="249">
        <v>43027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50">
        <v>95</v>
      </c>
      <c r="B243" s="251">
        <v>42979</v>
      </c>
      <c r="C243" s="251"/>
      <c r="D243" s="259" t="s">
        <v>882</v>
      </c>
      <c r="E243" s="254" t="s">
        <v>620</v>
      </c>
      <c r="F243" s="254">
        <v>255</v>
      </c>
      <c r="G243" s="255"/>
      <c r="H243" s="255">
        <v>217.25</v>
      </c>
      <c r="I243" s="255">
        <v>320</v>
      </c>
      <c r="J243" s="256" t="s">
        <v>883</v>
      </c>
      <c r="K243" s="257">
        <f t="shared" si="80"/>
        <v>-37.75</v>
      </c>
      <c r="L243" s="260">
        <f t="shared" si="81"/>
        <v>-0.14803921568627451</v>
      </c>
      <c r="M243" s="254" t="s">
        <v>651</v>
      </c>
      <c r="N243" s="251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0">
        <v>96</v>
      </c>
      <c r="B244" s="241">
        <v>42997</v>
      </c>
      <c r="C244" s="241"/>
      <c r="D244" s="242" t="s">
        <v>884</v>
      </c>
      <c r="E244" s="243" t="s">
        <v>620</v>
      </c>
      <c r="F244" s="244">
        <v>215</v>
      </c>
      <c r="G244" s="243"/>
      <c r="H244" s="243">
        <v>258</v>
      </c>
      <c r="I244" s="245">
        <v>258</v>
      </c>
      <c r="J244" s="246" t="s">
        <v>814</v>
      </c>
      <c r="K244" s="247">
        <f t="shared" si="80"/>
        <v>43</v>
      </c>
      <c r="L244" s="248">
        <f t="shared" si="81"/>
        <v>0.2</v>
      </c>
      <c r="M244" s="243" t="s">
        <v>627</v>
      </c>
      <c r="N244" s="249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0">
        <v>97</v>
      </c>
      <c r="B245" s="241">
        <v>42997</v>
      </c>
      <c r="C245" s="241"/>
      <c r="D245" s="242" t="s">
        <v>884</v>
      </c>
      <c r="E245" s="243" t="s">
        <v>620</v>
      </c>
      <c r="F245" s="244">
        <v>215</v>
      </c>
      <c r="G245" s="243"/>
      <c r="H245" s="243">
        <v>258</v>
      </c>
      <c r="I245" s="245">
        <v>258</v>
      </c>
      <c r="J245" s="277" t="s">
        <v>814</v>
      </c>
      <c r="K245" s="247">
        <v>43</v>
      </c>
      <c r="L245" s="248">
        <v>0.2</v>
      </c>
      <c r="M245" s="243" t="s">
        <v>627</v>
      </c>
      <c r="N245" s="249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1">
        <v>98</v>
      </c>
      <c r="B246" s="272">
        <v>42998</v>
      </c>
      <c r="C246" s="272"/>
      <c r="D246" s="273" t="s">
        <v>885</v>
      </c>
      <c r="E246" s="274" t="s">
        <v>620</v>
      </c>
      <c r="F246" s="244">
        <v>75</v>
      </c>
      <c r="G246" s="274"/>
      <c r="H246" s="274">
        <v>90</v>
      </c>
      <c r="I246" s="276">
        <v>90</v>
      </c>
      <c r="J246" s="246" t="s">
        <v>886</v>
      </c>
      <c r="K246" s="247">
        <f t="shared" ref="K246:K251" si="82">H246-F246</f>
        <v>15</v>
      </c>
      <c r="L246" s="248">
        <f t="shared" ref="L246:L251" si="83">K246/F246</f>
        <v>0.2</v>
      </c>
      <c r="M246" s="243" t="s">
        <v>627</v>
      </c>
      <c r="N246" s="249">
        <v>43019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1">
        <v>99</v>
      </c>
      <c r="B247" s="272">
        <v>43011</v>
      </c>
      <c r="C247" s="272"/>
      <c r="D247" s="273" t="s">
        <v>887</v>
      </c>
      <c r="E247" s="274" t="s">
        <v>620</v>
      </c>
      <c r="F247" s="275">
        <v>315</v>
      </c>
      <c r="G247" s="274"/>
      <c r="H247" s="274">
        <v>392</v>
      </c>
      <c r="I247" s="276">
        <v>384</v>
      </c>
      <c r="J247" s="277" t="s">
        <v>888</v>
      </c>
      <c r="K247" s="247">
        <f t="shared" si="82"/>
        <v>77</v>
      </c>
      <c r="L247" s="278">
        <f t="shared" si="83"/>
        <v>0.24444444444444444</v>
      </c>
      <c r="M247" s="274" t="s">
        <v>627</v>
      </c>
      <c r="N247" s="279">
        <v>43017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1">
        <v>100</v>
      </c>
      <c r="B248" s="272">
        <v>43013</v>
      </c>
      <c r="C248" s="272"/>
      <c r="D248" s="273" t="s">
        <v>483</v>
      </c>
      <c r="E248" s="274" t="s">
        <v>620</v>
      </c>
      <c r="F248" s="275">
        <v>145</v>
      </c>
      <c r="G248" s="274"/>
      <c r="H248" s="274">
        <v>179</v>
      </c>
      <c r="I248" s="276">
        <v>180</v>
      </c>
      <c r="J248" s="277" t="s">
        <v>889</v>
      </c>
      <c r="K248" s="247">
        <f t="shared" si="82"/>
        <v>34</v>
      </c>
      <c r="L248" s="278">
        <f t="shared" si="83"/>
        <v>0.23448275862068965</v>
      </c>
      <c r="M248" s="274" t="s">
        <v>627</v>
      </c>
      <c r="N248" s="279">
        <v>43025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71">
        <v>101</v>
      </c>
      <c r="B249" s="272">
        <v>43014</v>
      </c>
      <c r="C249" s="272"/>
      <c r="D249" s="273" t="s">
        <v>368</v>
      </c>
      <c r="E249" s="274" t="s">
        <v>620</v>
      </c>
      <c r="F249" s="275">
        <v>256</v>
      </c>
      <c r="G249" s="274"/>
      <c r="H249" s="274">
        <v>323</v>
      </c>
      <c r="I249" s="276">
        <v>320</v>
      </c>
      <c r="J249" s="277" t="s">
        <v>814</v>
      </c>
      <c r="K249" s="247">
        <f t="shared" si="82"/>
        <v>67</v>
      </c>
      <c r="L249" s="278">
        <f t="shared" si="83"/>
        <v>0.26171875</v>
      </c>
      <c r="M249" s="274" t="s">
        <v>627</v>
      </c>
      <c r="N249" s="279">
        <v>43067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71">
        <v>102</v>
      </c>
      <c r="B250" s="272">
        <v>43017</v>
      </c>
      <c r="C250" s="272"/>
      <c r="D250" s="273" t="s">
        <v>384</v>
      </c>
      <c r="E250" s="274" t="s">
        <v>620</v>
      </c>
      <c r="F250" s="275">
        <v>137.5</v>
      </c>
      <c r="G250" s="274"/>
      <c r="H250" s="274">
        <v>184</v>
      </c>
      <c r="I250" s="276">
        <v>183</v>
      </c>
      <c r="J250" s="277" t="s">
        <v>890</v>
      </c>
      <c r="K250" s="247">
        <f t="shared" si="82"/>
        <v>46.5</v>
      </c>
      <c r="L250" s="278">
        <f t="shared" si="83"/>
        <v>0.33818181818181819</v>
      </c>
      <c r="M250" s="274" t="s">
        <v>627</v>
      </c>
      <c r="N250" s="279">
        <v>43108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71">
        <v>103</v>
      </c>
      <c r="B251" s="272">
        <v>43018</v>
      </c>
      <c r="C251" s="272"/>
      <c r="D251" s="273" t="s">
        <v>891</v>
      </c>
      <c r="E251" s="274" t="s">
        <v>620</v>
      </c>
      <c r="F251" s="275">
        <v>125.5</v>
      </c>
      <c r="G251" s="274"/>
      <c r="H251" s="274">
        <v>158</v>
      </c>
      <c r="I251" s="276">
        <v>155</v>
      </c>
      <c r="J251" s="277" t="s">
        <v>892</v>
      </c>
      <c r="K251" s="247">
        <f t="shared" si="82"/>
        <v>32.5</v>
      </c>
      <c r="L251" s="278">
        <f t="shared" si="83"/>
        <v>0.25896414342629481</v>
      </c>
      <c r="M251" s="274" t="s">
        <v>627</v>
      </c>
      <c r="N251" s="279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71">
        <v>104</v>
      </c>
      <c r="B252" s="272">
        <v>43018</v>
      </c>
      <c r="C252" s="272"/>
      <c r="D252" s="273" t="s">
        <v>893</v>
      </c>
      <c r="E252" s="274" t="s">
        <v>620</v>
      </c>
      <c r="F252" s="275">
        <v>895</v>
      </c>
      <c r="G252" s="274"/>
      <c r="H252" s="274">
        <v>1122.5</v>
      </c>
      <c r="I252" s="276">
        <v>1078</v>
      </c>
      <c r="J252" s="277" t="s">
        <v>894</v>
      </c>
      <c r="K252" s="247">
        <v>227.5</v>
      </c>
      <c r="L252" s="278">
        <v>0.25418994413407803</v>
      </c>
      <c r="M252" s="274" t="s">
        <v>627</v>
      </c>
      <c r="N252" s="279">
        <v>43117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71">
        <v>105</v>
      </c>
      <c r="B253" s="272">
        <v>43020</v>
      </c>
      <c r="C253" s="272"/>
      <c r="D253" s="273" t="s">
        <v>377</v>
      </c>
      <c r="E253" s="274" t="s">
        <v>620</v>
      </c>
      <c r="F253" s="275">
        <v>525</v>
      </c>
      <c r="G253" s="274"/>
      <c r="H253" s="274">
        <v>629</v>
      </c>
      <c r="I253" s="276">
        <v>629</v>
      </c>
      <c r="J253" s="277" t="s">
        <v>814</v>
      </c>
      <c r="K253" s="247">
        <v>104</v>
      </c>
      <c r="L253" s="278">
        <v>0.19809523809523799</v>
      </c>
      <c r="M253" s="274" t="s">
        <v>627</v>
      </c>
      <c r="N253" s="279">
        <v>43119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1">
        <v>106</v>
      </c>
      <c r="B254" s="272">
        <v>43046</v>
      </c>
      <c r="C254" s="272"/>
      <c r="D254" s="273" t="s">
        <v>421</v>
      </c>
      <c r="E254" s="274" t="s">
        <v>620</v>
      </c>
      <c r="F254" s="275">
        <v>740</v>
      </c>
      <c r="G254" s="274"/>
      <c r="H254" s="274">
        <v>892.5</v>
      </c>
      <c r="I254" s="276">
        <v>900</v>
      </c>
      <c r="J254" s="277" t="s">
        <v>895</v>
      </c>
      <c r="K254" s="247">
        <f t="shared" ref="K254:K256" si="84">H254-F254</f>
        <v>152.5</v>
      </c>
      <c r="L254" s="278">
        <f t="shared" ref="L254:L256" si="85">K254/F254</f>
        <v>0.20608108108108109</v>
      </c>
      <c r="M254" s="274" t="s">
        <v>627</v>
      </c>
      <c r="N254" s="279">
        <v>43052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0">
        <v>107</v>
      </c>
      <c r="B255" s="241">
        <v>43073</v>
      </c>
      <c r="C255" s="241"/>
      <c r="D255" s="242" t="s">
        <v>896</v>
      </c>
      <c r="E255" s="243" t="s">
        <v>620</v>
      </c>
      <c r="F255" s="244">
        <v>118.5</v>
      </c>
      <c r="G255" s="243"/>
      <c r="H255" s="243">
        <v>143.5</v>
      </c>
      <c r="I255" s="245">
        <v>145</v>
      </c>
      <c r="J255" s="246" t="s">
        <v>897</v>
      </c>
      <c r="K255" s="247">
        <f t="shared" si="84"/>
        <v>25</v>
      </c>
      <c r="L255" s="248">
        <f t="shared" si="85"/>
        <v>0.2109704641350211</v>
      </c>
      <c r="M255" s="243" t="s">
        <v>627</v>
      </c>
      <c r="N255" s="249">
        <v>43097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50">
        <v>108</v>
      </c>
      <c r="B256" s="251">
        <v>43090</v>
      </c>
      <c r="C256" s="251"/>
      <c r="D256" s="252" t="s">
        <v>454</v>
      </c>
      <c r="E256" s="253" t="s">
        <v>620</v>
      </c>
      <c r="F256" s="254">
        <v>715</v>
      </c>
      <c r="G256" s="254"/>
      <c r="H256" s="255">
        <v>500</v>
      </c>
      <c r="I256" s="255">
        <v>872</v>
      </c>
      <c r="J256" s="256" t="s">
        <v>898</v>
      </c>
      <c r="K256" s="257">
        <f t="shared" si="84"/>
        <v>-215</v>
      </c>
      <c r="L256" s="258">
        <f t="shared" si="85"/>
        <v>-0.30069930069930068</v>
      </c>
      <c r="M256" s="254" t="s">
        <v>651</v>
      </c>
      <c r="N256" s="251">
        <v>43670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0">
        <v>109</v>
      </c>
      <c r="B257" s="241">
        <v>43098</v>
      </c>
      <c r="C257" s="241"/>
      <c r="D257" s="242" t="s">
        <v>887</v>
      </c>
      <c r="E257" s="243" t="s">
        <v>620</v>
      </c>
      <c r="F257" s="244">
        <v>435</v>
      </c>
      <c r="G257" s="243"/>
      <c r="H257" s="243">
        <v>542.5</v>
      </c>
      <c r="I257" s="245">
        <v>539</v>
      </c>
      <c r="J257" s="246" t="s">
        <v>814</v>
      </c>
      <c r="K257" s="247">
        <v>107.5</v>
      </c>
      <c r="L257" s="248">
        <v>0.247126436781609</v>
      </c>
      <c r="M257" s="243" t="s">
        <v>627</v>
      </c>
      <c r="N257" s="249">
        <v>43206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0">
        <v>110</v>
      </c>
      <c r="B258" s="241">
        <v>43098</v>
      </c>
      <c r="C258" s="241"/>
      <c r="D258" s="242" t="s">
        <v>585</v>
      </c>
      <c r="E258" s="243" t="s">
        <v>620</v>
      </c>
      <c r="F258" s="244">
        <v>885</v>
      </c>
      <c r="G258" s="243"/>
      <c r="H258" s="243">
        <v>1090</v>
      </c>
      <c r="I258" s="245">
        <v>1084</v>
      </c>
      <c r="J258" s="246" t="s">
        <v>814</v>
      </c>
      <c r="K258" s="247">
        <v>205</v>
      </c>
      <c r="L258" s="248">
        <v>0.23163841807909599</v>
      </c>
      <c r="M258" s="243" t="s">
        <v>627</v>
      </c>
      <c r="N258" s="249">
        <v>43213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0">
        <v>111</v>
      </c>
      <c r="B259" s="281">
        <v>43192</v>
      </c>
      <c r="C259" s="281"/>
      <c r="D259" s="259" t="s">
        <v>899</v>
      </c>
      <c r="E259" s="254" t="s">
        <v>620</v>
      </c>
      <c r="F259" s="282">
        <v>478.5</v>
      </c>
      <c r="G259" s="254"/>
      <c r="H259" s="254">
        <v>442</v>
      </c>
      <c r="I259" s="255">
        <v>613</v>
      </c>
      <c r="J259" s="256" t="s">
        <v>900</v>
      </c>
      <c r="K259" s="257">
        <f t="shared" ref="K259:K262" si="86">H259-F259</f>
        <v>-36.5</v>
      </c>
      <c r="L259" s="258">
        <f t="shared" ref="L259:L262" si="87">K259/F259</f>
        <v>-7.6280041797283177E-2</v>
      </c>
      <c r="M259" s="254" t="s">
        <v>651</v>
      </c>
      <c r="N259" s="251">
        <v>43762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0">
        <v>112</v>
      </c>
      <c r="B260" s="251">
        <v>43194</v>
      </c>
      <c r="C260" s="251"/>
      <c r="D260" s="252" t="s">
        <v>901</v>
      </c>
      <c r="E260" s="253" t="s">
        <v>620</v>
      </c>
      <c r="F260" s="254">
        <f>141.5-7.3</f>
        <v>134.19999999999999</v>
      </c>
      <c r="G260" s="254"/>
      <c r="H260" s="255">
        <v>77</v>
      </c>
      <c r="I260" s="255">
        <v>180</v>
      </c>
      <c r="J260" s="256" t="s">
        <v>902</v>
      </c>
      <c r="K260" s="257">
        <f t="shared" si="86"/>
        <v>-57.199999999999989</v>
      </c>
      <c r="L260" s="258">
        <f t="shared" si="87"/>
        <v>-0.42622950819672129</v>
      </c>
      <c r="M260" s="254" t="s">
        <v>651</v>
      </c>
      <c r="N260" s="251">
        <v>43522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50">
        <v>113</v>
      </c>
      <c r="B261" s="251">
        <v>43209</v>
      </c>
      <c r="C261" s="251"/>
      <c r="D261" s="252" t="s">
        <v>903</v>
      </c>
      <c r="E261" s="253" t="s">
        <v>620</v>
      </c>
      <c r="F261" s="254">
        <v>430</v>
      </c>
      <c r="G261" s="254"/>
      <c r="H261" s="255">
        <v>220</v>
      </c>
      <c r="I261" s="255">
        <v>537</v>
      </c>
      <c r="J261" s="256" t="s">
        <v>904</v>
      </c>
      <c r="K261" s="257">
        <f t="shared" si="86"/>
        <v>-210</v>
      </c>
      <c r="L261" s="258">
        <f t="shared" si="87"/>
        <v>-0.48837209302325579</v>
      </c>
      <c r="M261" s="254" t="s">
        <v>651</v>
      </c>
      <c r="N261" s="251">
        <v>43252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1">
        <v>114</v>
      </c>
      <c r="B262" s="272">
        <v>43220</v>
      </c>
      <c r="C262" s="272"/>
      <c r="D262" s="273" t="s">
        <v>905</v>
      </c>
      <c r="E262" s="274" t="s">
        <v>620</v>
      </c>
      <c r="F262" s="274">
        <v>153.5</v>
      </c>
      <c r="G262" s="274"/>
      <c r="H262" s="274">
        <v>196</v>
      </c>
      <c r="I262" s="276">
        <v>196</v>
      </c>
      <c r="J262" s="246" t="s">
        <v>906</v>
      </c>
      <c r="K262" s="247">
        <f t="shared" si="86"/>
        <v>42.5</v>
      </c>
      <c r="L262" s="248">
        <f t="shared" si="87"/>
        <v>0.27687296416938112</v>
      </c>
      <c r="M262" s="243" t="s">
        <v>627</v>
      </c>
      <c r="N262" s="249">
        <v>43605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0">
        <v>115</v>
      </c>
      <c r="B263" s="251">
        <v>43306</v>
      </c>
      <c r="C263" s="251"/>
      <c r="D263" s="252" t="s">
        <v>874</v>
      </c>
      <c r="E263" s="253" t="s">
        <v>620</v>
      </c>
      <c r="F263" s="254">
        <v>27.5</v>
      </c>
      <c r="G263" s="254"/>
      <c r="H263" s="255">
        <v>13.1</v>
      </c>
      <c r="I263" s="255">
        <v>60</v>
      </c>
      <c r="J263" s="256" t="s">
        <v>907</v>
      </c>
      <c r="K263" s="257">
        <v>-14.4</v>
      </c>
      <c r="L263" s="258">
        <v>-0.52363636363636401</v>
      </c>
      <c r="M263" s="254" t="s">
        <v>651</v>
      </c>
      <c r="N263" s="251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80">
        <v>116</v>
      </c>
      <c r="B264" s="281">
        <v>43318</v>
      </c>
      <c r="C264" s="281"/>
      <c r="D264" s="259" t="s">
        <v>908</v>
      </c>
      <c r="E264" s="254" t="s">
        <v>620</v>
      </c>
      <c r="F264" s="254">
        <v>148.5</v>
      </c>
      <c r="G264" s="254"/>
      <c r="H264" s="254">
        <v>102</v>
      </c>
      <c r="I264" s="255">
        <v>182</v>
      </c>
      <c r="J264" s="256" t="s">
        <v>909</v>
      </c>
      <c r="K264" s="257">
        <f>H264-F264</f>
        <v>-46.5</v>
      </c>
      <c r="L264" s="258">
        <f>K264/F264</f>
        <v>-0.31313131313131315</v>
      </c>
      <c r="M264" s="254" t="s">
        <v>651</v>
      </c>
      <c r="N264" s="251">
        <v>43661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0">
        <v>117</v>
      </c>
      <c r="B265" s="241">
        <v>43335</v>
      </c>
      <c r="C265" s="241"/>
      <c r="D265" s="242" t="s">
        <v>910</v>
      </c>
      <c r="E265" s="243" t="s">
        <v>620</v>
      </c>
      <c r="F265" s="274">
        <v>285</v>
      </c>
      <c r="G265" s="243"/>
      <c r="H265" s="243">
        <v>355</v>
      </c>
      <c r="I265" s="245">
        <v>364</v>
      </c>
      <c r="J265" s="246" t="s">
        <v>911</v>
      </c>
      <c r="K265" s="247">
        <v>70</v>
      </c>
      <c r="L265" s="248">
        <v>0.24561403508771901</v>
      </c>
      <c r="M265" s="243" t="s">
        <v>627</v>
      </c>
      <c r="N265" s="249">
        <v>43455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0">
        <v>118</v>
      </c>
      <c r="B266" s="241">
        <v>43341</v>
      </c>
      <c r="C266" s="241"/>
      <c r="D266" s="242" t="s">
        <v>411</v>
      </c>
      <c r="E266" s="243" t="s">
        <v>620</v>
      </c>
      <c r="F266" s="274">
        <v>525</v>
      </c>
      <c r="G266" s="243"/>
      <c r="H266" s="243">
        <v>585</v>
      </c>
      <c r="I266" s="245">
        <v>635</v>
      </c>
      <c r="J266" s="246" t="s">
        <v>912</v>
      </c>
      <c r="K266" s="247">
        <f t="shared" ref="K266:K317" si="88">H266-F266</f>
        <v>60</v>
      </c>
      <c r="L266" s="248">
        <f t="shared" ref="L266:L317" si="89">K266/F266</f>
        <v>0.11428571428571428</v>
      </c>
      <c r="M266" s="243" t="s">
        <v>627</v>
      </c>
      <c r="N266" s="249">
        <v>43662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0">
        <v>119</v>
      </c>
      <c r="B267" s="241">
        <v>43395</v>
      </c>
      <c r="C267" s="241"/>
      <c r="D267" s="242" t="s">
        <v>396</v>
      </c>
      <c r="E267" s="243" t="s">
        <v>620</v>
      </c>
      <c r="F267" s="274">
        <v>475</v>
      </c>
      <c r="G267" s="243"/>
      <c r="H267" s="243">
        <v>574</v>
      </c>
      <c r="I267" s="245">
        <v>570</v>
      </c>
      <c r="J267" s="246" t="s">
        <v>814</v>
      </c>
      <c r="K267" s="247">
        <f t="shared" si="88"/>
        <v>99</v>
      </c>
      <c r="L267" s="248">
        <f t="shared" si="89"/>
        <v>0.20842105263157895</v>
      </c>
      <c r="M267" s="243" t="s">
        <v>627</v>
      </c>
      <c r="N267" s="249">
        <v>43403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71">
        <v>120</v>
      </c>
      <c r="B268" s="272">
        <v>43397</v>
      </c>
      <c r="C268" s="272"/>
      <c r="D268" s="273" t="s">
        <v>913</v>
      </c>
      <c r="E268" s="274" t="s">
        <v>620</v>
      </c>
      <c r="F268" s="274">
        <v>707.5</v>
      </c>
      <c r="G268" s="274"/>
      <c r="H268" s="274">
        <v>872</v>
      </c>
      <c r="I268" s="276">
        <v>872</v>
      </c>
      <c r="J268" s="277" t="s">
        <v>814</v>
      </c>
      <c r="K268" s="247">
        <f t="shared" si="88"/>
        <v>164.5</v>
      </c>
      <c r="L268" s="278">
        <f t="shared" si="89"/>
        <v>0.23250883392226149</v>
      </c>
      <c r="M268" s="274" t="s">
        <v>627</v>
      </c>
      <c r="N268" s="279">
        <v>43482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71">
        <v>121</v>
      </c>
      <c r="B269" s="272">
        <v>43398</v>
      </c>
      <c r="C269" s="272"/>
      <c r="D269" s="273" t="s">
        <v>914</v>
      </c>
      <c r="E269" s="274" t="s">
        <v>620</v>
      </c>
      <c r="F269" s="274">
        <v>162</v>
      </c>
      <c r="G269" s="274"/>
      <c r="H269" s="274">
        <v>204</v>
      </c>
      <c r="I269" s="276">
        <v>209</v>
      </c>
      <c r="J269" s="277" t="s">
        <v>915</v>
      </c>
      <c r="K269" s="247">
        <f t="shared" si="88"/>
        <v>42</v>
      </c>
      <c r="L269" s="278">
        <f t="shared" si="89"/>
        <v>0.25925925925925924</v>
      </c>
      <c r="M269" s="274" t="s">
        <v>627</v>
      </c>
      <c r="N269" s="279">
        <v>43539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1">
        <v>122</v>
      </c>
      <c r="B270" s="272">
        <v>43399</v>
      </c>
      <c r="C270" s="272"/>
      <c r="D270" s="273" t="s">
        <v>505</v>
      </c>
      <c r="E270" s="274" t="s">
        <v>620</v>
      </c>
      <c r="F270" s="274">
        <v>240</v>
      </c>
      <c r="G270" s="274"/>
      <c r="H270" s="274">
        <v>297</v>
      </c>
      <c r="I270" s="276">
        <v>297</v>
      </c>
      <c r="J270" s="277" t="s">
        <v>814</v>
      </c>
      <c r="K270" s="283">
        <f t="shared" si="88"/>
        <v>57</v>
      </c>
      <c r="L270" s="278">
        <f t="shared" si="89"/>
        <v>0.23749999999999999</v>
      </c>
      <c r="M270" s="274" t="s">
        <v>627</v>
      </c>
      <c r="N270" s="279">
        <v>43417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0">
        <v>123</v>
      </c>
      <c r="B271" s="241">
        <v>43439</v>
      </c>
      <c r="C271" s="241"/>
      <c r="D271" s="242" t="s">
        <v>916</v>
      </c>
      <c r="E271" s="243" t="s">
        <v>620</v>
      </c>
      <c r="F271" s="243">
        <v>202.5</v>
      </c>
      <c r="G271" s="243"/>
      <c r="H271" s="243">
        <v>255</v>
      </c>
      <c r="I271" s="245">
        <v>252</v>
      </c>
      <c r="J271" s="246" t="s">
        <v>814</v>
      </c>
      <c r="K271" s="247">
        <f t="shared" si="88"/>
        <v>52.5</v>
      </c>
      <c r="L271" s="248">
        <f t="shared" si="89"/>
        <v>0.25925925925925924</v>
      </c>
      <c r="M271" s="243" t="s">
        <v>627</v>
      </c>
      <c r="N271" s="249">
        <v>43542</v>
      </c>
      <c r="O271" s="1"/>
      <c r="P271" s="1"/>
      <c r="Q271" s="1"/>
      <c r="R271" s="6" t="s">
        <v>917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1">
        <v>124</v>
      </c>
      <c r="B272" s="272">
        <v>43465</v>
      </c>
      <c r="C272" s="241"/>
      <c r="D272" s="273" t="s">
        <v>161</v>
      </c>
      <c r="E272" s="274" t="s">
        <v>620</v>
      </c>
      <c r="F272" s="274">
        <v>710</v>
      </c>
      <c r="G272" s="274"/>
      <c r="H272" s="274">
        <v>866</v>
      </c>
      <c r="I272" s="276">
        <v>866</v>
      </c>
      <c r="J272" s="277" t="s">
        <v>814</v>
      </c>
      <c r="K272" s="247">
        <f t="shared" si="88"/>
        <v>156</v>
      </c>
      <c r="L272" s="248">
        <f t="shared" si="89"/>
        <v>0.21971830985915494</v>
      </c>
      <c r="M272" s="243" t="s">
        <v>627</v>
      </c>
      <c r="N272" s="249">
        <v>43553</v>
      </c>
      <c r="O272" s="1"/>
      <c r="P272" s="1"/>
      <c r="Q272" s="1"/>
      <c r="R272" s="6" t="s">
        <v>917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71">
        <v>125</v>
      </c>
      <c r="B273" s="272">
        <v>43522</v>
      </c>
      <c r="C273" s="272"/>
      <c r="D273" s="273" t="s">
        <v>176</v>
      </c>
      <c r="E273" s="274" t="s">
        <v>620</v>
      </c>
      <c r="F273" s="274">
        <v>337.25</v>
      </c>
      <c r="G273" s="274"/>
      <c r="H273" s="274">
        <v>398.5</v>
      </c>
      <c r="I273" s="276">
        <v>411</v>
      </c>
      <c r="J273" s="246" t="s">
        <v>918</v>
      </c>
      <c r="K273" s="247">
        <f t="shared" si="88"/>
        <v>61.25</v>
      </c>
      <c r="L273" s="248">
        <f t="shared" si="89"/>
        <v>0.1816160118606375</v>
      </c>
      <c r="M273" s="243" t="s">
        <v>627</v>
      </c>
      <c r="N273" s="249">
        <v>43760</v>
      </c>
      <c r="O273" s="1"/>
      <c r="P273" s="1"/>
      <c r="Q273" s="1"/>
      <c r="R273" s="6" t="s">
        <v>917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84">
        <v>126</v>
      </c>
      <c r="B274" s="285">
        <v>43559</v>
      </c>
      <c r="C274" s="285"/>
      <c r="D274" s="286" t="s">
        <v>919</v>
      </c>
      <c r="E274" s="287" t="s">
        <v>620</v>
      </c>
      <c r="F274" s="287">
        <v>130</v>
      </c>
      <c r="G274" s="287"/>
      <c r="H274" s="287">
        <v>65</v>
      </c>
      <c r="I274" s="288">
        <v>158</v>
      </c>
      <c r="J274" s="256" t="s">
        <v>920</v>
      </c>
      <c r="K274" s="257">
        <f t="shared" si="88"/>
        <v>-65</v>
      </c>
      <c r="L274" s="258">
        <f t="shared" si="89"/>
        <v>-0.5</v>
      </c>
      <c r="M274" s="254" t="s">
        <v>651</v>
      </c>
      <c r="N274" s="251">
        <v>43726</v>
      </c>
      <c r="O274" s="1"/>
      <c r="P274" s="1"/>
      <c r="Q274" s="1"/>
      <c r="R274" s="6" t="s">
        <v>921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1">
        <v>127</v>
      </c>
      <c r="B275" s="272">
        <v>43017</v>
      </c>
      <c r="C275" s="272"/>
      <c r="D275" s="273" t="s">
        <v>212</v>
      </c>
      <c r="E275" s="274" t="s">
        <v>620</v>
      </c>
      <c r="F275" s="274">
        <v>141.5</v>
      </c>
      <c r="G275" s="274"/>
      <c r="H275" s="274">
        <v>183.5</v>
      </c>
      <c r="I275" s="276">
        <v>210</v>
      </c>
      <c r="J275" s="246" t="s">
        <v>915</v>
      </c>
      <c r="K275" s="247">
        <f t="shared" si="88"/>
        <v>42</v>
      </c>
      <c r="L275" s="248">
        <f t="shared" si="89"/>
        <v>0.29681978798586572</v>
      </c>
      <c r="M275" s="243" t="s">
        <v>627</v>
      </c>
      <c r="N275" s="249">
        <v>43042</v>
      </c>
      <c r="O275" s="1"/>
      <c r="P275" s="1"/>
      <c r="Q275" s="1"/>
      <c r="R275" s="6" t="s">
        <v>921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84">
        <v>128</v>
      </c>
      <c r="B276" s="285">
        <v>43074</v>
      </c>
      <c r="C276" s="285"/>
      <c r="D276" s="286" t="s">
        <v>922</v>
      </c>
      <c r="E276" s="287" t="s">
        <v>620</v>
      </c>
      <c r="F276" s="282">
        <v>172</v>
      </c>
      <c r="G276" s="287"/>
      <c r="H276" s="287">
        <v>155.25</v>
      </c>
      <c r="I276" s="288">
        <v>230</v>
      </c>
      <c r="J276" s="256" t="s">
        <v>923</v>
      </c>
      <c r="K276" s="257">
        <f t="shared" si="88"/>
        <v>-16.75</v>
      </c>
      <c r="L276" s="258">
        <f t="shared" si="89"/>
        <v>-9.7383720930232565E-2</v>
      </c>
      <c r="M276" s="254" t="s">
        <v>651</v>
      </c>
      <c r="N276" s="251">
        <v>43787</v>
      </c>
      <c r="O276" s="1"/>
      <c r="P276" s="1"/>
      <c r="Q276" s="1"/>
      <c r="R276" s="6" t="s">
        <v>921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1">
        <v>129</v>
      </c>
      <c r="B277" s="272">
        <v>43398</v>
      </c>
      <c r="C277" s="272"/>
      <c r="D277" s="273" t="s">
        <v>121</v>
      </c>
      <c r="E277" s="274" t="s">
        <v>620</v>
      </c>
      <c r="F277" s="274">
        <v>698.5</v>
      </c>
      <c r="G277" s="274"/>
      <c r="H277" s="274">
        <v>890</v>
      </c>
      <c r="I277" s="276">
        <v>890</v>
      </c>
      <c r="J277" s="246" t="s">
        <v>924</v>
      </c>
      <c r="K277" s="247">
        <f t="shared" si="88"/>
        <v>191.5</v>
      </c>
      <c r="L277" s="248">
        <f t="shared" si="89"/>
        <v>0.27415891195418757</v>
      </c>
      <c r="M277" s="243" t="s">
        <v>627</v>
      </c>
      <c r="N277" s="249">
        <v>44328</v>
      </c>
      <c r="O277" s="1"/>
      <c r="P277" s="1"/>
      <c r="Q277" s="1"/>
      <c r="R277" s="6" t="s">
        <v>917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71">
        <v>130</v>
      </c>
      <c r="B278" s="272">
        <v>42877</v>
      </c>
      <c r="C278" s="272"/>
      <c r="D278" s="273" t="s">
        <v>925</v>
      </c>
      <c r="E278" s="274" t="s">
        <v>620</v>
      </c>
      <c r="F278" s="274">
        <v>127.6</v>
      </c>
      <c r="G278" s="274"/>
      <c r="H278" s="274">
        <v>138</v>
      </c>
      <c r="I278" s="276">
        <v>190</v>
      </c>
      <c r="J278" s="246" t="s">
        <v>926</v>
      </c>
      <c r="K278" s="247">
        <f t="shared" si="88"/>
        <v>10.400000000000006</v>
      </c>
      <c r="L278" s="248">
        <f t="shared" si="89"/>
        <v>8.1504702194357417E-2</v>
      </c>
      <c r="M278" s="243" t="s">
        <v>627</v>
      </c>
      <c r="N278" s="249">
        <v>43774</v>
      </c>
      <c r="O278" s="1"/>
      <c r="P278" s="1"/>
      <c r="Q278" s="1"/>
      <c r="R278" s="6" t="s">
        <v>921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1">
        <v>131</v>
      </c>
      <c r="B279" s="272">
        <v>43158</v>
      </c>
      <c r="C279" s="272"/>
      <c r="D279" s="273" t="s">
        <v>927</v>
      </c>
      <c r="E279" s="274" t="s">
        <v>620</v>
      </c>
      <c r="F279" s="274">
        <v>317</v>
      </c>
      <c r="G279" s="274"/>
      <c r="H279" s="274">
        <v>382.5</v>
      </c>
      <c r="I279" s="276">
        <v>398</v>
      </c>
      <c r="J279" s="246" t="s">
        <v>928</v>
      </c>
      <c r="K279" s="247">
        <f t="shared" si="88"/>
        <v>65.5</v>
      </c>
      <c r="L279" s="248">
        <f t="shared" si="89"/>
        <v>0.20662460567823343</v>
      </c>
      <c r="M279" s="243" t="s">
        <v>627</v>
      </c>
      <c r="N279" s="249">
        <v>44238</v>
      </c>
      <c r="O279" s="1"/>
      <c r="P279" s="1"/>
      <c r="Q279" s="1"/>
      <c r="R279" s="6" t="s">
        <v>921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84">
        <v>132</v>
      </c>
      <c r="B280" s="285">
        <v>43164</v>
      </c>
      <c r="C280" s="285"/>
      <c r="D280" s="286" t="s">
        <v>168</v>
      </c>
      <c r="E280" s="287" t="s">
        <v>620</v>
      </c>
      <c r="F280" s="282">
        <f>510-14.4</f>
        <v>495.6</v>
      </c>
      <c r="G280" s="287"/>
      <c r="H280" s="287">
        <v>350</v>
      </c>
      <c r="I280" s="288">
        <v>672</v>
      </c>
      <c r="J280" s="256" t="s">
        <v>929</v>
      </c>
      <c r="K280" s="257">
        <f t="shared" si="88"/>
        <v>-145.60000000000002</v>
      </c>
      <c r="L280" s="258">
        <f t="shared" si="89"/>
        <v>-0.29378531073446329</v>
      </c>
      <c r="M280" s="254" t="s">
        <v>651</v>
      </c>
      <c r="N280" s="251">
        <v>43887</v>
      </c>
      <c r="O280" s="1"/>
      <c r="P280" s="1"/>
      <c r="Q280" s="1"/>
      <c r="R280" s="6" t="s">
        <v>917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84">
        <v>133</v>
      </c>
      <c r="B281" s="285">
        <v>43237</v>
      </c>
      <c r="C281" s="285"/>
      <c r="D281" s="286" t="s">
        <v>930</v>
      </c>
      <c r="E281" s="287" t="s">
        <v>620</v>
      </c>
      <c r="F281" s="282">
        <v>230.3</v>
      </c>
      <c r="G281" s="287"/>
      <c r="H281" s="287">
        <v>102.5</v>
      </c>
      <c r="I281" s="288">
        <v>348</v>
      </c>
      <c r="J281" s="256" t="s">
        <v>931</v>
      </c>
      <c r="K281" s="257">
        <f t="shared" si="88"/>
        <v>-127.80000000000001</v>
      </c>
      <c r="L281" s="258">
        <f t="shared" si="89"/>
        <v>-0.55492835432045162</v>
      </c>
      <c r="M281" s="254" t="s">
        <v>651</v>
      </c>
      <c r="N281" s="251">
        <v>43896</v>
      </c>
      <c r="O281" s="1"/>
      <c r="P281" s="1"/>
      <c r="Q281" s="1"/>
      <c r="R281" s="6" t="s">
        <v>917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1">
        <v>134</v>
      </c>
      <c r="B282" s="272">
        <v>43258</v>
      </c>
      <c r="C282" s="272"/>
      <c r="D282" s="273" t="s">
        <v>458</v>
      </c>
      <c r="E282" s="274" t="s">
        <v>620</v>
      </c>
      <c r="F282" s="274">
        <f>342.5-5.1</f>
        <v>337.4</v>
      </c>
      <c r="G282" s="274"/>
      <c r="H282" s="274">
        <v>412.5</v>
      </c>
      <c r="I282" s="276">
        <v>439</v>
      </c>
      <c r="J282" s="246" t="s">
        <v>932</v>
      </c>
      <c r="K282" s="247">
        <f t="shared" si="88"/>
        <v>75.100000000000023</v>
      </c>
      <c r="L282" s="248">
        <f t="shared" si="89"/>
        <v>0.22258446947243635</v>
      </c>
      <c r="M282" s="243" t="s">
        <v>627</v>
      </c>
      <c r="N282" s="249">
        <v>44230</v>
      </c>
      <c r="O282" s="1"/>
      <c r="P282" s="1"/>
      <c r="Q282" s="1"/>
      <c r="R282" s="6" t="s">
        <v>921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65">
        <v>135</v>
      </c>
      <c r="B283" s="264">
        <v>43285</v>
      </c>
      <c r="C283" s="264"/>
      <c r="D283" s="265" t="s">
        <v>59</v>
      </c>
      <c r="E283" s="266" t="s">
        <v>620</v>
      </c>
      <c r="F283" s="266">
        <f>127.5-5.53</f>
        <v>121.97</v>
      </c>
      <c r="G283" s="267"/>
      <c r="H283" s="267">
        <v>122.5</v>
      </c>
      <c r="I283" s="267">
        <v>170</v>
      </c>
      <c r="J283" s="268" t="s">
        <v>933</v>
      </c>
      <c r="K283" s="269">
        <f t="shared" si="88"/>
        <v>0.53000000000000114</v>
      </c>
      <c r="L283" s="270">
        <f t="shared" si="89"/>
        <v>4.3453308190538747E-3</v>
      </c>
      <c r="M283" s="266" t="s">
        <v>688</v>
      </c>
      <c r="N283" s="264">
        <v>44431</v>
      </c>
      <c r="O283" s="1"/>
      <c r="P283" s="1"/>
      <c r="Q283" s="1"/>
      <c r="R283" s="6" t="s">
        <v>917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84">
        <v>136</v>
      </c>
      <c r="B284" s="285">
        <v>43294</v>
      </c>
      <c r="C284" s="285"/>
      <c r="D284" s="286" t="s">
        <v>934</v>
      </c>
      <c r="E284" s="287" t="s">
        <v>620</v>
      </c>
      <c r="F284" s="282">
        <v>46.5</v>
      </c>
      <c r="G284" s="287"/>
      <c r="H284" s="287">
        <v>17</v>
      </c>
      <c r="I284" s="288">
        <v>59</v>
      </c>
      <c r="J284" s="256" t="s">
        <v>935</v>
      </c>
      <c r="K284" s="257">
        <f t="shared" si="88"/>
        <v>-29.5</v>
      </c>
      <c r="L284" s="258">
        <f t="shared" si="89"/>
        <v>-0.63440860215053763</v>
      </c>
      <c r="M284" s="254" t="s">
        <v>651</v>
      </c>
      <c r="N284" s="251">
        <v>43887</v>
      </c>
      <c r="O284" s="1"/>
      <c r="P284" s="1"/>
      <c r="Q284" s="1"/>
      <c r="R284" s="6" t="s">
        <v>917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71">
        <v>137</v>
      </c>
      <c r="B285" s="272">
        <v>43396</v>
      </c>
      <c r="C285" s="272"/>
      <c r="D285" s="273" t="s">
        <v>441</v>
      </c>
      <c r="E285" s="274" t="s">
        <v>620</v>
      </c>
      <c r="F285" s="274">
        <v>156.5</v>
      </c>
      <c r="G285" s="274"/>
      <c r="H285" s="274">
        <v>207.5</v>
      </c>
      <c r="I285" s="276">
        <v>191</v>
      </c>
      <c r="J285" s="246" t="s">
        <v>814</v>
      </c>
      <c r="K285" s="247">
        <f t="shared" si="88"/>
        <v>51</v>
      </c>
      <c r="L285" s="248">
        <f t="shared" si="89"/>
        <v>0.32587859424920129</v>
      </c>
      <c r="M285" s="243" t="s">
        <v>627</v>
      </c>
      <c r="N285" s="249">
        <v>44369</v>
      </c>
      <c r="O285" s="1"/>
      <c r="P285" s="1"/>
      <c r="Q285" s="1"/>
      <c r="R285" s="6" t="s">
        <v>917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71">
        <v>138</v>
      </c>
      <c r="B286" s="272">
        <v>43439</v>
      </c>
      <c r="C286" s="272"/>
      <c r="D286" s="273" t="s">
        <v>355</v>
      </c>
      <c r="E286" s="274" t="s">
        <v>620</v>
      </c>
      <c r="F286" s="274">
        <v>259.5</v>
      </c>
      <c r="G286" s="274"/>
      <c r="H286" s="274">
        <v>320</v>
      </c>
      <c r="I286" s="276">
        <v>320</v>
      </c>
      <c r="J286" s="246" t="s">
        <v>814</v>
      </c>
      <c r="K286" s="247">
        <f t="shared" si="88"/>
        <v>60.5</v>
      </c>
      <c r="L286" s="248">
        <f t="shared" si="89"/>
        <v>0.23314065510597304</v>
      </c>
      <c r="M286" s="243" t="s">
        <v>627</v>
      </c>
      <c r="N286" s="249">
        <v>44323</v>
      </c>
      <c r="O286" s="1"/>
      <c r="P286" s="1"/>
      <c r="Q286" s="1"/>
      <c r="R286" s="6" t="s">
        <v>917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84">
        <v>139</v>
      </c>
      <c r="B287" s="285">
        <v>43439</v>
      </c>
      <c r="C287" s="285"/>
      <c r="D287" s="286" t="s">
        <v>936</v>
      </c>
      <c r="E287" s="287" t="s">
        <v>620</v>
      </c>
      <c r="F287" s="287">
        <v>715</v>
      </c>
      <c r="G287" s="287"/>
      <c r="H287" s="287">
        <v>445</v>
      </c>
      <c r="I287" s="288">
        <v>840</v>
      </c>
      <c r="J287" s="256" t="s">
        <v>937</v>
      </c>
      <c r="K287" s="257">
        <f t="shared" si="88"/>
        <v>-270</v>
      </c>
      <c r="L287" s="258">
        <f t="shared" si="89"/>
        <v>-0.3776223776223776</v>
      </c>
      <c r="M287" s="254" t="s">
        <v>651</v>
      </c>
      <c r="N287" s="251">
        <v>43800</v>
      </c>
      <c r="O287" s="1"/>
      <c r="P287" s="1"/>
      <c r="Q287" s="1"/>
      <c r="R287" s="6" t="s">
        <v>917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71">
        <v>140</v>
      </c>
      <c r="B288" s="272">
        <v>43469</v>
      </c>
      <c r="C288" s="272"/>
      <c r="D288" s="273" t="s">
        <v>182</v>
      </c>
      <c r="E288" s="274" t="s">
        <v>620</v>
      </c>
      <c r="F288" s="274">
        <v>875</v>
      </c>
      <c r="G288" s="274"/>
      <c r="H288" s="274">
        <v>1165</v>
      </c>
      <c r="I288" s="276">
        <v>1185</v>
      </c>
      <c r="J288" s="246" t="s">
        <v>938</v>
      </c>
      <c r="K288" s="247">
        <f t="shared" si="88"/>
        <v>290</v>
      </c>
      <c r="L288" s="248">
        <f t="shared" si="89"/>
        <v>0.33142857142857141</v>
      </c>
      <c r="M288" s="243" t="s">
        <v>627</v>
      </c>
      <c r="N288" s="249">
        <v>43847</v>
      </c>
      <c r="O288" s="1"/>
      <c r="P288" s="1"/>
      <c r="Q288" s="1"/>
      <c r="R288" s="6" t="s">
        <v>917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71">
        <v>141</v>
      </c>
      <c r="B289" s="272">
        <v>43559</v>
      </c>
      <c r="C289" s="272"/>
      <c r="D289" s="273" t="s">
        <v>374</v>
      </c>
      <c r="E289" s="274" t="s">
        <v>620</v>
      </c>
      <c r="F289" s="274">
        <f>387-14.63</f>
        <v>372.37</v>
      </c>
      <c r="G289" s="274"/>
      <c r="H289" s="274">
        <v>490</v>
      </c>
      <c r="I289" s="276">
        <v>490</v>
      </c>
      <c r="J289" s="246" t="s">
        <v>814</v>
      </c>
      <c r="K289" s="247">
        <f t="shared" si="88"/>
        <v>117.63</v>
      </c>
      <c r="L289" s="248">
        <f t="shared" si="89"/>
        <v>0.31589548030185027</v>
      </c>
      <c r="M289" s="243" t="s">
        <v>627</v>
      </c>
      <c r="N289" s="249">
        <v>43850</v>
      </c>
      <c r="O289" s="1"/>
      <c r="P289" s="1"/>
      <c r="Q289" s="1"/>
      <c r="R289" s="6" t="s">
        <v>917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84">
        <v>142</v>
      </c>
      <c r="B290" s="285">
        <v>43578</v>
      </c>
      <c r="C290" s="285"/>
      <c r="D290" s="286" t="s">
        <v>939</v>
      </c>
      <c r="E290" s="287" t="s">
        <v>646</v>
      </c>
      <c r="F290" s="287">
        <v>220</v>
      </c>
      <c r="G290" s="287"/>
      <c r="H290" s="287">
        <v>127.5</v>
      </c>
      <c r="I290" s="288">
        <v>284</v>
      </c>
      <c r="J290" s="256" t="s">
        <v>940</v>
      </c>
      <c r="K290" s="257">
        <f t="shared" si="88"/>
        <v>-92.5</v>
      </c>
      <c r="L290" s="258">
        <f t="shared" si="89"/>
        <v>-0.42045454545454547</v>
      </c>
      <c r="M290" s="254" t="s">
        <v>651</v>
      </c>
      <c r="N290" s="251">
        <v>43896</v>
      </c>
      <c r="O290" s="1"/>
      <c r="P290" s="1"/>
      <c r="Q290" s="1"/>
      <c r="R290" s="6" t="s">
        <v>917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71">
        <v>143</v>
      </c>
      <c r="B291" s="272">
        <v>43622</v>
      </c>
      <c r="C291" s="272"/>
      <c r="D291" s="273" t="s">
        <v>506</v>
      </c>
      <c r="E291" s="274" t="s">
        <v>646</v>
      </c>
      <c r="F291" s="274">
        <v>332.8</v>
      </c>
      <c r="G291" s="274"/>
      <c r="H291" s="274">
        <v>405</v>
      </c>
      <c r="I291" s="276">
        <v>419</v>
      </c>
      <c r="J291" s="246" t="s">
        <v>941</v>
      </c>
      <c r="K291" s="247">
        <f t="shared" si="88"/>
        <v>72.199999999999989</v>
      </c>
      <c r="L291" s="248">
        <f t="shared" si="89"/>
        <v>0.21694711538461534</v>
      </c>
      <c r="M291" s="243" t="s">
        <v>627</v>
      </c>
      <c r="N291" s="249">
        <v>43860</v>
      </c>
      <c r="O291" s="1"/>
      <c r="P291" s="1"/>
      <c r="Q291" s="1"/>
      <c r="R291" s="6" t="s">
        <v>921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65">
        <v>144</v>
      </c>
      <c r="B292" s="264">
        <v>43641</v>
      </c>
      <c r="C292" s="264"/>
      <c r="D292" s="265" t="s">
        <v>174</v>
      </c>
      <c r="E292" s="266" t="s">
        <v>620</v>
      </c>
      <c r="F292" s="266">
        <v>386</v>
      </c>
      <c r="G292" s="267"/>
      <c r="H292" s="267">
        <v>395</v>
      </c>
      <c r="I292" s="267">
        <v>452</v>
      </c>
      <c r="J292" s="268" t="s">
        <v>942</v>
      </c>
      <c r="K292" s="269">
        <f t="shared" si="88"/>
        <v>9</v>
      </c>
      <c r="L292" s="270">
        <f t="shared" si="89"/>
        <v>2.3316062176165803E-2</v>
      </c>
      <c r="M292" s="266" t="s">
        <v>688</v>
      </c>
      <c r="N292" s="264">
        <v>43868</v>
      </c>
      <c r="O292" s="1"/>
      <c r="P292" s="1"/>
      <c r="Q292" s="1"/>
      <c r="R292" s="6" t="s">
        <v>921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65">
        <v>145</v>
      </c>
      <c r="B293" s="264">
        <v>43707</v>
      </c>
      <c r="C293" s="264"/>
      <c r="D293" s="265" t="s">
        <v>148</v>
      </c>
      <c r="E293" s="266" t="s">
        <v>620</v>
      </c>
      <c r="F293" s="266">
        <v>137.5</v>
      </c>
      <c r="G293" s="267"/>
      <c r="H293" s="267">
        <v>138.5</v>
      </c>
      <c r="I293" s="267">
        <v>190</v>
      </c>
      <c r="J293" s="268" t="s">
        <v>943</v>
      </c>
      <c r="K293" s="269">
        <f t="shared" si="88"/>
        <v>1</v>
      </c>
      <c r="L293" s="270">
        <f t="shared" si="89"/>
        <v>7.2727272727272727E-3</v>
      </c>
      <c r="M293" s="266" t="s">
        <v>688</v>
      </c>
      <c r="N293" s="264">
        <v>44432</v>
      </c>
      <c r="O293" s="1"/>
      <c r="P293" s="1"/>
      <c r="Q293" s="1"/>
      <c r="R293" s="6" t="s">
        <v>917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71">
        <v>146</v>
      </c>
      <c r="B294" s="272">
        <v>43731</v>
      </c>
      <c r="C294" s="272"/>
      <c r="D294" s="273" t="s">
        <v>451</v>
      </c>
      <c r="E294" s="274" t="s">
        <v>620</v>
      </c>
      <c r="F294" s="274">
        <v>235</v>
      </c>
      <c r="G294" s="274"/>
      <c r="H294" s="274">
        <v>295</v>
      </c>
      <c r="I294" s="276">
        <v>296</v>
      </c>
      <c r="J294" s="246" t="s">
        <v>944</v>
      </c>
      <c r="K294" s="247">
        <f t="shared" si="88"/>
        <v>60</v>
      </c>
      <c r="L294" s="248">
        <f t="shared" si="89"/>
        <v>0.25531914893617019</v>
      </c>
      <c r="M294" s="243" t="s">
        <v>627</v>
      </c>
      <c r="N294" s="249">
        <v>43844</v>
      </c>
      <c r="O294" s="1"/>
      <c r="P294" s="1"/>
      <c r="Q294" s="1"/>
      <c r="R294" s="6" t="s">
        <v>921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71">
        <v>147</v>
      </c>
      <c r="B295" s="272">
        <v>43752</v>
      </c>
      <c r="C295" s="272"/>
      <c r="D295" s="273" t="s">
        <v>945</v>
      </c>
      <c r="E295" s="274" t="s">
        <v>620</v>
      </c>
      <c r="F295" s="274">
        <v>277.5</v>
      </c>
      <c r="G295" s="274"/>
      <c r="H295" s="274">
        <v>333</v>
      </c>
      <c r="I295" s="276">
        <v>333</v>
      </c>
      <c r="J295" s="246" t="s">
        <v>946</v>
      </c>
      <c r="K295" s="247">
        <f t="shared" si="88"/>
        <v>55.5</v>
      </c>
      <c r="L295" s="248">
        <f t="shared" si="89"/>
        <v>0.2</v>
      </c>
      <c r="M295" s="243" t="s">
        <v>627</v>
      </c>
      <c r="N295" s="249">
        <v>43846</v>
      </c>
      <c r="O295" s="1"/>
      <c r="P295" s="1"/>
      <c r="Q295" s="1"/>
      <c r="R295" s="6" t="s">
        <v>917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71">
        <v>148</v>
      </c>
      <c r="B296" s="272">
        <v>43752</v>
      </c>
      <c r="C296" s="272"/>
      <c r="D296" s="273" t="s">
        <v>947</v>
      </c>
      <c r="E296" s="274" t="s">
        <v>620</v>
      </c>
      <c r="F296" s="274">
        <v>930</v>
      </c>
      <c r="G296" s="274"/>
      <c r="H296" s="274">
        <v>1165</v>
      </c>
      <c r="I296" s="276">
        <v>1200</v>
      </c>
      <c r="J296" s="246" t="s">
        <v>948</v>
      </c>
      <c r="K296" s="247">
        <f t="shared" si="88"/>
        <v>235</v>
      </c>
      <c r="L296" s="248">
        <f t="shared" si="89"/>
        <v>0.25268817204301075</v>
      </c>
      <c r="M296" s="243" t="s">
        <v>627</v>
      </c>
      <c r="N296" s="249">
        <v>43847</v>
      </c>
      <c r="O296" s="1"/>
      <c r="P296" s="1"/>
      <c r="Q296" s="1"/>
      <c r="R296" s="6" t="s">
        <v>921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1">
        <v>149</v>
      </c>
      <c r="B297" s="272">
        <v>43753</v>
      </c>
      <c r="C297" s="272"/>
      <c r="D297" s="273" t="s">
        <v>949</v>
      </c>
      <c r="E297" s="274" t="s">
        <v>620</v>
      </c>
      <c r="F297" s="244">
        <v>111</v>
      </c>
      <c r="G297" s="274"/>
      <c r="H297" s="274">
        <v>141</v>
      </c>
      <c r="I297" s="276">
        <v>141</v>
      </c>
      <c r="J297" s="246" t="s">
        <v>950</v>
      </c>
      <c r="K297" s="247">
        <f t="shared" si="88"/>
        <v>30</v>
      </c>
      <c r="L297" s="248">
        <f t="shared" si="89"/>
        <v>0.27027027027027029</v>
      </c>
      <c r="M297" s="243" t="s">
        <v>627</v>
      </c>
      <c r="N297" s="249">
        <v>44328</v>
      </c>
      <c r="O297" s="1"/>
      <c r="P297" s="1"/>
      <c r="Q297" s="1"/>
      <c r="R297" s="6" t="s">
        <v>921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71">
        <v>150</v>
      </c>
      <c r="B298" s="272">
        <v>43753</v>
      </c>
      <c r="C298" s="272"/>
      <c r="D298" s="273" t="s">
        <v>951</v>
      </c>
      <c r="E298" s="274" t="s">
        <v>620</v>
      </c>
      <c r="F298" s="244">
        <v>296</v>
      </c>
      <c r="G298" s="274"/>
      <c r="H298" s="274">
        <v>370</v>
      </c>
      <c r="I298" s="276">
        <v>370</v>
      </c>
      <c r="J298" s="246" t="s">
        <v>814</v>
      </c>
      <c r="K298" s="247">
        <f t="shared" si="88"/>
        <v>74</v>
      </c>
      <c r="L298" s="248">
        <f t="shared" si="89"/>
        <v>0.25</v>
      </c>
      <c r="M298" s="243" t="s">
        <v>627</v>
      </c>
      <c r="N298" s="249">
        <v>43853</v>
      </c>
      <c r="O298" s="1"/>
      <c r="P298" s="1"/>
      <c r="Q298" s="1"/>
      <c r="R298" s="6" t="s">
        <v>921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71">
        <v>151</v>
      </c>
      <c r="B299" s="272">
        <v>43754</v>
      </c>
      <c r="C299" s="272"/>
      <c r="D299" s="273" t="s">
        <v>952</v>
      </c>
      <c r="E299" s="274" t="s">
        <v>620</v>
      </c>
      <c r="F299" s="244">
        <v>300</v>
      </c>
      <c r="G299" s="274"/>
      <c r="H299" s="274">
        <v>382.5</v>
      </c>
      <c r="I299" s="276">
        <v>344</v>
      </c>
      <c r="J299" s="246" t="s">
        <v>953</v>
      </c>
      <c r="K299" s="247">
        <f t="shared" si="88"/>
        <v>82.5</v>
      </c>
      <c r="L299" s="248">
        <f t="shared" si="89"/>
        <v>0.27500000000000002</v>
      </c>
      <c r="M299" s="243" t="s">
        <v>627</v>
      </c>
      <c r="N299" s="249">
        <v>44238</v>
      </c>
      <c r="O299" s="1"/>
      <c r="P299" s="1"/>
      <c r="Q299" s="1"/>
      <c r="R299" s="6" t="s">
        <v>921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71">
        <v>152</v>
      </c>
      <c r="B300" s="272">
        <v>43832</v>
      </c>
      <c r="C300" s="272"/>
      <c r="D300" s="273" t="s">
        <v>954</v>
      </c>
      <c r="E300" s="274" t="s">
        <v>620</v>
      </c>
      <c r="F300" s="244">
        <v>495</v>
      </c>
      <c r="G300" s="274"/>
      <c r="H300" s="274">
        <v>595</v>
      </c>
      <c r="I300" s="276">
        <v>590</v>
      </c>
      <c r="J300" s="246" t="s">
        <v>739</v>
      </c>
      <c r="K300" s="247">
        <f t="shared" si="88"/>
        <v>100</v>
      </c>
      <c r="L300" s="248">
        <f t="shared" si="89"/>
        <v>0.20202020202020202</v>
      </c>
      <c r="M300" s="243" t="s">
        <v>627</v>
      </c>
      <c r="N300" s="249">
        <v>44589</v>
      </c>
      <c r="O300" s="1"/>
      <c r="P300" s="1"/>
      <c r="Q300" s="1"/>
      <c r="R300" s="6" t="s">
        <v>921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71">
        <v>153</v>
      </c>
      <c r="B301" s="272">
        <v>43966</v>
      </c>
      <c r="C301" s="272"/>
      <c r="D301" s="273" t="s">
        <v>77</v>
      </c>
      <c r="E301" s="274" t="s">
        <v>620</v>
      </c>
      <c r="F301" s="244">
        <v>67.5</v>
      </c>
      <c r="G301" s="274"/>
      <c r="H301" s="274">
        <v>86</v>
      </c>
      <c r="I301" s="276">
        <v>86</v>
      </c>
      <c r="J301" s="246" t="s">
        <v>955</v>
      </c>
      <c r="K301" s="247">
        <f t="shared" si="88"/>
        <v>18.5</v>
      </c>
      <c r="L301" s="248">
        <f t="shared" si="89"/>
        <v>0.27407407407407408</v>
      </c>
      <c r="M301" s="243" t="s">
        <v>627</v>
      </c>
      <c r="N301" s="249">
        <v>44008</v>
      </c>
      <c r="O301" s="1"/>
      <c r="P301" s="1"/>
      <c r="Q301" s="1"/>
      <c r="R301" s="6" t="s">
        <v>921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71">
        <v>154</v>
      </c>
      <c r="B302" s="272">
        <v>44035</v>
      </c>
      <c r="C302" s="272"/>
      <c r="D302" s="273" t="s">
        <v>505</v>
      </c>
      <c r="E302" s="274" t="s">
        <v>620</v>
      </c>
      <c r="F302" s="244">
        <v>231</v>
      </c>
      <c r="G302" s="274"/>
      <c r="H302" s="274">
        <v>281</v>
      </c>
      <c r="I302" s="276">
        <v>281</v>
      </c>
      <c r="J302" s="246" t="s">
        <v>814</v>
      </c>
      <c r="K302" s="247">
        <f t="shared" si="88"/>
        <v>50</v>
      </c>
      <c r="L302" s="248">
        <f t="shared" si="89"/>
        <v>0.21645021645021645</v>
      </c>
      <c r="M302" s="243" t="s">
        <v>627</v>
      </c>
      <c r="N302" s="249">
        <v>44358</v>
      </c>
      <c r="O302" s="1"/>
      <c r="P302" s="1"/>
      <c r="Q302" s="1"/>
      <c r="R302" s="6" t="s">
        <v>921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71">
        <v>155</v>
      </c>
      <c r="B303" s="272">
        <v>44092</v>
      </c>
      <c r="C303" s="272"/>
      <c r="D303" s="273" t="s">
        <v>146</v>
      </c>
      <c r="E303" s="274" t="s">
        <v>620</v>
      </c>
      <c r="F303" s="274">
        <v>206</v>
      </c>
      <c r="G303" s="274"/>
      <c r="H303" s="274">
        <v>248</v>
      </c>
      <c r="I303" s="276">
        <v>248</v>
      </c>
      <c r="J303" s="246" t="s">
        <v>814</v>
      </c>
      <c r="K303" s="247">
        <f t="shared" si="88"/>
        <v>42</v>
      </c>
      <c r="L303" s="248">
        <f t="shared" si="89"/>
        <v>0.20388349514563106</v>
      </c>
      <c r="M303" s="243" t="s">
        <v>627</v>
      </c>
      <c r="N303" s="249">
        <v>44214</v>
      </c>
      <c r="O303" s="1"/>
      <c r="P303" s="1"/>
      <c r="Q303" s="1"/>
      <c r="R303" s="6" t="s">
        <v>921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71">
        <v>156</v>
      </c>
      <c r="B304" s="272">
        <v>44140</v>
      </c>
      <c r="C304" s="272"/>
      <c r="D304" s="273" t="s">
        <v>146</v>
      </c>
      <c r="E304" s="274" t="s">
        <v>620</v>
      </c>
      <c r="F304" s="274">
        <v>182.5</v>
      </c>
      <c r="G304" s="274"/>
      <c r="H304" s="274">
        <v>248</v>
      </c>
      <c r="I304" s="276">
        <v>248</v>
      </c>
      <c r="J304" s="246" t="s">
        <v>814</v>
      </c>
      <c r="K304" s="247">
        <f t="shared" si="88"/>
        <v>65.5</v>
      </c>
      <c r="L304" s="248">
        <f t="shared" si="89"/>
        <v>0.35890410958904112</v>
      </c>
      <c r="M304" s="243" t="s">
        <v>627</v>
      </c>
      <c r="N304" s="249">
        <v>44214</v>
      </c>
      <c r="O304" s="1"/>
      <c r="P304" s="1"/>
      <c r="Q304" s="1"/>
      <c r="R304" s="6" t="s">
        <v>921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71">
        <v>157</v>
      </c>
      <c r="B305" s="272">
        <v>44140</v>
      </c>
      <c r="C305" s="272"/>
      <c r="D305" s="273" t="s">
        <v>355</v>
      </c>
      <c r="E305" s="274" t="s">
        <v>620</v>
      </c>
      <c r="F305" s="274">
        <v>247.5</v>
      </c>
      <c r="G305" s="274"/>
      <c r="H305" s="274">
        <v>320</v>
      </c>
      <c r="I305" s="276">
        <v>320</v>
      </c>
      <c r="J305" s="246" t="s">
        <v>814</v>
      </c>
      <c r="K305" s="247">
        <f t="shared" si="88"/>
        <v>72.5</v>
      </c>
      <c r="L305" s="248">
        <f t="shared" si="89"/>
        <v>0.29292929292929293</v>
      </c>
      <c r="M305" s="243" t="s">
        <v>627</v>
      </c>
      <c r="N305" s="249">
        <v>44323</v>
      </c>
      <c r="O305" s="1"/>
      <c r="P305" s="1"/>
      <c r="Q305" s="1"/>
      <c r="R305" s="6" t="s">
        <v>921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71">
        <v>158</v>
      </c>
      <c r="B306" s="272">
        <v>44140</v>
      </c>
      <c r="C306" s="272"/>
      <c r="D306" s="273" t="s">
        <v>205</v>
      </c>
      <c r="E306" s="274" t="s">
        <v>620</v>
      </c>
      <c r="F306" s="244">
        <v>925</v>
      </c>
      <c r="G306" s="274"/>
      <c r="H306" s="274">
        <v>1095</v>
      </c>
      <c r="I306" s="276">
        <v>1093</v>
      </c>
      <c r="J306" s="246" t="s">
        <v>956</v>
      </c>
      <c r="K306" s="247">
        <f t="shared" si="88"/>
        <v>170</v>
      </c>
      <c r="L306" s="248">
        <f t="shared" si="89"/>
        <v>0.18378378378378379</v>
      </c>
      <c r="M306" s="243" t="s">
        <v>627</v>
      </c>
      <c r="N306" s="249">
        <v>44201</v>
      </c>
      <c r="O306" s="1"/>
      <c r="P306" s="1"/>
      <c r="Q306" s="1"/>
      <c r="R306" s="6" t="s">
        <v>921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71">
        <v>159</v>
      </c>
      <c r="B307" s="272">
        <v>44140</v>
      </c>
      <c r="C307" s="272"/>
      <c r="D307" s="273" t="s">
        <v>374</v>
      </c>
      <c r="E307" s="274" t="s">
        <v>620</v>
      </c>
      <c r="F307" s="244">
        <v>332.5</v>
      </c>
      <c r="G307" s="274"/>
      <c r="H307" s="274">
        <v>393</v>
      </c>
      <c r="I307" s="276">
        <v>406</v>
      </c>
      <c r="J307" s="246" t="s">
        <v>957</v>
      </c>
      <c r="K307" s="247">
        <f t="shared" si="88"/>
        <v>60.5</v>
      </c>
      <c r="L307" s="248">
        <f t="shared" si="89"/>
        <v>0.18195488721804512</v>
      </c>
      <c r="M307" s="243" t="s">
        <v>627</v>
      </c>
      <c r="N307" s="249">
        <v>44256</v>
      </c>
      <c r="O307" s="1"/>
      <c r="P307" s="1"/>
      <c r="Q307" s="1"/>
      <c r="R307" s="6" t="s">
        <v>921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71">
        <v>160</v>
      </c>
      <c r="B308" s="272">
        <v>44141</v>
      </c>
      <c r="C308" s="272"/>
      <c r="D308" s="273" t="s">
        <v>505</v>
      </c>
      <c r="E308" s="274" t="s">
        <v>620</v>
      </c>
      <c r="F308" s="244">
        <v>231</v>
      </c>
      <c r="G308" s="274"/>
      <c r="H308" s="274">
        <v>281</v>
      </c>
      <c r="I308" s="276">
        <v>281</v>
      </c>
      <c r="J308" s="246" t="s">
        <v>814</v>
      </c>
      <c r="K308" s="247">
        <f t="shared" si="88"/>
        <v>50</v>
      </c>
      <c r="L308" s="248">
        <f t="shared" si="89"/>
        <v>0.21645021645021645</v>
      </c>
      <c r="M308" s="243" t="s">
        <v>627</v>
      </c>
      <c r="N308" s="249">
        <v>44358</v>
      </c>
      <c r="O308" s="1"/>
      <c r="P308" s="1"/>
      <c r="Q308" s="1"/>
      <c r="R308" s="6" t="s">
        <v>921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71">
        <v>161</v>
      </c>
      <c r="B309" s="272">
        <v>44187</v>
      </c>
      <c r="C309" s="272"/>
      <c r="D309" s="273" t="s">
        <v>958</v>
      </c>
      <c r="E309" s="274" t="s">
        <v>620</v>
      </c>
      <c r="F309" s="244">
        <v>190</v>
      </c>
      <c r="G309" s="274"/>
      <c r="H309" s="274">
        <v>239</v>
      </c>
      <c r="I309" s="276">
        <v>239</v>
      </c>
      <c r="J309" s="246" t="s">
        <v>959</v>
      </c>
      <c r="K309" s="247">
        <f t="shared" si="88"/>
        <v>49</v>
      </c>
      <c r="L309" s="248">
        <f t="shared" si="89"/>
        <v>0.25789473684210529</v>
      </c>
      <c r="M309" s="243" t="s">
        <v>627</v>
      </c>
      <c r="N309" s="249">
        <v>44844</v>
      </c>
      <c r="O309" s="1"/>
      <c r="P309" s="1"/>
      <c r="Q309" s="1"/>
      <c r="R309" s="6" t="s">
        <v>921</v>
      </c>
    </row>
    <row r="310" spans="1:26" ht="12.75" customHeight="1">
      <c r="A310" s="271">
        <v>162</v>
      </c>
      <c r="B310" s="272">
        <v>44258</v>
      </c>
      <c r="C310" s="272"/>
      <c r="D310" s="273" t="s">
        <v>954</v>
      </c>
      <c r="E310" s="274" t="s">
        <v>620</v>
      </c>
      <c r="F310" s="244">
        <v>495</v>
      </c>
      <c r="G310" s="274"/>
      <c r="H310" s="274">
        <v>595</v>
      </c>
      <c r="I310" s="276">
        <v>590</v>
      </c>
      <c r="J310" s="246" t="s">
        <v>739</v>
      </c>
      <c r="K310" s="247">
        <f t="shared" si="88"/>
        <v>100</v>
      </c>
      <c r="L310" s="248">
        <f t="shared" si="89"/>
        <v>0.20202020202020202</v>
      </c>
      <c r="M310" s="243" t="s">
        <v>627</v>
      </c>
      <c r="N310" s="249">
        <v>44589</v>
      </c>
      <c r="O310" s="1"/>
      <c r="P310" s="1"/>
      <c r="R310" s="6" t="s">
        <v>921</v>
      </c>
    </row>
    <row r="311" spans="1:26" ht="12.75" customHeight="1">
      <c r="A311" s="271">
        <v>163</v>
      </c>
      <c r="B311" s="272">
        <v>44274</v>
      </c>
      <c r="C311" s="272"/>
      <c r="D311" s="273" t="s">
        <v>374</v>
      </c>
      <c r="E311" s="274" t="s">
        <v>620</v>
      </c>
      <c r="F311" s="244">
        <v>355</v>
      </c>
      <c r="G311" s="274"/>
      <c r="H311" s="274">
        <v>422.5</v>
      </c>
      <c r="I311" s="276">
        <v>420</v>
      </c>
      <c r="J311" s="246" t="s">
        <v>960</v>
      </c>
      <c r="K311" s="247">
        <f t="shared" si="88"/>
        <v>67.5</v>
      </c>
      <c r="L311" s="248">
        <f t="shared" si="89"/>
        <v>0.19014084507042253</v>
      </c>
      <c r="M311" s="243" t="s">
        <v>627</v>
      </c>
      <c r="N311" s="249">
        <v>44361</v>
      </c>
      <c r="O311" s="1"/>
      <c r="R311" s="289" t="s">
        <v>921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71">
        <v>164</v>
      </c>
      <c r="B312" s="272">
        <v>44295</v>
      </c>
      <c r="C312" s="272"/>
      <c r="D312" s="273" t="s">
        <v>332</v>
      </c>
      <c r="E312" s="274" t="s">
        <v>620</v>
      </c>
      <c r="F312" s="244">
        <v>555</v>
      </c>
      <c r="G312" s="274"/>
      <c r="H312" s="274">
        <v>663</v>
      </c>
      <c r="I312" s="276">
        <v>663</v>
      </c>
      <c r="J312" s="246" t="s">
        <v>961</v>
      </c>
      <c r="K312" s="247">
        <f t="shared" si="88"/>
        <v>108</v>
      </c>
      <c r="L312" s="248">
        <f t="shared" si="89"/>
        <v>0.19459459459459461</v>
      </c>
      <c r="M312" s="243" t="s">
        <v>627</v>
      </c>
      <c r="N312" s="249">
        <v>44321</v>
      </c>
      <c r="O312" s="1"/>
      <c r="P312" s="1"/>
      <c r="Q312" s="1"/>
      <c r="R312" s="289" t="s">
        <v>921</v>
      </c>
    </row>
    <row r="313" spans="1:26" ht="12.75" customHeight="1">
      <c r="A313" s="271">
        <v>165</v>
      </c>
      <c r="B313" s="272">
        <v>44308</v>
      </c>
      <c r="C313" s="272"/>
      <c r="D313" s="273" t="s">
        <v>925</v>
      </c>
      <c r="E313" s="274" t="s">
        <v>620</v>
      </c>
      <c r="F313" s="244">
        <v>126.5</v>
      </c>
      <c r="G313" s="274"/>
      <c r="H313" s="274">
        <v>155</v>
      </c>
      <c r="I313" s="276">
        <v>155</v>
      </c>
      <c r="J313" s="246" t="s">
        <v>814</v>
      </c>
      <c r="K313" s="247">
        <f t="shared" si="88"/>
        <v>28.5</v>
      </c>
      <c r="L313" s="248">
        <f t="shared" si="89"/>
        <v>0.22529644268774704</v>
      </c>
      <c r="M313" s="243" t="s">
        <v>627</v>
      </c>
      <c r="N313" s="249">
        <v>44362</v>
      </c>
      <c r="O313" s="1"/>
      <c r="R313" s="289" t="s">
        <v>921</v>
      </c>
    </row>
    <row r="314" spans="1:26" ht="12.75" customHeight="1">
      <c r="A314" s="250">
        <v>166</v>
      </c>
      <c r="B314" s="281">
        <v>44368</v>
      </c>
      <c r="C314" s="281"/>
      <c r="D314" s="252" t="s">
        <v>962</v>
      </c>
      <c r="E314" s="254" t="s">
        <v>620</v>
      </c>
      <c r="F314" s="282">
        <v>287.5</v>
      </c>
      <c r="G314" s="254"/>
      <c r="H314" s="254">
        <v>245</v>
      </c>
      <c r="I314" s="255">
        <v>344</v>
      </c>
      <c r="J314" s="256" t="s">
        <v>963</v>
      </c>
      <c r="K314" s="257">
        <f t="shared" si="88"/>
        <v>-42.5</v>
      </c>
      <c r="L314" s="258">
        <f t="shared" si="89"/>
        <v>-0.14782608695652175</v>
      </c>
      <c r="M314" s="254" t="s">
        <v>651</v>
      </c>
      <c r="N314" s="251">
        <v>44508</v>
      </c>
      <c r="O314" s="1"/>
      <c r="R314" s="289" t="s">
        <v>921</v>
      </c>
    </row>
    <row r="315" spans="1:26" ht="12.75" customHeight="1">
      <c r="A315" s="271">
        <v>167</v>
      </c>
      <c r="B315" s="272">
        <v>44368</v>
      </c>
      <c r="C315" s="272"/>
      <c r="D315" s="273" t="s">
        <v>505</v>
      </c>
      <c r="E315" s="274" t="s">
        <v>620</v>
      </c>
      <c r="F315" s="244">
        <v>241</v>
      </c>
      <c r="G315" s="274"/>
      <c r="H315" s="274">
        <v>298</v>
      </c>
      <c r="I315" s="276">
        <v>320</v>
      </c>
      <c r="J315" s="246" t="s">
        <v>814</v>
      </c>
      <c r="K315" s="247">
        <f t="shared" si="88"/>
        <v>57</v>
      </c>
      <c r="L315" s="248">
        <f t="shared" si="89"/>
        <v>0.23651452282157676</v>
      </c>
      <c r="M315" s="243" t="s">
        <v>627</v>
      </c>
      <c r="N315" s="249">
        <v>44802</v>
      </c>
      <c r="O315" s="45"/>
      <c r="R315" s="289" t="s">
        <v>921</v>
      </c>
    </row>
    <row r="316" spans="1:26" ht="12.75" customHeight="1">
      <c r="A316" s="271">
        <v>168</v>
      </c>
      <c r="B316" s="272">
        <v>44406</v>
      </c>
      <c r="C316" s="272"/>
      <c r="D316" s="273" t="s">
        <v>925</v>
      </c>
      <c r="E316" s="274" t="s">
        <v>620</v>
      </c>
      <c r="F316" s="244">
        <v>162.5</v>
      </c>
      <c r="G316" s="274"/>
      <c r="H316" s="274">
        <v>200</v>
      </c>
      <c r="I316" s="276">
        <v>200</v>
      </c>
      <c r="J316" s="246" t="s">
        <v>814</v>
      </c>
      <c r="K316" s="247">
        <f t="shared" si="88"/>
        <v>37.5</v>
      </c>
      <c r="L316" s="248">
        <f t="shared" si="89"/>
        <v>0.23076923076923078</v>
      </c>
      <c r="M316" s="243" t="s">
        <v>627</v>
      </c>
      <c r="N316" s="249">
        <v>44802</v>
      </c>
      <c r="O316" s="1"/>
      <c r="R316" s="289" t="s">
        <v>921</v>
      </c>
    </row>
    <row r="317" spans="1:26" ht="12.75" customHeight="1">
      <c r="A317" s="271">
        <v>169</v>
      </c>
      <c r="B317" s="272">
        <v>44462</v>
      </c>
      <c r="C317" s="272"/>
      <c r="D317" s="273" t="s">
        <v>459</v>
      </c>
      <c r="E317" s="274" t="s">
        <v>620</v>
      </c>
      <c r="F317" s="244">
        <v>1235</v>
      </c>
      <c r="G317" s="274"/>
      <c r="H317" s="274">
        <v>1505</v>
      </c>
      <c r="I317" s="276">
        <v>1500</v>
      </c>
      <c r="J317" s="246" t="s">
        <v>814</v>
      </c>
      <c r="K317" s="247">
        <f t="shared" si="88"/>
        <v>270</v>
      </c>
      <c r="L317" s="248">
        <f t="shared" si="89"/>
        <v>0.21862348178137653</v>
      </c>
      <c r="M317" s="243" t="s">
        <v>627</v>
      </c>
      <c r="N317" s="249">
        <v>44564</v>
      </c>
      <c r="O317" s="1"/>
      <c r="R317" s="289" t="s">
        <v>921</v>
      </c>
    </row>
    <row r="318" spans="1:26" ht="12.75" customHeight="1">
      <c r="A318" s="290">
        <v>170</v>
      </c>
      <c r="B318" s="291">
        <v>44480</v>
      </c>
      <c r="C318" s="291"/>
      <c r="D318" s="292" t="s">
        <v>964</v>
      </c>
      <c r="E318" s="293" t="s">
        <v>620</v>
      </c>
      <c r="F318" s="66">
        <v>58.75</v>
      </c>
      <c r="G318" s="293"/>
      <c r="H318" s="294"/>
      <c r="I318" s="60"/>
      <c r="J318" s="295" t="s">
        <v>623</v>
      </c>
      <c r="K318" s="290"/>
      <c r="L318" s="291"/>
      <c r="M318" s="291"/>
      <c r="N318" s="292"/>
      <c r="O318" s="45"/>
      <c r="R318" s="289" t="s">
        <v>921</v>
      </c>
    </row>
    <row r="319" spans="1:26" ht="12.75" customHeight="1">
      <c r="A319" s="296">
        <v>171</v>
      </c>
      <c r="B319" s="297">
        <v>44481</v>
      </c>
      <c r="C319" s="297"/>
      <c r="D319" s="298" t="s">
        <v>281</v>
      </c>
      <c r="E319" s="60" t="s">
        <v>620</v>
      </c>
      <c r="F319" s="299" t="s">
        <v>965</v>
      </c>
      <c r="G319" s="60"/>
      <c r="H319" s="60"/>
      <c r="I319" s="60">
        <v>380</v>
      </c>
      <c r="J319" s="300" t="s">
        <v>623</v>
      </c>
      <c r="K319" s="296"/>
      <c r="L319" s="297"/>
      <c r="M319" s="297"/>
      <c r="N319" s="298"/>
      <c r="O319" s="45"/>
      <c r="R319" s="289" t="s">
        <v>921</v>
      </c>
    </row>
    <row r="320" spans="1:26" ht="12.75" customHeight="1">
      <c r="A320" s="271">
        <v>172</v>
      </c>
      <c r="B320" s="272">
        <v>44481</v>
      </c>
      <c r="C320" s="272"/>
      <c r="D320" s="273" t="s">
        <v>966</v>
      </c>
      <c r="E320" s="274" t="s">
        <v>620</v>
      </c>
      <c r="F320" s="244">
        <v>45.5</v>
      </c>
      <c r="G320" s="274"/>
      <c r="H320" s="274">
        <v>56.5</v>
      </c>
      <c r="I320" s="276">
        <v>56</v>
      </c>
      <c r="J320" s="246" t="s">
        <v>967</v>
      </c>
      <c r="K320" s="247">
        <f t="shared" ref="K320:K321" si="90">H320-F320</f>
        <v>11</v>
      </c>
      <c r="L320" s="248">
        <f t="shared" ref="L320:L321" si="91">K320/F320</f>
        <v>0.24175824175824176</v>
      </c>
      <c r="M320" s="243" t="s">
        <v>627</v>
      </c>
      <c r="N320" s="249">
        <v>44881</v>
      </c>
      <c r="O320" s="45"/>
      <c r="R320" s="289"/>
    </row>
    <row r="321" spans="1:38" ht="12.75" customHeight="1">
      <c r="A321" s="271">
        <v>173</v>
      </c>
      <c r="B321" s="272">
        <v>44551</v>
      </c>
      <c r="C321" s="272"/>
      <c r="D321" s="273" t="s">
        <v>133</v>
      </c>
      <c r="E321" s="274" t="s">
        <v>620</v>
      </c>
      <c r="F321" s="244">
        <v>2300</v>
      </c>
      <c r="G321" s="274"/>
      <c r="H321" s="274">
        <f>(2820+2200)/2</f>
        <v>2510</v>
      </c>
      <c r="I321" s="276">
        <v>3000</v>
      </c>
      <c r="J321" s="246" t="s">
        <v>968</v>
      </c>
      <c r="K321" s="247">
        <f t="shared" si="90"/>
        <v>210</v>
      </c>
      <c r="L321" s="248">
        <f t="shared" si="91"/>
        <v>9.1304347826086957E-2</v>
      </c>
      <c r="M321" s="243" t="s">
        <v>627</v>
      </c>
      <c r="N321" s="249">
        <v>44649</v>
      </c>
      <c r="O321" s="1"/>
      <c r="R321" s="289"/>
    </row>
    <row r="322" spans="1:38" ht="12.75" customHeight="1">
      <c r="A322" s="62">
        <v>174</v>
      </c>
      <c r="B322" s="297">
        <v>44606</v>
      </c>
      <c r="C322" s="62"/>
      <c r="D322" s="62" t="s">
        <v>449</v>
      </c>
      <c r="E322" s="60" t="s">
        <v>620</v>
      </c>
      <c r="F322" s="60" t="s">
        <v>969</v>
      </c>
      <c r="G322" s="60"/>
      <c r="H322" s="60"/>
      <c r="I322" s="60">
        <v>764</v>
      </c>
      <c r="J322" s="60" t="s">
        <v>623</v>
      </c>
      <c r="K322" s="60"/>
      <c r="L322" s="60"/>
      <c r="M322" s="60"/>
      <c r="N322" s="62"/>
      <c r="O322" s="45"/>
      <c r="R322" s="289"/>
    </row>
    <row r="323" spans="1:38" ht="12.75" customHeight="1">
      <c r="A323" s="271">
        <v>175</v>
      </c>
      <c r="B323" s="272">
        <v>44613</v>
      </c>
      <c r="C323" s="272"/>
      <c r="D323" s="273" t="s">
        <v>459</v>
      </c>
      <c r="E323" s="274" t="s">
        <v>620</v>
      </c>
      <c r="F323" s="244">
        <v>1255</v>
      </c>
      <c r="G323" s="274"/>
      <c r="H323" s="274">
        <v>1515</v>
      </c>
      <c r="I323" s="276">
        <v>1510</v>
      </c>
      <c r="J323" s="246" t="s">
        <v>814</v>
      </c>
      <c r="K323" s="247">
        <f>H323-F323</f>
        <v>260</v>
      </c>
      <c r="L323" s="248">
        <f>K323/F323</f>
        <v>0.20717131474103587</v>
      </c>
      <c r="M323" s="243" t="s">
        <v>627</v>
      </c>
      <c r="N323" s="249">
        <v>44834</v>
      </c>
      <c r="O323" s="45"/>
      <c r="R323" s="289"/>
    </row>
    <row r="324" spans="1:38" ht="12.75" customHeight="1">
      <c r="A324">
        <v>176</v>
      </c>
      <c r="B324" s="297">
        <v>44670</v>
      </c>
      <c r="C324" s="297"/>
      <c r="D324" s="62" t="s">
        <v>575</v>
      </c>
      <c r="E324" s="301" t="s">
        <v>620</v>
      </c>
      <c r="F324" s="60" t="s">
        <v>970</v>
      </c>
      <c r="G324" s="60"/>
      <c r="H324" s="60"/>
      <c r="I324" s="60">
        <v>553</v>
      </c>
      <c r="J324" s="60" t="s">
        <v>623</v>
      </c>
      <c r="K324" s="60"/>
      <c r="L324" s="60"/>
      <c r="M324" s="60"/>
      <c r="N324" s="60"/>
      <c r="O324" s="45"/>
      <c r="R324" s="289"/>
    </row>
    <row r="325" spans="1:38" ht="12.75" customHeight="1">
      <c r="A325" s="271">
        <v>177</v>
      </c>
      <c r="B325" s="272">
        <v>44746</v>
      </c>
      <c r="C325" s="272"/>
      <c r="D325" s="273" t="s">
        <v>971</v>
      </c>
      <c r="E325" s="274" t="s">
        <v>620</v>
      </c>
      <c r="F325" s="244">
        <v>207.5</v>
      </c>
      <c r="G325" s="274"/>
      <c r="H325" s="274">
        <v>254</v>
      </c>
      <c r="I325" s="276">
        <v>254</v>
      </c>
      <c r="J325" s="246" t="s">
        <v>814</v>
      </c>
      <c r="K325" s="247">
        <f t="shared" ref="K325:K327" si="92">H325-F325</f>
        <v>46.5</v>
      </c>
      <c r="L325" s="248">
        <f t="shared" ref="L325:L327" si="93">K325/F325</f>
        <v>0.22409638554216868</v>
      </c>
      <c r="M325" s="243" t="s">
        <v>627</v>
      </c>
      <c r="N325" s="249">
        <v>44792</v>
      </c>
      <c r="O325" s="1"/>
      <c r="R325" s="289"/>
    </row>
    <row r="326" spans="1:38" ht="12.75" customHeight="1">
      <c r="A326" s="271">
        <v>178</v>
      </c>
      <c r="B326" s="272">
        <v>44775</v>
      </c>
      <c r="C326" s="272"/>
      <c r="D326" s="273" t="s">
        <v>507</v>
      </c>
      <c r="E326" s="274" t="s">
        <v>620</v>
      </c>
      <c r="F326" s="244">
        <v>31.25</v>
      </c>
      <c r="G326" s="274"/>
      <c r="H326" s="274">
        <v>38.75</v>
      </c>
      <c r="I326" s="276">
        <v>38</v>
      </c>
      <c r="J326" s="246" t="s">
        <v>814</v>
      </c>
      <c r="K326" s="247">
        <f t="shared" si="92"/>
        <v>7.5</v>
      </c>
      <c r="L326" s="248">
        <f t="shared" si="93"/>
        <v>0.24</v>
      </c>
      <c r="M326" s="243" t="s">
        <v>627</v>
      </c>
      <c r="N326" s="249">
        <v>44844</v>
      </c>
      <c r="O326" s="45"/>
      <c r="R326" s="66"/>
    </row>
    <row r="327" spans="1:38" ht="12.75" customHeight="1">
      <c r="A327" s="271">
        <v>179</v>
      </c>
      <c r="B327" s="272">
        <v>44841</v>
      </c>
      <c r="C327" s="272"/>
      <c r="D327" s="273" t="s">
        <v>972</v>
      </c>
      <c r="E327" s="274" t="s">
        <v>620</v>
      </c>
      <c r="F327" s="244">
        <v>665</v>
      </c>
      <c r="G327" s="274"/>
      <c r="H327" s="274">
        <v>807.5</v>
      </c>
      <c r="I327" s="276">
        <v>840</v>
      </c>
      <c r="J327" s="246" t="s">
        <v>968</v>
      </c>
      <c r="K327" s="247">
        <f t="shared" si="92"/>
        <v>142.5</v>
      </c>
      <c r="L327" s="248">
        <f t="shared" si="93"/>
        <v>0.21428571428571427</v>
      </c>
      <c r="M327" s="243" t="s">
        <v>627</v>
      </c>
      <c r="N327" s="249">
        <v>45097</v>
      </c>
      <c r="O327" s="45"/>
      <c r="R327" s="66"/>
    </row>
    <row r="328" spans="1:38" ht="12.75" customHeight="1">
      <c r="A328" s="296">
        <v>180</v>
      </c>
      <c r="B328" s="297">
        <v>44844</v>
      </c>
      <c r="C328" s="62"/>
      <c r="D328" s="62" t="s">
        <v>451</v>
      </c>
      <c r="E328" s="301" t="s">
        <v>620</v>
      </c>
      <c r="F328" s="60" t="s">
        <v>973</v>
      </c>
      <c r="G328" s="60"/>
      <c r="H328" s="60"/>
      <c r="I328" s="60">
        <v>291</v>
      </c>
      <c r="J328" s="60" t="s">
        <v>623</v>
      </c>
      <c r="K328" s="60"/>
      <c r="L328" s="60"/>
      <c r="M328" s="60"/>
      <c r="N328" s="60"/>
      <c r="O328" s="45"/>
      <c r="Q328" s="45"/>
      <c r="R328" s="66"/>
    </row>
    <row r="329" spans="1:38" ht="12.75" customHeight="1">
      <c r="A329" s="296">
        <v>181</v>
      </c>
      <c r="B329" s="297">
        <v>44845</v>
      </c>
      <c r="C329" s="62"/>
      <c r="D329" s="62" t="s">
        <v>449</v>
      </c>
      <c r="E329" s="301" t="s">
        <v>620</v>
      </c>
      <c r="F329" s="60" t="s">
        <v>974</v>
      </c>
      <c r="G329" s="60"/>
      <c r="H329" s="60"/>
      <c r="I329" s="60">
        <v>765</v>
      </c>
      <c r="J329" s="60" t="s">
        <v>623</v>
      </c>
      <c r="K329" s="60"/>
      <c r="L329" s="60"/>
      <c r="M329" s="60"/>
      <c r="N329" s="60"/>
      <c r="O329" s="45"/>
      <c r="Q329" s="45"/>
      <c r="R329" s="66"/>
    </row>
    <row r="330" spans="1:38" ht="12.75" customHeight="1">
      <c r="A330" s="302">
        <v>182</v>
      </c>
      <c r="B330" s="297">
        <v>44981</v>
      </c>
      <c r="C330" s="297"/>
      <c r="D330" s="62" t="s">
        <v>467</v>
      </c>
      <c r="E330" s="301" t="s">
        <v>620</v>
      </c>
      <c r="F330" s="301" t="s">
        <v>975</v>
      </c>
      <c r="G330" s="60"/>
      <c r="H330" s="60"/>
      <c r="I330" s="60">
        <v>2080</v>
      </c>
      <c r="J330" s="60" t="s">
        <v>623</v>
      </c>
      <c r="K330" s="60"/>
      <c r="L330" s="60"/>
      <c r="M330" s="60"/>
      <c r="N330" s="60"/>
      <c r="O330" s="45"/>
      <c r="R330" s="66"/>
    </row>
    <row r="331" spans="1:38" ht="12.75" customHeight="1">
      <c r="A331" s="271">
        <v>183</v>
      </c>
      <c r="B331" s="272">
        <v>44986</v>
      </c>
      <c r="C331" s="272"/>
      <c r="D331" s="273" t="s">
        <v>507</v>
      </c>
      <c r="E331" s="274" t="s">
        <v>620</v>
      </c>
      <c r="F331" s="244">
        <v>57.5</v>
      </c>
      <c r="G331" s="274"/>
      <c r="H331" s="274">
        <v>120</v>
      </c>
      <c r="I331" s="276">
        <v>120</v>
      </c>
      <c r="J331" s="246" t="s">
        <v>814</v>
      </c>
      <c r="K331" s="247">
        <f>H331-F331</f>
        <v>62.5</v>
      </c>
      <c r="L331" s="248">
        <f>K331/F331</f>
        <v>1.0869565217391304</v>
      </c>
      <c r="M331" s="243" t="s">
        <v>627</v>
      </c>
      <c r="N331" s="249">
        <v>45415</v>
      </c>
      <c r="O331" s="45"/>
      <c r="R331" s="66"/>
    </row>
    <row r="332" spans="1:38" ht="12.75" customHeight="1">
      <c r="A332" s="302">
        <v>184</v>
      </c>
      <c r="B332" s="297">
        <v>45008</v>
      </c>
      <c r="C332" s="297"/>
      <c r="D332" s="62" t="s">
        <v>525</v>
      </c>
      <c r="E332" s="301" t="s">
        <v>620</v>
      </c>
      <c r="F332" s="301" t="s">
        <v>976</v>
      </c>
      <c r="G332" s="60"/>
      <c r="H332" s="60"/>
      <c r="I332" s="60">
        <v>3523</v>
      </c>
      <c r="J332" s="60" t="s">
        <v>623</v>
      </c>
      <c r="K332" s="60"/>
      <c r="L332" s="60"/>
      <c r="M332" s="60"/>
      <c r="N332" s="60"/>
      <c r="O332" s="45"/>
      <c r="R332" s="66"/>
    </row>
    <row r="333" spans="1:38" ht="12.75" customHeight="1">
      <c r="A333" s="296">
        <v>185</v>
      </c>
      <c r="B333" s="297">
        <v>45027</v>
      </c>
      <c r="C333" s="62"/>
      <c r="D333" s="62" t="s">
        <v>977</v>
      </c>
      <c r="E333" s="301" t="s">
        <v>620</v>
      </c>
      <c r="F333" s="60" t="s">
        <v>978</v>
      </c>
      <c r="G333" s="60"/>
      <c r="H333" s="60"/>
      <c r="I333" s="60">
        <v>810</v>
      </c>
      <c r="J333" s="60" t="s">
        <v>623</v>
      </c>
      <c r="K333" s="60"/>
      <c r="L333" s="60"/>
      <c r="M333" s="60"/>
      <c r="N333" s="60"/>
      <c r="O333" s="45"/>
      <c r="R333" s="66"/>
    </row>
    <row r="334" spans="1:38" ht="12.75" customHeight="1">
      <c r="A334" s="296">
        <v>186</v>
      </c>
      <c r="B334" s="297">
        <v>45050</v>
      </c>
      <c r="C334" s="62"/>
      <c r="D334" s="62" t="s">
        <v>43</v>
      </c>
      <c r="E334" s="301" t="s">
        <v>620</v>
      </c>
      <c r="F334" s="60" t="s">
        <v>979</v>
      </c>
      <c r="G334" s="60"/>
      <c r="H334" s="60"/>
      <c r="I334" s="60">
        <v>5040</v>
      </c>
      <c r="J334" s="60" t="s">
        <v>623</v>
      </c>
      <c r="K334" s="60"/>
      <c r="L334" s="60"/>
      <c r="M334" s="60"/>
      <c r="N334" s="60"/>
      <c r="O334" s="45"/>
      <c r="R334" s="66"/>
    </row>
    <row r="335" spans="1:38" ht="12.75" customHeight="1">
      <c r="A335" s="290">
        <v>187</v>
      </c>
      <c r="B335" s="291">
        <v>45075</v>
      </c>
      <c r="C335" s="303"/>
      <c r="D335" s="303" t="s">
        <v>980</v>
      </c>
      <c r="E335" s="304" t="s">
        <v>620</v>
      </c>
      <c r="F335" s="293" t="s">
        <v>981</v>
      </c>
      <c r="G335" s="293"/>
      <c r="H335" s="293"/>
      <c r="I335" s="293">
        <v>732</v>
      </c>
      <c r="J335" s="293" t="s">
        <v>623</v>
      </c>
      <c r="K335" s="293"/>
      <c r="L335" s="293"/>
      <c r="M335" s="293"/>
      <c r="N335" s="293"/>
      <c r="O335" s="45"/>
      <c r="Q335" s="45"/>
      <c r="R335" s="66"/>
      <c r="T335" s="45"/>
      <c r="V335" s="45"/>
      <c r="W335" s="66"/>
      <c r="Y335" s="45"/>
      <c r="AA335" s="45"/>
      <c r="AB335" s="66"/>
      <c r="AD335" s="45"/>
      <c r="AF335" s="45"/>
      <c r="AG335" s="66"/>
      <c r="AI335" s="45"/>
      <c r="AK335" s="45"/>
      <c r="AL335" s="66"/>
    </row>
    <row r="336" spans="1:38" ht="12.75" customHeight="1">
      <c r="A336" s="296">
        <v>188</v>
      </c>
      <c r="B336" s="297">
        <v>45078</v>
      </c>
      <c r="C336" s="62"/>
      <c r="D336" s="62" t="s">
        <v>563</v>
      </c>
      <c r="E336" s="301" t="s">
        <v>620</v>
      </c>
      <c r="F336" s="60" t="s">
        <v>982</v>
      </c>
      <c r="G336" s="60"/>
      <c r="H336" s="60"/>
      <c r="I336" s="60">
        <v>4300</v>
      </c>
      <c r="J336" s="60" t="s">
        <v>623</v>
      </c>
      <c r="K336" s="60"/>
      <c r="L336" s="60"/>
      <c r="M336" s="60"/>
      <c r="N336" s="60"/>
      <c r="O336" s="45"/>
      <c r="Q336" s="45"/>
      <c r="R336" s="66"/>
      <c r="T336" s="45"/>
      <c r="V336" s="45"/>
      <c r="W336" s="66"/>
      <c r="Y336" s="45"/>
      <c r="AA336" s="45"/>
      <c r="AB336" s="66"/>
      <c r="AD336" s="45"/>
      <c r="AF336" s="45"/>
      <c r="AG336" s="66"/>
      <c r="AI336" s="45"/>
      <c r="AK336" s="45"/>
      <c r="AL336" s="66"/>
    </row>
    <row r="337" spans="1:38" ht="12.75" customHeight="1">
      <c r="A337" s="296">
        <v>189</v>
      </c>
      <c r="B337" s="297">
        <v>45103</v>
      </c>
      <c r="C337" s="62"/>
      <c r="D337" s="62" t="s">
        <v>1149</v>
      </c>
      <c r="E337" s="301" t="s">
        <v>620</v>
      </c>
      <c r="F337" s="60" t="s">
        <v>794</v>
      </c>
      <c r="G337" s="60"/>
      <c r="H337" s="60"/>
      <c r="I337" s="60">
        <v>383</v>
      </c>
      <c r="J337" s="60" t="s">
        <v>623</v>
      </c>
      <c r="K337" s="60"/>
      <c r="L337" s="60"/>
      <c r="M337" s="60"/>
      <c r="N337" s="60"/>
      <c r="O337" s="45"/>
      <c r="Q337" s="45"/>
      <c r="R337" s="66"/>
      <c r="T337" s="45"/>
      <c r="V337" s="45"/>
      <c r="W337" s="66"/>
      <c r="Y337" s="45"/>
      <c r="AA337" s="45"/>
      <c r="AB337" s="66"/>
      <c r="AD337" s="45"/>
      <c r="AF337" s="45"/>
      <c r="AG337" s="66"/>
      <c r="AI337" s="45"/>
      <c r="AK337" s="45"/>
      <c r="AL337" s="66"/>
    </row>
    <row r="338" spans="1:38" ht="12.75" customHeight="1">
      <c r="A338" s="296"/>
      <c r="B338" s="297"/>
      <c r="C338" s="62"/>
      <c r="D338" s="62"/>
      <c r="E338" s="301"/>
      <c r="F338" s="60"/>
      <c r="G338" s="60"/>
      <c r="H338" s="60"/>
      <c r="I338" s="60"/>
      <c r="J338" s="60"/>
      <c r="K338" s="60"/>
      <c r="L338" s="60"/>
      <c r="M338" s="60"/>
      <c r="N338" s="60"/>
      <c r="O338" s="45"/>
      <c r="Q338" s="45"/>
      <c r="R338" s="66"/>
      <c r="T338" s="45"/>
      <c r="V338" s="45"/>
      <c r="W338" s="66"/>
      <c r="Y338" s="45"/>
      <c r="AA338" s="45"/>
      <c r="AB338" s="66"/>
      <c r="AD338" s="45"/>
      <c r="AF338" s="45"/>
      <c r="AG338" s="66"/>
      <c r="AI338" s="45"/>
      <c r="AK338" s="45"/>
      <c r="AL338" s="66"/>
    </row>
    <row r="339" spans="1:38" ht="12.75" customHeight="1">
      <c r="A339" s="296"/>
      <c r="B339" s="297"/>
      <c r="C339" s="62"/>
      <c r="D339" s="62"/>
      <c r="E339" s="301"/>
      <c r="F339" s="60"/>
      <c r="G339" s="60"/>
      <c r="H339" s="60"/>
      <c r="I339" s="60"/>
      <c r="J339" s="60"/>
      <c r="K339" s="60"/>
      <c r="L339" s="60"/>
      <c r="M339" s="60"/>
      <c r="N339" s="60"/>
      <c r="O339" s="45"/>
      <c r="R339" s="66"/>
      <c r="T339" s="45"/>
      <c r="W339" s="66"/>
      <c r="Y339" s="45"/>
      <c r="AB339" s="66"/>
      <c r="AD339" s="45"/>
      <c r="AG339" s="66"/>
      <c r="AI339" s="45"/>
      <c r="AL339" s="66"/>
    </row>
    <row r="340" spans="1:38" ht="12.75" customHeight="1">
      <c r="A340" s="62"/>
      <c r="B340" s="62"/>
      <c r="C340" s="62"/>
      <c r="D340" s="62"/>
      <c r="E340" s="62"/>
      <c r="F340" s="60"/>
      <c r="G340" s="60"/>
      <c r="H340" s="60"/>
      <c r="I340" s="60"/>
      <c r="J340" s="31"/>
      <c r="K340" s="60"/>
      <c r="L340" s="60"/>
      <c r="M340" s="60"/>
      <c r="N340" s="62"/>
      <c r="O340" s="45"/>
      <c r="R340" s="66"/>
      <c r="T340" s="45"/>
      <c r="W340" s="66"/>
      <c r="Y340" s="45"/>
      <c r="AB340" s="66"/>
      <c r="AD340" s="45"/>
      <c r="AG340" s="66"/>
      <c r="AI340" s="45"/>
      <c r="AL340" s="66"/>
    </row>
    <row r="341" spans="1:38" ht="12.75" customHeight="1">
      <c r="B341" s="305" t="s">
        <v>983</v>
      </c>
      <c r="F341" s="66"/>
      <c r="G341" s="66"/>
      <c r="H341" s="66"/>
      <c r="I341" s="66"/>
      <c r="J341" s="45"/>
      <c r="K341" s="66"/>
      <c r="L341" s="66"/>
      <c r="M341" s="66"/>
      <c r="O341" s="45"/>
      <c r="R341" s="66"/>
      <c r="T341" s="45"/>
      <c r="W341" s="66"/>
      <c r="Y341" s="45"/>
      <c r="AB341" s="66"/>
      <c r="AD341" s="45"/>
      <c r="AG341" s="66"/>
      <c r="AI341" s="45"/>
      <c r="AL341" s="66"/>
    </row>
    <row r="342" spans="1:38" ht="12.75" customHeight="1">
      <c r="A342" s="306"/>
      <c r="F342" s="66"/>
      <c r="G342" s="66"/>
      <c r="H342" s="66"/>
      <c r="I342" s="66"/>
      <c r="J342" s="45"/>
      <c r="K342" s="66"/>
      <c r="L342" s="66"/>
      <c r="M342" s="66"/>
      <c r="O342" s="45"/>
      <c r="R342" s="66"/>
      <c r="T342" s="45"/>
      <c r="W342" s="66"/>
      <c r="Y342" s="45"/>
      <c r="AB342" s="66"/>
      <c r="AD342" s="45"/>
      <c r="AG342" s="66"/>
      <c r="AI342" s="45"/>
      <c r="AL342" s="66"/>
    </row>
    <row r="343" spans="1:38" ht="12.75" customHeight="1">
      <c r="A343" s="306"/>
      <c r="F343" s="66"/>
      <c r="G343" s="66"/>
      <c r="H343" s="66"/>
      <c r="I343" s="66"/>
      <c r="J343" s="45"/>
      <c r="K343" s="66"/>
      <c r="L343" s="66"/>
      <c r="M343" s="66"/>
      <c r="O343" s="45"/>
      <c r="R343" s="66"/>
    </row>
    <row r="344" spans="1:38" ht="12.75" customHeight="1">
      <c r="A344" s="60"/>
      <c r="F344" s="66"/>
      <c r="G344" s="66"/>
      <c r="H344" s="66"/>
      <c r="I344" s="66"/>
      <c r="J344" s="45"/>
      <c r="K344" s="66"/>
      <c r="L344" s="66"/>
      <c r="M344" s="66"/>
      <c r="O344" s="45"/>
      <c r="R344" s="66"/>
    </row>
    <row r="345" spans="1:38" ht="12.75" customHeight="1">
      <c r="F345" s="66"/>
      <c r="G345" s="66"/>
      <c r="H345" s="66"/>
      <c r="I345" s="66"/>
      <c r="J345" s="45"/>
      <c r="K345" s="66"/>
      <c r="L345" s="66"/>
      <c r="M345" s="66"/>
      <c r="O345" s="45"/>
      <c r="R345" s="66"/>
    </row>
    <row r="346" spans="1:38" ht="12.75" customHeight="1">
      <c r="F346" s="66"/>
      <c r="G346" s="66"/>
      <c r="H346" s="66"/>
      <c r="I346" s="66"/>
      <c r="J346" s="45"/>
      <c r="K346" s="66"/>
      <c r="L346" s="66"/>
      <c r="M346" s="66"/>
      <c r="O346" s="45"/>
      <c r="R346" s="66"/>
    </row>
    <row r="347" spans="1:38" ht="12.75" customHeight="1">
      <c r="F347" s="66"/>
      <c r="G347" s="66"/>
      <c r="H347" s="66"/>
      <c r="I347" s="66"/>
      <c r="J347" s="45"/>
      <c r="K347" s="66"/>
      <c r="L347" s="66"/>
      <c r="M347" s="66"/>
      <c r="O347" s="45"/>
      <c r="R347" s="66"/>
    </row>
    <row r="348" spans="1:38" ht="12.75" customHeight="1">
      <c r="F348" s="66"/>
      <c r="G348" s="66"/>
      <c r="H348" s="66"/>
      <c r="I348" s="66"/>
      <c r="J348" s="45"/>
      <c r="K348" s="66"/>
      <c r="L348" s="66"/>
      <c r="M348" s="66"/>
      <c r="O348" s="45"/>
      <c r="R348" s="66"/>
    </row>
    <row r="349" spans="1:38" ht="12.75" customHeight="1">
      <c r="F349" s="66"/>
      <c r="G349" s="66"/>
      <c r="H349" s="66"/>
      <c r="I349" s="66"/>
      <c r="J349" s="45"/>
      <c r="K349" s="66"/>
      <c r="L349" s="66"/>
      <c r="M349" s="66"/>
      <c r="O349" s="45"/>
      <c r="R349" s="66"/>
    </row>
    <row r="350" spans="1:38" ht="12.75" customHeight="1">
      <c r="F350" s="66"/>
      <c r="G350" s="66"/>
      <c r="H350" s="66"/>
      <c r="I350" s="66"/>
      <c r="J350" s="45"/>
      <c r="K350" s="66"/>
      <c r="L350" s="66"/>
      <c r="M350" s="66"/>
      <c r="O350" s="45"/>
      <c r="R350" s="66"/>
    </row>
    <row r="351" spans="1:38" ht="12.75" customHeight="1">
      <c r="F351" s="66"/>
      <c r="G351" s="66"/>
      <c r="H351" s="66"/>
      <c r="I351" s="66"/>
      <c r="J351" s="45"/>
      <c r="K351" s="66"/>
      <c r="L351" s="66"/>
      <c r="M351" s="66"/>
      <c r="O351" s="45"/>
      <c r="R351" s="66"/>
    </row>
    <row r="352" spans="1:38" ht="12.75" customHeight="1">
      <c r="F352" s="66"/>
      <c r="G352" s="66"/>
      <c r="H352" s="66"/>
      <c r="I352" s="66"/>
      <c r="J352" s="45"/>
      <c r="K352" s="66"/>
      <c r="L352" s="66"/>
      <c r="M352" s="66"/>
      <c r="O352" s="45"/>
      <c r="R352" s="66"/>
    </row>
    <row r="353" spans="6:18" ht="12.75" customHeight="1">
      <c r="F353" s="66"/>
      <c r="G353" s="66"/>
      <c r="H353" s="66"/>
      <c r="I353" s="66"/>
      <c r="J353" s="45"/>
      <c r="K353" s="66"/>
      <c r="L353" s="66"/>
      <c r="M353" s="66"/>
      <c r="O353" s="45"/>
      <c r="R353" s="66"/>
    </row>
    <row r="354" spans="6:18" ht="12.75" customHeight="1">
      <c r="F354" s="66"/>
      <c r="G354" s="66"/>
      <c r="H354" s="66"/>
      <c r="I354" s="66"/>
      <c r="J354" s="45"/>
      <c r="K354" s="66"/>
      <c r="L354" s="66"/>
      <c r="M354" s="66"/>
      <c r="O354" s="45"/>
      <c r="R354" s="66"/>
    </row>
    <row r="355" spans="6:18" ht="12.75" customHeight="1">
      <c r="F355" s="66"/>
      <c r="G355" s="66"/>
      <c r="H355" s="66"/>
      <c r="I355" s="66"/>
      <c r="J355" s="45"/>
      <c r="K355" s="66"/>
      <c r="L355" s="66"/>
      <c r="M355" s="66"/>
      <c r="O355" s="45"/>
      <c r="R355" s="66"/>
    </row>
    <row r="356" spans="6:18" ht="12.75" customHeight="1">
      <c r="F356" s="66"/>
      <c r="G356" s="66"/>
      <c r="H356" s="66"/>
      <c r="I356" s="66"/>
      <c r="J356" s="45"/>
      <c r="K356" s="66"/>
      <c r="L356" s="66"/>
      <c r="M356" s="66"/>
      <c r="O356" s="45"/>
      <c r="R356" s="66"/>
    </row>
    <row r="357" spans="6:18" ht="12.75" customHeight="1">
      <c r="F357" s="66"/>
      <c r="G357" s="66"/>
      <c r="H357" s="66"/>
      <c r="I357" s="66"/>
      <c r="J357" s="45"/>
      <c r="K357" s="66"/>
      <c r="L357" s="66"/>
      <c r="M357" s="66"/>
      <c r="O357" s="45"/>
      <c r="R357" s="66"/>
    </row>
    <row r="358" spans="6:18" ht="12.75" customHeight="1">
      <c r="F358" s="66"/>
      <c r="G358" s="66"/>
      <c r="H358" s="66"/>
      <c r="I358" s="66"/>
      <c r="J358" s="45"/>
      <c r="K358" s="66"/>
      <c r="L358" s="66"/>
      <c r="M358" s="66"/>
      <c r="O358" s="45"/>
      <c r="R358" s="66"/>
    </row>
    <row r="359" spans="6:18" ht="12.75" customHeight="1">
      <c r="F359" s="66"/>
      <c r="G359" s="66"/>
      <c r="H359" s="66"/>
      <c r="I359" s="66"/>
      <c r="J359" s="45"/>
      <c r="K359" s="66"/>
      <c r="L359" s="66"/>
      <c r="M359" s="66"/>
      <c r="O359" s="45"/>
      <c r="R359" s="66"/>
    </row>
    <row r="360" spans="6:18" ht="12.75" customHeight="1">
      <c r="F360" s="66"/>
      <c r="G360" s="66"/>
      <c r="H360" s="66"/>
      <c r="I360" s="66"/>
      <c r="J360" s="45"/>
      <c r="K360" s="66"/>
      <c r="L360" s="66"/>
      <c r="M360" s="66"/>
      <c r="O360" s="45"/>
      <c r="R360" s="66"/>
    </row>
    <row r="361" spans="6:18" ht="12.75" customHeight="1">
      <c r="F361" s="66"/>
      <c r="G361" s="66"/>
      <c r="H361" s="66"/>
      <c r="I361" s="66"/>
      <c r="J361" s="45"/>
      <c r="K361" s="66"/>
      <c r="L361" s="66"/>
      <c r="M361" s="66"/>
      <c r="O361" s="45"/>
      <c r="R361" s="66"/>
    </row>
    <row r="362" spans="6:18" ht="12.75" customHeight="1">
      <c r="F362" s="66"/>
      <c r="G362" s="66"/>
      <c r="H362" s="66"/>
      <c r="I362" s="66"/>
      <c r="J362" s="45"/>
      <c r="K362" s="66"/>
      <c r="L362" s="66"/>
      <c r="M362" s="66"/>
      <c r="O362" s="45"/>
      <c r="R362" s="66"/>
    </row>
    <row r="363" spans="6:18" ht="12.75" customHeight="1">
      <c r="F363" s="66"/>
      <c r="G363" s="66"/>
      <c r="H363" s="66"/>
      <c r="I363" s="66"/>
      <c r="J363" s="45"/>
      <c r="K363" s="66"/>
      <c r="L363" s="66"/>
      <c r="M363" s="66"/>
      <c r="O363" s="45"/>
      <c r="R363" s="66"/>
    </row>
    <row r="364" spans="6:18" ht="12.75" customHeight="1">
      <c r="F364" s="66"/>
      <c r="G364" s="66"/>
      <c r="H364" s="66"/>
      <c r="I364" s="66"/>
      <c r="J364" s="45"/>
      <c r="K364" s="66"/>
      <c r="L364" s="66"/>
      <c r="M364" s="66"/>
      <c r="O364" s="45"/>
      <c r="R364" s="66"/>
    </row>
    <row r="365" spans="6:18" ht="12.75" customHeight="1">
      <c r="F365" s="66"/>
      <c r="G365" s="66"/>
      <c r="H365" s="66"/>
      <c r="I365" s="66"/>
      <c r="J365" s="45"/>
      <c r="K365" s="66"/>
      <c r="L365" s="66"/>
      <c r="M365" s="66"/>
      <c r="O365" s="45"/>
      <c r="R365" s="66"/>
    </row>
    <row r="366" spans="6:18" ht="12.75" customHeight="1">
      <c r="F366" s="66"/>
      <c r="G366" s="66"/>
      <c r="H366" s="66"/>
      <c r="I366" s="66"/>
      <c r="J366" s="45"/>
      <c r="K366" s="66"/>
      <c r="L366" s="66"/>
      <c r="M366" s="66"/>
      <c r="O366" s="45"/>
      <c r="R366" s="66"/>
    </row>
    <row r="367" spans="6:18" ht="12.75" customHeight="1">
      <c r="F367" s="66"/>
      <c r="G367" s="66"/>
      <c r="H367" s="66"/>
      <c r="I367" s="66"/>
      <c r="J367" s="45"/>
      <c r="K367" s="66"/>
      <c r="L367" s="66"/>
      <c r="M367" s="66"/>
      <c r="O367" s="45"/>
      <c r="R367" s="66"/>
    </row>
    <row r="368" spans="6:18" ht="12.75" customHeight="1">
      <c r="F368" s="66"/>
      <c r="G368" s="66"/>
      <c r="H368" s="66"/>
      <c r="I368" s="66"/>
      <c r="J368" s="45"/>
      <c r="K368" s="66"/>
      <c r="L368" s="66"/>
      <c r="M368" s="66"/>
      <c r="O368" s="45"/>
      <c r="R368" s="66"/>
    </row>
    <row r="369" spans="6:18" ht="12.75" customHeight="1">
      <c r="F369" s="66"/>
      <c r="G369" s="66"/>
      <c r="H369" s="66"/>
      <c r="I369" s="66"/>
      <c r="J369" s="45"/>
      <c r="K369" s="66"/>
      <c r="L369" s="66"/>
      <c r="M369" s="66"/>
      <c r="O369" s="45"/>
      <c r="R369" s="66"/>
    </row>
    <row r="370" spans="6:18" ht="12.75" customHeight="1">
      <c r="F370" s="66"/>
      <c r="G370" s="66"/>
      <c r="H370" s="66"/>
      <c r="I370" s="66"/>
      <c r="J370" s="45"/>
      <c r="K370" s="66"/>
      <c r="L370" s="66"/>
      <c r="M370" s="66"/>
      <c r="O370" s="45"/>
      <c r="R370" s="66"/>
    </row>
    <row r="371" spans="6:18" ht="12.75" customHeight="1">
      <c r="F371" s="66"/>
      <c r="G371" s="66"/>
      <c r="H371" s="66"/>
      <c r="I371" s="66"/>
      <c r="J371" s="45"/>
      <c r="K371" s="66"/>
      <c r="L371" s="66"/>
      <c r="M371" s="66"/>
      <c r="O371" s="45"/>
      <c r="R371" s="66"/>
    </row>
    <row r="372" spans="6:18" ht="12.75" customHeight="1">
      <c r="F372" s="66"/>
      <c r="G372" s="66"/>
      <c r="H372" s="66"/>
      <c r="I372" s="66"/>
      <c r="J372" s="45"/>
      <c r="K372" s="66"/>
      <c r="L372" s="66"/>
      <c r="M372" s="66"/>
      <c r="O372" s="45"/>
      <c r="R372" s="66"/>
    </row>
    <row r="373" spans="6:18" ht="12.75" customHeight="1">
      <c r="F373" s="66"/>
      <c r="G373" s="66"/>
      <c r="H373" s="66"/>
      <c r="I373" s="66"/>
      <c r="J373" s="45"/>
      <c r="K373" s="66"/>
      <c r="L373" s="66"/>
      <c r="M373" s="66"/>
      <c r="O373" s="45"/>
      <c r="R373" s="66"/>
    </row>
    <row r="374" spans="6:18" ht="12.75" customHeight="1">
      <c r="F374" s="66"/>
      <c r="G374" s="66"/>
      <c r="H374" s="66"/>
      <c r="I374" s="66"/>
      <c r="J374" s="45"/>
      <c r="K374" s="66"/>
      <c r="L374" s="66"/>
      <c r="M374" s="66"/>
      <c r="O374" s="45"/>
      <c r="R374" s="66"/>
    </row>
    <row r="375" spans="6:18" ht="12.75" customHeight="1">
      <c r="F375" s="66"/>
      <c r="G375" s="66"/>
      <c r="H375" s="66"/>
      <c r="I375" s="66"/>
      <c r="J375" s="45"/>
      <c r="K375" s="66"/>
      <c r="L375" s="66"/>
      <c r="M375" s="66"/>
      <c r="O375" s="45"/>
      <c r="R375" s="66"/>
    </row>
    <row r="376" spans="6:18" ht="12.75" customHeight="1">
      <c r="F376" s="66"/>
      <c r="G376" s="66"/>
      <c r="H376" s="66"/>
      <c r="I376" s="66"/>
      <c r="J376" s="45"/>
      <c r="K376" s="66"/>
      <c r="L376" s="66"/>
      <c r="M376" s="66"/>
      <c r="O376" s="45"/>
      <c r="R376" s="66"/>
    </row>
    <row r="377" spans="6:18" ht="12.75" customHeight="1">
      <c r="F377" s="66"/>
      <c r="G377" s="66"/>
      <c r="H377" s="66"/>
      <c r="I377" s="66"/>
      <c r="J377" s="45"/>
      <c r="K377" s="66"/>
      <c r="L377" s="66"/>
      <c r="M377" s="66"/>
      <c r="O377" s="45"/>
      <c r="R377" s="66"/>
    </row>
    <row r="378" spans="6:18" ht="12.75" customHeight="1">
      <c r="F378" s="66"/>
      <c r="G378" s="66"/>
      <c r="H378" s="66"/>
      <c r="I378" s="66"/>
      <c r="J378" s="45"/>
      <c r="K378" s="66"/>
      <c r="L378" s="66"/>
      <c r="M378" s="66"/>
      <c r="O378" s="45"/>
      <c r="R378" s="66"/>
    </row>
    <row r="379" spans="6:18" ht="12.75" customHeight="1">
      <c r="F379" s="66"/>
      <c r="G379" s="66"/>
      <c r="H379" s="66"/>
      <c r="I379" s="66"/>
      <c r="J379" s="45"/>
      <c r="K379" s="66"/>
      <c r="L379" s="66"/>
      <c r="M379" s="66"/>
      <c r="O379" s="45"/>
      <c r="R379" s="66"/>
    </row>
    <row r="380" spans="6:18" ht="12.75" customHeight="1">
      <c r="F380" s="66"/>
      <c r="G380" s="66"/>
      <c r="H380" s="66"/>
      <c r="I380" s="66"/>
      <c r="J380" s="45"/>
      <c r="K380" s="66"/>
      <c r="L380" s="66"/>
      <c r="M380" s="66"/>
      <c r="O380" s="45"/>
      <c r="R380" s="66"/>
    </row>
    <row r="381" spans="6:18" ht="12.75" customHeight="1">
      <c r="F381" s="66"/>
      <c r="G381" s="66"/>
      <c r="H381" s="66"/>
      <c r="I381" s="66"/>
      <c r="J381" s="45"/>
      <c r="K381" s="66"/>
      <c r="L381" s="66"/>
      <c r="M381" s="66"/>
      <c r="O381" s="45"/>
      <c r="R381" s="66"/>
    </row>
    <row r="382" spans="6:18" ht="12.75" customHeight="1">
      <c r="F382" s="66"/>
      <c r="G382" s="66"/>
      <c r="H382" s="66"/>
      <c r="I382" s="66"/>
      <c r="J382" s="45"/>
      <c r="K382" s="66"/>
      <c r="L382" s="66"/>
      <c r="M382" s="66"/>
      <c r="O382" s="45"/>
      <c r="R382" s="66"/>
    </row>
    <row r="383" spans="6:18" ht="12.75" customHeight="1">
      <c r="F383" s="66"/>
      <c r="G383" s="66"/>
      <c r="H383" s="66"/>
      <c r="I383" s="66"/>
      <c r="J383" s="45"/>
      <c r="K383" s="66"/>
      <c r="L383" s="66"/>
      <c r="M383" s="66"/>
      <c r="O383" s="45"/>
      <c r="R383" s="66"/>
    </row>
    <row r="384" spans="6:18" ht="12.75" customHeight="1">
      <c r="F384" s="66"/>
      <c r="G384" s="66"/>
      <c r="H384" s="66"/>
      <c r="I384" s="66"/>
      <c r="J384" s="45"/>
      <c r="K384" s="66"/>
      <c r="L384" s="66"/>
      <c r="M384" s="66"/>
      <c r="O384" s="45"/>
      <c r="R384" s="66"/>
    </row>
    <row r="385" spans="6:18" ht="12.75" customHeight="1">
      <c r="F385" s="66"/>
      <c r="G385" s="66"/>
      <c r="H385" s="66"/>
      <c r="I385" s="66"/>
      <c r="J385" s="45"/>
      <c r="K385" s="66"/>
      <c r="L385" s="66"/>
      <c r="M385" s="66"/>
      <c r="O385" s="45"/>
      <c r="R385" s="66"/>
    </row>
    <row r="386" spans="6:18" ht="12.75" customHeight="1">
      <c r="F386" s="66"/>
      <c r="G386" s="66"/>
      <c r="H386" s="66"/>
      <c r="I386" s="66"/>
      <c r="J386" s="45"/>
      <c r="K386" s="66"/>
      <c r="L386" s="66"/>
      <c r="M386" s="66"/>
      <c r="O386" s="45"/>
      <c r="R386" s="66"/>
    </row>
    <row r="387" spans="6:18" ht="12.75" customHeight="1">
      <c r="F387" s="66"/>
      <c r="G387" s="66"/>
      <c r="H387" s="66"/>
      <c r="I387" s="66"/>
      <c r="J387" s="45"/>
      <c r="K387" s="66"/>
      <c r="L387" s="66"/>
      <c r="M387" s="66"/>
      <c r="O387" s="45"/>
      <c r="R387" s="66"/>
    </row>
    <row r="388" spans="6:18" ht="12.75" customHeight="1">
      <c r="F388" s="66"/>
      <c r="G388" s="66"/>
      <c r="H388" s="66"/>
      <c r="I388" s="66"/>
      <c r="J388" s="45"/>
      <c r="K388" s="66"/>
      <c r="L388" s="66"/>
      <c r="M388" s="66"/>
      <c r="O388" s="45"/>
      <c r="R388" s="66"/>
    </row>
    <row r="389" spans="6:18" ht="12.75" customHeight="1">
      <c r="F389" s="66"/>
      <c r="G389" s="66"/>
      <c r="H389" s="66"/>
      <c r="I389" s="66"/>
      <c r="J389" s="45"/>
      <c r="K389" s="66"/>
      <c r="L389" s="66"/>
      <c r="M389" s="66"/>
      <c r="O389" s="45"/>
      <c r="R389" s="66"/>
    </row>
    <row r="390" spans="6:18" ht="12.75" customHeight="1">
      <c r="F390" s="66"/>
      <c r="G390" s="66"/>
      <c r="H390" s="66"/>
      <c r="I390" s="66"/>
      <c r="J390" s="45"/>
      <c r="K390" s="66"/>
      <c r="L390" s="66"/>
      <c r="M390" s="66"/>
      <c r="O390" s="45"/>
      <c r="R390" s="66"/>
    </row>
    <row r="391" spans="6:18" ht="12.75" customHeight="1">
      <c r="F391" s="66"/>
      <c r="G391" s="66"/>
      <c r="H391" s="66"/>
      <c r="I391" s="66"/>
      <c r="J391" s="45"/>
      <c r="K391" s="66"/>
      <c r="L391" s="66"/>
      <c r="M391" s="66"/>
      <c r="O391" s="45"/>
      <c r="R391" s="66"/>
    </row>
    <row r="392" spans="6:18" ht="12.75" customHeight="1">
      <c r="F392" s="66"/>
      <c r="G392" s="66"/>
      <c r="H392" s="66"/>
      <c r="I392" s="66"/>
      <c r="J392" s="45"/>
      <c r="K392" s="66"/>
      <c r="L392" s="66"/>
      <c r="M392" s="66"/>
      <c r="O392" s="45"/>
      <c r="R392" s="66"/>
    </row>
    <row r="393" spans="6:18" ht="12.75" customHeight="1">
      <c r="F393" s="66"/>
      <c r="G393" s="66"/>
      <c r="H393" s="66"/>
      <c r="I393" s="66"/>
      <c r="J393" s="45"/>
      <c r="K393" s="66"/>
      <c r="L393" s="66"/>
      <c r="M393" s="66"/>
      <c r="O393" s="45"/>
      <c r="R393" s="66"/>
    </row>
    <row r="394" spans="6:18" ht="12.75" customHeight="1">
      <c r="F394" s="66"/>
      <c r="G394" s="66"/>
      <c r="H394" s="66"/>
      <c r="I394" s="66"/>
      <c r="J394" s="45"/>
      <c r="K394" s="66"/>
      <c r="L394" s="66"/>
      <c r="M394" s="66"/>
      <c r="O394" s="45"/>
      <c r="R394" s="66"/>
    </row>
    <row r="395" spans="6:18" ht="12.75" customHeight="1">
      <c r="F395" s="66"/>
      <c r="G395" s="66"/>
      <c r="H395" s="66"/>
      <c r="I395" s="66"/>
      <c r="J395" s="45"/>
      <c r="K395" s="66"/>
      <c r="L395" s="66"/>
      <c r="M395" s="66"/>
      <c r="O395" s="45"/>
      <c r="R395" s="66"/>
    </row>
    <row r="396" spans="6:18" ht="12.75" customHeight="1">
      <c r="F396" s="66"/>
      <c r="G396" s="66"/>
      <c r="H396" s="66"/>
      <c r="I396" s="66"/>
      <c r="J396" s="45"/>
      <c r="K396" s="66"/>
      <c r="L396" s="66"/>
      <c r="M396" s="66"/>
      <c r="O396" s="45"/>
      <c r="R396" s="66"/>
    </row>
    <row r="397" spans="6:18" ht="12.75" customHeight="1">
      <c r="F397" s="66"/>
      <c r="G397" s="66"/>
      <c r="H397" s="66"/>
      <c r="I397" s="66"/>
      <c r="J397" s="45"/>
      <c r="K397" s="66"/>
      <c r="L397" s="66"/>
      <c r="M397" s="66"/>
      <c r="O397" s="45"/>
      <c r="R397" s="66"/>
    </row>
    <row r="398" spans="6:18" ht="12.75" customHeight="1">
      <c r="F398" s="66"/>
      <c r="G398" s="66"/>
      <c r="H398" s="66"/>
      <c r="I398" s="66"/>
      <c r="J398" s="45"/>
      <c r="K398" s="66"/>
      <c r="L398" s="66"/>
      <c r="M398" s="66"/>
      <c r="O398" s="45"/>
      <c r="R398" s="66"/>
    </row>
    <row r="399" spans="6:18" ht="12.75" customHeight="1">
      <c r="F399" s="66"/>
      <c r="G399" s="66"/>
      <c r="H399" s="66"/>
      <c r="I399" s="66"/>
      <c r="J399" s="45"/>
      <c r="K399" s="66"/>
      <c r="L399" s="66"/>
      <c r="M399" s="66"/>
      <c r="O399" s="45"/>
      <c r="R399" s="66"/>
    </row>
    <row r="400" spans="6:18" ht="12.75" customHeight="1">
      <c r="F400" s="66"/>
      <c r="G400" s="66"/>
      <c r="H400" s="66"/>
      <c r="I400" s="66"/>
      <c r="J400" s="45"/>
      <c r="K400" s="66"/>
      <c r="L400" s="66"/>
      <c r="M400" s="66"/>
      <c r="O400" s="45"/>
      <c r="R400" s="66"/>
    </row>
    <row r="401" spans="6:18" ht="12.75" customHeight="1">
      <c r="F401" s="66"/>
      <c r="G401" s="66"/>
      <c r="H401" s="66"/>
      <c r="I401" s="66"/>
      <c r="J401" s="45"/>
      <c r="K401" s="66"/>
      <c r="L401" s="66"/>
      <c r="M401" s="66"/>
      <c r="O401" s="45"/>
      <c r="R401" s="66"/>
    </row>
    <row r="402" spans="6:18" ht="12.75" customHeight="1">
      <c r="F402" s="66"/>
      <c r="G402" s="66"/>
      <c r="H402" s="66"/>
      <c r="I402" s="66"/>
      <c r="J402" s="45"/>
      <c r="K402" s="66"/>
      <c r="L402" s="66"/>
      <c r="M402" s="66"/>
      <c r="O402" s="45"/>
      <c r="R402" s="66"/>
    </row>
    <row r="403" spans="6:18" ht="12.75" customHeight="1">
      <c r="F403" s="66"/>
      <c r="G403" s="66"/>
      <c r="H403" s="66"/>
      <c r="I403" s="66"/>
      <c r="J403" s="45"/>
      <c r="K403" s="66"/>
      <c r="L403" s="66"/>
      <c r="M403" s="66"/>
      <c r="O403" s="45"/>
      <c r="R403" s="66"/>
    </row>
    <row r="404" spans="6:18" ht="12.75" customHeight="1">
      <c r="F404" s="66"/>
      <c r="G404" s="66"/>
      <c r="H404" s="66"/>
      <c r="I404" s="66"/>
      <c r="J404" s="45"/>
      <c r="K404" s="66"/>
      <c r="L404" s="66"/>
      <c r="M404" s="66"/>
      <c r="O404" s="45"/>
      <c r="R404" s="66"/>
    </row>
    <row r="405" spans="6:18" ht="12.75" customHeight="1">
      <c r="F405" s="66"/>
      <c r="G405" s="66"/>
      <c r="H405" s="66"/>
      <c r="I405" s="66"/>
      <c r="J405" s="45"/>
      <c r="K405" s="66"/>
      <c r="L405" s="66"/>
      <c r="M405" s="66"/>
      <c r="O405" s="45"/>
      <c r="R405" s="66"/>
    </row>
    <row r="406" spans="6:18" ht="12.75" customHeight="1">
      <c r="F406" s="66"/>
      <c r="G406" s="66"/>
      <c r="H406" s="66"/>
      <c r="I406" s="66"/>
      <c r="J406" s="45"/>
      <c r="K406" s="66"/>
      <c r="L406" s="66"/>
      <c r="M406" s="66"/>
      <c r="O406" s="45"/>
      <c r="R406" s="66"/>
    </row>
    <row r="407" spans="6:18" ht="12.75" customHeight="1">
      <c r="F407" s="66"/>
      <c r="G407" s="66"/>
      <c r="H407" s="66"/>
      <c r="I407" s="66"/>
      <c r="J407" s="45"/>
      <c r="K407" s="66"/>
      <c r="L407" s="66"/>
      <c r="M407" s="66"/>
      <c r="O407" s="45"/>
      <c r="R407" s="66"/>
    </row>
    <row r="408" spans="6:18" ht="12.75" customHeight="1">
      <c r="F408" s="66"/>
      <c r="G408" s="66"/>
      <c r="H408" s="66"/>
      <c r="I408" s="66"/>
      <c r="J408" s="45"/>
      <c r="K408" s="66"/>
      <c r="L408" s="66"/>
      <c r="M408" s="66"/>
      <c r="O408" s="45"/>
      <c r="R408" s="66"/>
    </row>
    <row r="409" spans="6:18" ht="12.75" customHeight="1">
      <c r="F409" s="66"/>
      <c r="G409" s="66"/>
      <c r="H409" s="66"/>
      <c r="I409" s="66"/>
      <c r="J409" s="45"/>
      <c r="K409" s="66"/>
      <c r="L409" s="66"/>
      <c r="M409" s="66"/>
      <c r="O409" s="45"/>
      <c r="R409" s="66"/>
    </row>
    <row r="410" spans="6:18" ht="12.75" customHeight="1">
      <c r="F410" s="66"/>
      <c r="G410" s="66"/>
      <c r="H410" s="66"/>
      <c r="I410" s="66"/>
      <c r="J410" s="45"/>
      <c r="K410" s="66"/>
      <c r="L410" s="66"/>
      <c r="M410" s="66"/>
      <c r="O410" s="45"/>
      <c r="R410" s="66"/>
    </row>
    <row r="411" spans="6:18" ht="12.75" customHeight="1">
      <c r="F411" s="66"/>
      <c r="G411" s="66"/>
      <c r="H411" s="66"/>
      <c r="I411" s="66"/>
      <c r="J411" s="45"/>
      <c r="K411" s="66"/>
      <c r="L411" s="66"/>
      <c r="M411" s="66"/>
      <c r="O411" s="45"/>
      <c r="R411" s="66"/>
    </row>
    <row r="412" spans="6:18" ht="12.75" customHeight="1">
      <c r="F412" s="66"/>
      <c r="G412" s="66"/>
      <c r="H412" s="66"/>
      <c r="I412" s="66"/>
      <c r="J412" s="45"/>
      <c r="K412" s="66"/>
      <c r="L412" s="66"/>
      <c r="M412" s="66"/>
      <c r="O412" s="45"/>
      <c r="R412" s="66"/>
    </row>
    <row r="413" spans="6:18" ht="12.75" customHeight="1">
      <c r="F413" s="66"/>
      <c r="G413" s="66"/>
      <c r="H413" s="66"/>
      <c r="I413" s="66"/>
      <c r="J413" s="45"/>
      <c r="K413" s="66"/>
      <c r="L413" s="66"/>
      <c r="M413" s="66"/>
      <c r="O413" s="45"/>
      <c r="R413" s="66"/>
    </row>
    <row r="414" spans="6:18" ht="12.75" customHeight="1">
      <c r="F414" s="66"/>
      <c r="G414" s="66"/>
      <c r="H414" s="66"/>
      <c r="I414" s="66"/>
      <c r="J414" s="45"/>
      <c r="K414" s="66"/>
      <c r="L414" s="66"/>
      <c r="M414" s="66"/>
      <c r="O414" s="45"/>
      <c r="R414" s="66"/>
    </row>
    <row r="415" spans="6:18" ht="12.75" customHeight="1">
      <c r="F415" s="66"/>
      <c r="G415" s="66"/>
      <c r="H415" s="66"/>
      <c r="I415" s="66"/>
      <c r="J415" s="45"/>
      <c r="K415" s="66"/>
      <c r="L415" s="66"/>
      <c r="M415" s="66"/>
      <c r="O415" s="45"/>
      <c r="R415" s="66"/>
    </row>
    <row r="416" spans="6:18" ht="12.75" customHeight="1">
      <c r="F416" s="66"/>
      <c r="G416" s="66"/>
      <c r="H416" s="66"/>
      <c r="I416" s="66"/>
      <c r="J416" s="45"/>
      <c r="K416" s="66"/>
      <c r="L416" s="66"/>
      <c r="M416" s="66"/>
      <c r="O416" s="45"/>
      <c r="R416" s="66"/>
    </row>
    <row r="417" spans="6:18" ht="12.75" customHeight="1">
      <c r="F417" s="66"/>
      <c r="G417" s="66"/>
      <c r="H417" s="66"/>
      <c r="I417" s="66"/>
      <c r="J417" s="45"/>
      <c r="K417" s="66"/>
      <c r="L417" s="66"/>
      <c r="M417" s="66"/>
      <c r="O417" s="45"/>
      <c r="R417" s="66"/>
    </row>
    <row r="418" spans="6:18" ht="12.75" customHeight="1">
      <c r="F418" s="66"/>
      <c r="G418" s="66"/>
      <c r="H418" s="66"/>
      <c r="I418" s="66"/>
      <c r="J418" s="45"/>
      <c r="K418" s="66"/>
      <c r="L418" s="66"/>
      <c r="M418" s="66"/>
      <c r="O418" s="45"/>
      <c r="R418" s="66"/>
    </row>
    <row r="419" spans="6:18" ht="12.75" customHeight="1">
      <c r="F419" s="66"/>
      <c r="G419" s="66"/>
      <c r="H419" s="66"/>
      <c r="I419" s="66"/>
      <c r="J419" s="45"/>
      <c r="K419" s="66"/>
      <c r="L419" s="66"/>
      <c r="M419" s="66"/>
      <c r="O419" s="45"/>
      <c r="R419" s="66"/>
    </row>
    <row r="420" spans="6:18" ht="12.75" customHeight="1">
      <c r="F420" s="66"/>
      <c r="G420" s="66"/>
      <c r="H420" s="66"/>
      <c r="I420" s="66"/>
      <c r="J420" s="45"/>
      <c r="K420" s="66"/>
      <c r="L420" s="66"/>
      <c r="M420" s="66"/>
      <c r="O420" s="45"/>
      <c r="R420" s="66"/>
    </row>
    <row r="421" spans="6:18" ht="12.75" customHeight="1">
      <c r="F421" s="66"/>
      <c r="G421" s="66"/>
      <c r="H421" s="66"/>
      <c r="I421" s="66"/>
      <c r="J421" s="45"/>
      <c r="K421" s="66"/>
      <c r="L421" s="66"/>
      <c r="M421" s="66"/>
      <c r="O421" s="45"/>
      <c r="R421" s="66"/>
    </row>
    <row r="422" spans="6:18" ht="12.75" customHeight="1">
      <c r="F422" s="66"/>
      <c r="G422" s="66"/>
      <c r="H422" s="66"/>
      <c r="I422" s="66"/>
      <c r="J422" s="45"/>
      <c r="K422" s="66"/>
      <c r="L422" s="66"/>
      <c r="M422" s="66"/>
      <c r="O422" s="45"/>
      <c r="R422" s="66"/>
    </row>
    <row r="423" spans="6:18" ht="12.75" customHeight="1">
      <c r="F423" s="66"/>
      <c r="G423" s="66"/>
      <c r="H423" s="66"/>
      <c r="I423" s="66"/>
      <c r="J423" s="45"/>
      <c r="K423" s="66"/>
      <c r="L423" s="66"/>
      <c r="M423" s="66"/>
      <c r="O423" s="45"/>
      <c r="R423" s="66"/>
    </row>
    <row r="424" spans="6:18" ht="12.75" customHeight="1">
      <c r="F424" s="66"/>
      <c r="G424" s="66"/>
      <c r="H424" s="66"/>
      <c r="I424" s="66"/>
      <c r="J424" s="45"/>
      <c r="K424" s="66"/>
      <c r="L424" s="66"/>
      <c r="M424" s="66"/>
      <c r="O424" s="45"/>
      <c r="R424" s="66"/>
    </row>
    <row r="425" spans="6:18" ht="12.75" customHeight="1">
      <c r="F425" s="66"/>
      <c r="G425" s="66"/>
      <c r="H425" s="66"/>
      <c r="I425" s="66"/>
      <c r="J425" s="45"/>
      <c r="K425" s="66"/>
      <c r="L425" s="66"/>
      <c r="M425" s="66"/>
      <c r="O425" s="45"/>
      <c r="R425" s="66"/>
    </row>
    <row r="426" spans="6:18" ht="12.75" customHeight="1">
      <c r="F426" s="66"/>
      <c r="G426" s="66"/>
      <c r="H426" s="66"/>
      <c r="I426" s="66"/>
      <c r="J426" s="45"/>
      <c r="K426" s="66"/>
      <c r="L426" s="66"/>
      <c r="M426" s="66"/>
      <c r="O426" s="45"/>
      <c r="R426" s="66"/>
    </row>
    <row r="427" spans="6:18" ht="12.75" customHeight="1">
      <c r="F427" s="66"/>
      <c r="G427" s="66"/>
      <c r="H427" s="66"/>
      <c r="I427" s="66"/>
      <c r="J427" s="45"/>
      <c r="K427" s="66"/>
      <c r="L427" s="66"/>
      <c r="M427" s="66"/>
      <c r="O427" s="45"/>
      <c r="R427" s="66"/>
    </row>
    <row r="428" spans="6:18" ht="12.75" customHeight="1">
      <c r="F428" s="66"/>
      <c r="G428" s="66"/>
      <c r="H428" s="66"/>
      <c r="I428" s="66"/>
      <c r="J428" s="45"/>
      <c r="K428" s="66"/>
      <c r="L428" s="66"/>
      <c r="M428" s="66"/>
      <c r="O428" s="45"/>
      <c r="R428" s="66"/>
    </row>
    <row r="429" spans="6:18" ht="12.75" customHeight="1">
      <c r="F429" s="66"/>
      <c r="G429" s="66"/>
      <c r="H429" s="66"/>
      <c r="I429" s="66"/>
      <c r="J429" s="45"/>
      <c r="K429" s="66"/>
      <c r="L429" s="66"/>
      <c r="M429" s="66"/>
      <c r="O429" s="45"/>
      <c r="R429" s="66"/>
    </row>
    <row r="430" spans="6:18" ht="12.75" customHeight="1">
      <c r="F430" s="66"/>
      <c r="G430" s="66"/>
      <c r="H430" s="66"/>
      <c r="I430" s="66"/>
      <c r="J430" s="45"/>
      <c r="K430" s="66"/>
      <c r="L430" s="66"/>
      <c r="M430" s="66"/>
      <c r="O430" s="45"/>
      <c r="R430" s="66"/>
    </row>
    <row r="431" spans="6:18" ht="12.75" customHeight="1">
      <c r="F431" s="66"/>
      <c r="G431" s="66"/>
      <c r="H431" s="66"/>
      <c r="I431" s="66"/>
      <c r="J431" s="45"/>
      <c r="K431" s="66"/>
      <c r="L431" s="66"/>
      <c r="M431" s="66"/>
      <c r="O431" s="45"/>
      <c r="R431" s="66"/>
    </row>
    <row r="432" spans="6:18" ht="12.75" customHeight="1">
      <c r="F432" s="66"/>
      <c r="G432" s="66"/>
      <c r="H432" s="66"/>
      <c r="I432" s="66"/>
      <c r="J432" s="45"/>
      <c r="K432" s="66"/>
      <c r="L432" s="66"/>
      <c r="M432" s="66"/>
      <c r="O432" s="45"/>
      <c r="R432" s="66"/>
    </row>
    <row r="433" spans="6:18" ht="12.75" customHeight="1">
      <c r="F433" s="66"/>
      <c r="G433" s="66"/>
      <c r="H433" s="66"/>
      <c r="I433" s="66"/>
      <c r="J433" s="45"/>
      <c r="K433" s="66"/>
      <c r="L433" s="66"/>
      <c r="M433" s="66"/>
      <c r="O433" s="45"/>
      <c r="R433" s="66"/>
    </row>
    <row r="434" spans="6:18" ht="12.75" customHeight="1">
      <c r="F434" s="66"/>
      <c r="G434" s="66"/>
      <c r="H434" s="66"/>
      <c r="I434" s="66"/>
      <c r="J434" s="45"/>
      <c r="K434" s="66"/>
      <c r="L434" s="66"/>
      <c r="M434" s="66"/>
      <c r="O434" s="45"/>
      <c r="R434" s="66"/>
    </row>
    <row r="435" spans="6:18" ht="12.75" customHeight="1">
      <c r="F435" s="66"/>
      <c r="G435" s="66"/>
      <c r="H435" s="66"/>
      <c r="I435" s="66"/>
      <c r="J435" s="45"/>
      <c r="K435" s="66"/>
      <c r="L435" s="66"/>
      <c r="M435" s="66"/>
      <c r="O435" s="45"/>
      <c r="R435" s="66"/>
    </row>
    <row r="436" spans="6:18" ht="12.75" customHeight="1">
      <c r="F436" s="66"/>
      <c r="G436" s="66"/>
      <c r="H436" s="66"/>
      <c r="I436" s="66"/>
      <c r="J436" s="45"/>
      <c r="K436" s="66"/>
      <c r="L436" s="66"/>
      <c r="M436" s="66"/>
      <c r="O436" s="45"/>
      <c r="R436" s="66"/>
    </row>
    <row r="437" spans="6:18" ht="12.75" customHeight="1">
      <c r="F437" s="66"/>
      <c r="G437" s="66"/>
      <c r="H437" s="66"/>
      <c r="I437" s="66"/>
      <c r="J437" s="45"/>
      <c r="K437" s="66"/>
      <c r="L437" s="66"/>
      <c r="M437" s="66"/>
      <c r="O437" s="45"/>
      <c r="R437" s="66"/>
    </row>
    <row r="438" spans="6:18" ht="12.75" customHeight="1">
      <c r="F438" s="66"/>
      <c r="G438" s="66"/>
      <c r="H438" s="66"/>
      <c r="I438" s="66"/>
      <c r="J438" s="45"/>
      <c r="K438" s="66"/>
      <c r="L438" s="66"/>
      <c r="M438" s="66"/>
      <c r="O438" s="45"/>
      <c r="R438" s="66"/>
    </row>
    <row r="439" spans="6:18" ht="12.75" customHeight="1">
      <c r="F439" s="66"/>
      <c r="G439" s="66"/>
      <c r="H439" s="66"/>
      <c r="I439" s="66"/>
      <c r="J439" s="45"/>
      <c r="K439" s="66"/>
      <c r="L439" s="66"/>
      <c r="M439" s="66"/>
      <c r="O439" s="45"/>
      <c r="R439" s="66"/>
    </row>
    <row r="440" spans="6:18" ht="12.75" customHeight="1">
      <c r="F440" s="66"/>
      <c r="G440" s="66"/>
      <c r="H440" s="66"/>
      <c r="I440" s="66"/>
      <c r="J440" s="45"/>
      <c r="K440" s="66"/>
      <c r="L440" s="66"/>
      <c r="M440" s="66"/>
      <c r="O440" s="45"/>
      <c r="R440" s="66"/>
    </row>
    <row r="441" spans="6:18" ht="12.75" customHeight="1">
      <c r="F441" s="66"/>
      <c r="G441" s="66"/>
      <c r="H441" s="66"/>
      <c r="I441" s="66"/>
      <c r="J441" s="45"/>
      <c r="K441" s="66"/>
      <c r="L441" s="66"/>
      <c r="M441" s="66"/>
      <c r="O441" s="45"/>
      <c r="R441" s="66"/>
    </row>
    <row r="442" spans="6:18" ht="12.75" customHeight="1">
      <c r="F442" s="66"/>
      <c r="G442" s="66"/>
      <c r="H442" s="66"/>
      <c r="I442" s="66"/>
      <c r="J442" s="45"/>
      <c r="K442" s="66"/>
      <c r="L442" s="66"/>
      <c r="M442" s="66"/>
      <c r="O442" s="45"/>
      <c r="R442" s="66"/>
    </row>
    <row r="443" spans="6:18" ht="12.75" customHeight="1">
      <c r="F443" s="66"/>
      <c r="G443" s="66"/>
      <c r="H443" s="66"/>
      <c r="I443" s="66"/>
      <c r="J443" s="45"/>
      <c r="K443" s="66"/>
      <c r="L443" s="66"/>
      <c r="M443" s="66"/>
      <c r="O443" s="45"/>
      <c r="R443" s="66"/>
    </row>
    <row r="444" spans="6:18" ht="12.75" customHeight="1">
      <c r="F444" s="66"/>
      <c r="G444" s="66"/>
      <c r="H444" s="66"/>
      <c r="I444" s="66"/>
      <c r="J444" s="45"/>
      <c r="K444" s="66"/>
      <c r="L444" s="66"/>
      <c r="M444" s="66"/>
      <c r="O444" s="45"/>
      <c r="R444" s="66"/>
    </row>
    <row r="445" spans="6:18" ht="12.75" customHeight="1">
      <c r="F445" s="66"/>
      <c r="G445" s="66"/>
      <c r="H445" s="66"/>
      <c r="I445" s="66"/>
      <c r="J445" s="45"/>
      <c r="K445" s="66"/>
      <c r="L445" s="66"/>
      <c r="M445" s="66"/>
      <c r="O445" s="45"/>
      <c r="R445" s="66"/>
    </row>
    <row r="446" spans="6:18" ht="12.75" customHeight="1">
      <c r="F446" s="66"/>
      <c r="G446" s="66"/>
      <c r="H446" s="66"/>
      <c r="I446" s="66"/>
      <c r="J446" s="45"/>
      <c r="K446" s="66"/>
      <c r="L446" s="66"/>
      <c r="M446" s="66"/>
      <c r="O446" s="45"/>
      <c r="R446" s="66"/>
    </row>
    <row r="447" spans="6:18" ht="12.75" customHeight="1">
      <c r="F447" s="66"/>
      <c r="G447" s="66"/>
      <c r="H447" s="66"/>
      <c r="I447" s="66"/>
      <c r="J447" s="45"/>
      <c r="K447" s="66"/>
      <c r="L447" s="66"/>
      <c r="M447" s="66"/>
      <c r="O447" s="45"/>
      <c r="R447" s="66"/>
    </row>
    <row r="448" spans="6:18" ht="12.75" customHeight="1">
      <c r="F448" s="66"/>
      <c r="G448" s="66"/>
      <c r="H448" s="66"/>
      <c r="I448" s="66"/>
      <c r="J448" s="45"/>
      <c r="K448" s="66"/>
      <c r="L448" s="66"/>
      <c r="M448" s="66"/>
      <c r="O448" s="45"/>
      <c r="R448" s="66"/>
    </row>
    <row r="449" spans="6:18" ht="12.75" customHeight="1">
      <c r="F449" s="66"/>
      <c r="G449" s="66"/>
      <c r="H449" s="66"/>
      <c r="I449" s="66"/>
      <c r="J449" s="45"/>
      <c r="K449" s="66"/>
      <c r="L449" s="66"/>
      <c r="M449" s="66"/>
      <c r="O449" s="45"/>
      <c r="R449" s="66"/>
    </row>
    <row r="450" spans="6:18" ht="12.75" customHeight="1">
      <c r="F450" s="66"/>
      <c r="G450" s="66"/>
      <c r="H450" s="66"/>
      <c r="I450" s="66"/>
      <c r="J450" s="45"/>
      <c r="K450" s="66"/>
      <c r="L450" s="66"/>
      <c r="M450" s="66"/>
      <c r="O450" s="45"/>
      <c r="R450" s="66"/>
    </row>
    <row r="451" spans="6:18" ht="12.75" customHeight="1">
      <c r="F451" s="66"/>
      <c r="G451" s="66"/>
      <c r="H451" s="66"/>
      <c r="I451" s="66"/>
      <c r="J451" s="45"/>
      <c r="K451" s="66"/>
      <c r="L451" s="66"/>
      <c r="M451" s="66"/>
      <c r="O451" s="45"/>
      <c r="R451" s="66"/>
    </row>
    <row r="452" spans="6:18" ht="12.75" customHeight="1">
      <c r="F452" s="66"/>
      <c r="G452" s="66"/>
      <c r="H452" s="66"/>
      <c r="I452" s="66"/>
      <c r="J452" s="45"/>
      <c r="K452" s="66"/>
      <c r="L452" s="66"/>
      <c r="M452" s="66"/>
      <c r="O452" s="45"/>
      <c r="R452" s="66"/>
    </row>
    <row r="453" spans="6:18" ht="12.75" customHeight="1">
      <c r="F453" s="66"/>
      <c r="G453" s="66"/>
      <c r="H453" s="66"/>
      <c r="I453" s="66"/>
      <c r="J453" s="45"/>
      <c r="K453" s="66"/>
      <c r="L453" s="66"/>
      <c r="M453" s="66"/>
      <c r="O453" s="45"/>
      <c r="R453" s="66"/>
    </row>
    <row r="454" spans="6:18" ht="12.75" customHeight="1">
      <c r="F454" s="66"/>
      <c r="G454" s="66"/>
      <c r="H454" s="66"/>
      <c r="I454" s="66"/>
      <c r="J454" s="45"/>
      <c r="K454" s="66"/>
      <c r="L454" s="66"/>
      <c r="M454" s="66"/>
      <c r="O454" s="45"/>
      <c r="R454" s="66"/>
    </row>
    <row r="455" spans="6:18" ht="12.75" customHeight="1">
      <c r="F455" s="66"/>
      <c r="G455" s="66"/>
      <c r="H455" s="66"/>
      <c r="I455" s="66"/>
      <c r="J455" s="45"/>
      <c r="K455" s="66"/>
      <c r="L455" s="66"/>
      <c r="M455" s="66"/>
      <c r="O455" s="45"/>
      <c r="R455" s="66"/>
    </row>
    <row r="456" spans="6:18" ht="12.75" customHeight="1">
      <c r="F456" s="66"/>
      <c r="G456" s="66"/>
      <c r="H456" s="66"/>
      <c r="I456" s="66"/>
      <c r="J456" s="45"/>
      <c r="K456" s="66"/>
      <c r="L456" s="66"/>
      <c r="M456" s="66"/>
      <c r="O456" s="45"/>
      <c r="R456" s="66"/>
    </row>
    <row r="457" spans="6:18" ht="12.75" customHeight="1">
      <c r="F457" s="66"/>
      <c r="G457" s="66"/>
      <c r="H457" s="66"/>
      <c r="I457" s="66"/>
      <c r="J457" s="45"/>
      <c r="K457" s="66"/>
      <c r="L457" s="66"/>
      <c r="M457" s="66"/>
      <c r="O457" s="45"/>
      <c r="R457" s="66"/>
    </row>
    <row r="458" spans="6:18" ht="12.75" customHeight="1">
      <c r="F458" s="66"/>
      <c r="G458" s="66"/>
      <c r="H458" s="66"/>
      <c r="I458" s="66"/>
      <c r="J458" s="45"/>
      <c r="K458" s="66"/>
      <c r="L458" s="66"/>
      <c r="M458" s="66"/>
      <c r="O458" s="45"/>
      <c r="R458" s="66"/>
    </row>
    <row r="459" spans="6:18" ht="12.75" customHeight="1">
      <c r="F459" s="66"/>
      <c r="G459" s="66"/>
      <c r="H459" s="66"/>
      <c r="I459" s="66"/>
      <c r="J459" s="45"/>
      <c r="K459" s="66"/>
      <c r="L459" s="66"/>
      <c r="M459" s="66"/>
      <c r="O459" s="45"/>
      <c r="R459" s="66"/>
    </row>
    <row r="460" spans="6:18" ht="12.75" customHeight="1">
      <c r="F460" s="66"/>
      <c r="G460" s="66"/>
      <c r="H460" s="66"/>
      <c r="I460" s="66"/>
      <c r="J460" s="45"/>
      <c r="K460" s="66"/>
      <c r="L460" s="66"/>
      <c r="M460" s="66"/>
      <c r="O460" s="45"/>
      <c r="R460" s="66"/>
    </row>
    <row r="461" spans="6:18" ht="12.75" customHeight="1">
      <c r="F461" s="66"/>
      <c r="G461" s="66"/>
      <c r="H461" s="66"/>
      <c r="I461" s="66"/>
      <c r="J461" s="45"/>
      <c r="K461" s="66"/>
      <c r="L461" s="66"/>
      <c r="M461" s="66"/>
      <c r="O461" s="45"/>
      <c r="R461" s="66"/>
    </row>
    <row r="462" spans="6:18" ht="12.75" customHeight="1">
      <c r="F462" s="66"/>
      <c r="G462" s="66"/>
      <c r="H462" s="66"/>
      <c r="I462" s="66"/>
      <c r="J462" s="45"/>
      <c r="K462" s="66"/>
      <c r="L462" s="66"/>
      <c r="M462" s="66"/>
      <c r="O462" s="45"/>
      <c r="R462" s="66"/>
    </row>
    <row r="463" spans="6:18" ht="12.75" customHeight="1">
      <c r="F463" s="66"/>
      <c r="G463" s="66"/>
      <c r="H463" s="66"/>
      <c r="I463" s="66"/>
      <c r="J463" s="45"/>
      <c r="K463" s="66"/>
      <c r="L463" s="66"/>
      <c r="M463" s="66"/>
      <c r="O463" s="45"/>
      <c r="R463" s="66"/>
    </row>
    <row r="464" spans="6:18" ht="12.75" customHeight="1">
      <c r="F464" s="66"/>
      <c r="G464" s="66"/>
      <c r="H464" s="66"/>
      <c r="I464" s="66"/>
      <c r="J464" s="45"/>
      <c r="K464" s="66"/>
      <c r="L464" s="66"/>
      <c r="M464" s="66"/>
      <c r="O464" s="45"/>
      <c r="R464" s="66"/>
    </row>
    <row r="465" spans="6:18" ht="12.75" customHeight="1">
      <c r="F465" s="66"/>
      <c r="G465" s="66"/>
      <c r="H465" s="66"/>
      <c r="I465" s="66"/>
      <c r="J465" s="45"/>
      <c r="K465" s="66"/>
      <c r="L465" s="66"/>
      <c r="M465" s="66"/>
      <c r="O465" s="45"/>
      <c r="R465" s="66"/>
    </row>
    <row r="466" spans="6:18" ht="12.75" customHeight="1">
      <c r="F466" s="66"/>
      <c r="G466" s="66"/>
      <c r="H466" s="66"/>
      <c r="I466" s="66"/>
      <c r="J466" s="45"/>
      <c r="K466" s="66"/>
      <c r="L466" s="66"/>
      <c r="M466" s="66"/>
      <c r="O466" s="45"/>
      <c r="R466" s="66"/>
    </row>
    <row r="467" spans="6:18" ht="12.75" customHeight="1">
      <c r="F467" s="66"/>
      <c r="G467" s="66"/>
      <c r="H467" s="66"/>
      <c r="I467" s="66"/>
      <c r="J467" s="45"/>
      <c r="K467" s="66"/>
      <c r="L467" s="66"/>
      <c r="M467" s="66"/>
      <c r="O467" s="45"/>
      <c r="R467" s="66"/>
    </row>
    <row r="468" spans="6:18" ht="12.75" customHeight="1">
      <c r="F468" s="66"/>
      <c r="G468" s="66"/>
      <c r="H468" s="66"/>
      <c r="I468" s="66"/>
      <c r="J468" s="45"/>
      <c r="K468" s="66"/>
      <c r="L468" s="66"/>
      <c r="M468" s="66"/>
      <c r="O468" s="45"/>
      <c r="R468" s="66"/>
    </row>
    <row r="469" spans="6:18" ht="12.75" customHeight="1">
      <c r="F469" s="66"/>
      <c r="G469" s="66"/>
      <c r="H469" s="66"/>
      <c r="I469" s="66"/>
      <c r="J469" s="45"/>
      <c r="K469" s="66"/>
      <c r="L469" s="66"/>
      <c r="M469" s="66"/>
      <c r="O469" s="45"/>
      <c r="R469" s="66"/>
    </row>
    <row r="470" spans="6:18" ht="12.75" customHeight="1">
      <c r="F470" s="66"/>
      <c r="G470" s="66"/>
      <c r="H470" s="66"/>
      <c r="I470" s="66"/>
      <c r="J470" s="45"/>
      <c r="K470" s="66"/>
      <c r="L470" s="66"/>
      <c r="M470" s="66"/>
      <c r="O470" s="45"/>
      <c r="R470" s="66"/>
    </row>
    <row r="471" spans="6:18" ht="12.75" customHeight="1">
      <c r="F471" s="66"/>
      <c r="G471" s="66"/>
      <c r="H471" s="66"/>
      <c r="I471" s="66"/>
      <c r="J471" s="45"/>
      <c r="K471" s="66"/>
      <c r="L471" s="66"/>
      <c r="M471" s="66"/>
      <c r="O471" s="45"/>
      <c r="R471" s="66"/>
    </row>
    <row r="472" spans="6:18" ht="12.75" customHeight="1">
      <c r="F472" s="66"/>
      <c r="G472" s="66"/>
      <c r="H472" s="66"/>
      <c r="I472" s="66"/>
      <c r="J472" s="45"/>
      <c r="K472" s="66"/>
      <c r="L472" s="66"/>
      <c r="M472" s="66"/>
      <c r="O472" s="45"/>
      <c r="R472" s="66"/>
    </row>
    <row r="473" spans="6:18" ht="12.75" customHeight="1">
      <c r="F473" s="66"/>
      <c r="G473" s="66"/>
      <c r="H473" s="66"/>
      <c r="I473" s="66"/>
      <c r="J473" s="45"/>
      <c r="K473" s="66"/>
      <c r="L473" s="66"/>
      <c r="M473" s="66"/>
      <c r="O473" s="45"/>
      <c r="R473" s="66"/>
    </row>
    <row r="474" spans="6:18" ht="12.75" customHeight="1">
      <c r="F474" s="66"/>
      <c r="G474" s="66"/>
      <c r="H474" s="66"/>
      <c r="I474" s="66"/>
      <c r="J474" s="45"/>
      <c r="K474" s="66"/>
      <c r="L474" s="66"/>
      <c r="M474" s="66"/>
      <c r="O474" s="45"/>
      <c r="R474" s="66"/>
    </row>
    <row r="475" spans="6:18" ht="12.75" customHeight="1">
      <c r="F475" s="66"/>
      <c r="G475" s="66"/>
      <c r="H475" s="66"/>
      <c r="I475" s="66"/>
      <c r="J475" s="45"/>
      <c r="K475" s="66"/>
      <c r="L475" s="66"/>
      <c r="M475" s="66"/>
      <c r="O475" s="45"/>
      <c r="R475" s="66"/>
    </row>
    <row r="476" spans="6:18" ht="12.75" customHeight="1">
      <c r="F476" s="66"/>
      <c r="G476" s="66"/>
      <c r="H476" s="66"/>
      <c r="I476" s="66"/>
      <c r="J476" s="45"/>
      <c r="K476" s="66"/>
      <c r="L476" s="66"/>
      <c r="M476" s="66"/>
      <c r="O476" s="45"/>
      <c r="R476" s="66"/>
    </row>
    <row r="477" spans="6:18" ht="12.75" customHeight="1">
      <c r="F477" s="66"/>
      <c r="G477" s="66"/>
      <c r="H477" s="66"/>
      <c r="I477" s="66"/>
      <c r="J477" s="45"/>
      <c r="K477" s="66"/>
      <c r="L477" s="66"/>
      <c r="M477" s="66"/>
      <c r="O477" s="45"/>
      <c r="R477" s="66"/>
    </row>
    <row r="478" spans="6:18" ht="12.75" customHeight="1">
      <c r="F478" s="66"/>
      <c r="G478" s="66"/>
      <c r="H478" s="66"/>
      <c r="I478" s="66"/>
      <c r="J478" s="45"/>
      <c r="K478" s="66"/>
      <c r="L478" s="66"/>
      <c r="M478" s="66"/>
      <c r="O478" s="45"/>
      <c r="R478" s="66"/>
    </row>
    <row r="479" spans="6:18" ht="12.75" customHeight="1">
      <c r="F479" s="66"/>
      <c r="G479" s="66"/>
      <c r="H479" s="66"/>
      <c r="I479" s="66"/>
      <c r="J479" s="45"/>
      <c r="K479" s="66"/>
      <c r="L479" s="66"/>
      <c r="M479" s="66"/>
      <c r="O479" s="45"/>
      <c r="R479" s="66"/>
    </row>
    <row r="480" spans="6:18" ht="12.75" customHeight="1">
      <c r="F480" s="66"/>
      <c r="G480" s="66"/>
      <c r="H480" s="66"/>
      <c r="I480" s="66"/>
      <c r="J480" s="45"/>
      <c r="K480" s="66"/>
      <c r="L480" s="66"/>
      <c r="M480" s="66"/>
      <c r="O480" s="45"/>
      <c r="R480" s="66"/>
    </row>
    <row r="481" spans="6:18" ht="12.75" customHeight="1">
      <c r="F481" s="66"/>
      <c r="G481" s="66"/>
      <c r="H481" s="66"/>
      <c r="I481" s="66"/>
      <c r="J481" s="45"/>
      <c r="K481" s="66"/>
      <c r="L481" s="66"/>
      <c r="M481" s="66"/>
      <c r="O481" s="45"/>
      <c r="R481" s="66"/>
    </row>
    <row r="482" spans="6:18" ht="12.75" customHeight="1">
      <c r="F482" s="66"/>
      <c r="G482" s="66"/>
      <c r="H482" s="66"/>
      <c r="I482" s="66"/>
      <c r="J482" s="45"/>
      <c r="K482" s="66"/>
      <c r="L482" s="66"/>
      <c r="M482" s="66"/>
      <c r="O482" s="45"/>
      <c r="R482" s="66"/>
    </row>
    <row r="483" spans="6:18" ht="12.75" customHeight="1">
      <c r="F483" s="66"/>
      <c r="G483" s="66"/>
      <c r="H483" s="66"/>
      <c r="I483" s="66"/>
      <c r="J483" s="45"/>
      <c r="K483" s="66"/>
      <c r="L483" s="66"/>
      <c r="M483" s="66"/>
      <c r="O483" s="45"/>
      <c r="R483" s="66"/>
    </row>
    <row r="484" spans="6:18" ht="12.75" customHeight="1">
      <c r="F484" s="66"/>
      <c r="G484" s="66"/>
      <c r="H484" s="66"/>
      <c r="I484" s="66"/>
      <c r="J484" s="45"/>
      <c r="K484" s="66"/>
      <c r="L484" s="66"/>
      <c r="M484" s="66"/>
      <c r="O484" s="45"/>
      <c r="R484" s="66"/>
    </row>
    <row r="485" spans="6:18" ht="12.75" customHeight="1">
      <c r="F485" s="66"/>
      <c r="G485" s="66"/>
      <c r="H485" s="66"/>
      <c r="I485" s="66"/>
      <c r="J485" s="45"/>
      <c r="K485" s="66"/>
      <c r="L485" s="66"/>
      <c r="M485" s="66"/>
      <c r="O485" s="45"/>
      <c r="R485" s="66"/>
    </row>
    <row r="486" spans="6:18" ht="12.75" customHeight="1">
      <c r="F486" s="66"/>
      <c r="G486" s="66"/>
      <c r="H486" s="66"/>
      <c r="I486" s="66"/>
      <c r="J486" s="45"/>
      <c r="K486" s="66"/>
      <c r="L486" s="66"/>
      <c r="M486" s="66"/>
      <c r="O486" s="45"/>
      <c r="R486" s="66"/>
    </row>
    <row r="487" spans="6:18" ht="12.75" customHeight="1">
      <c r="F487" s="66"/>
      <c r="G487" s="66"/>
      <c r="H487" s="66"/>
      <c r="I487" s="66"/>
      <c r="J487" s="45"/>
      <c r="K487" s="66"/>
      <c r="L487" s="66"/>
      <c r="M487" s="66"/>
      <c r="O487" s="45"/>
      <c r="R487" s="66"/>
    </row>
    <row r="488" spans="6:18" ht="12.75" customHeight="1">
      <c r="F488" s="66"/>
      <c r="G488" s="66"/>
      <c r="H488" s="66"/>
      <c r="I488" s="66"/>
      <c r="J488" s="45"/>
      <c r="K488" s="66"/>
      <c r="L488" s="66"/>
      <c r="M488" s="66"/>
      <c r="O488" s="45"/>
      <c r="R488" s="66"/>
    </row>
    <row r="489" spans="6:18" ht="12.75" customHeight="1">
      <c r="F489" s="66"/>
      <c r="G489" s="66"/>
      <c r="H489" s="66"/>
      <c r="I489" s="66"/>
      <c r="J489" s="45"/>
      <c r="K489" s="66"/>
      <c r="L489" s="66"/>
      <c r="M489" s="66"/>
      <c r="O489" s="45"/>
      <c r="R489" s="66"/>
    </row>
    <row r="490" spans="6:18" ht="12.75" customHeight="1">
      <c r="F490" s="66"/>
      <c r="G490" s="66"/>
      <c r="H490" s="66"/>
      <c r="I490" s="66"/>
      <c r="J490" s="45"/>
      <c r="K490" s="66"/>
      <c r="L490" s="66"/>
      <c r="M490" s="66"/>
      <c r="O490" s="45"/>
      <c r="R490" s="66"/>
    </row>
    <row r="491" spans="6:18" ht="12.75" customHeight="1">
      <c r="F491" s="66"/>
      <c r="G491" s="66"/>
      <c r="H491" s="66"/>
      <c r="I491" s="66"/>
      <c r="J491" s="45"/>
      <c r="K491" s="66"/>
      <c r="L491" s="66"/>
      <c r="M491" s="66"/>
      <c r="O491" s="45"/>
      <c r="R491" s="66"/>
    </row>
    <row r="492" spans="6:18" ht="12.75" customHeight="1">
      <c r="F492" s="66"/>
      <c r="G492" s="66"/>
      <c r="H492" s="66"/>
      <c r="I492" s="66"/>
      <c r="J492" s="45"/>
      <c r="K492" s="66"/>
      <c r="L492" s="66"/>
      <c r="M492" s="66"/>
      <c r="O492" s="45"/>
      <c r="R492" s="66"/>
    </row>
    <row r="493" spans="6:18" ht="12.75" customHeight="1">
      <c r="F493" s="66"/>
      <c r="G493" s="66"/>
      <c r="H493" s="66"/>
      <c r="I493" s="66"/>
      <c r="J493" s="45"/>
      <c r="K493" s="66"/>
      <c r="L493" s="66"/>
      <c r="M493" s="66"/>
      <c r="O493" s="45"/>
      <c r="R493" s="66"/>
    </row>
    <row r="494" spans="6:18" ht="12.75" customHeight="1">
      <c r="F494" s="66"/>
      <c r="G494" s="66"/>
      <c r="H494" s="66"/>
      <c r="I494" s="66"/>
      <c r="J494" s="45"/>
      <c r="K494" s="66"/>
      <c r="L494" s="66"/>
      <c r="M494" s="66"/>
      <c r="O494" s="45"/>
      <c r="R494" s="66"/>
    </row>
    <row r="495" spans="6:18" ht="12.75" customHeight="1">
      <c r="F495" s="66"/>
      <c r="G495" s="66"/>
      <c r="H495" s="66"/>
      <c r="I495" s="66"/>
      <c r="J495" s="45"/>
      <c r="K495" s="66"/>
      <c r="L495" s="66"/>
      <c r="M495" s="66"/>
      <c r="O495" s="45"/>
      <c r="R495" s="66"/>
    </row>
    <row r="496" spans="6:18" ht="12.75" customHeight="1">
      <c r="F496" s="66"/>
      <c r="G496" s="66"/>
      <c r="H496" s="66"/>
      <c r="I496" s="66"/>
      <c r="J496" s="45"/>
      <c r="K496" s="66"/>
      <c r="L496" s="66"/>
      <c r="M496" s="66"/>
      <c r="O496" s="45"/>
      <c r="R496" s="66"/>
    </row>
    <row r="497" spans="6:18" ht="12.75" customHeight="1">
      <c r="F497" s="66"/>
      <c r="G497" s="66"/>
      <c r="H497" s="66"/>
      <c r="I497" s="66"/>
      <c r="J497" s="45"/>
      <c r="K497" s="66"/>
      <c r="L497" s="66"/>
      <c r="M497" s="66"/>
      <c r="O497" s="45"/>
      <c r="R497" s="66"/>
    </row>
    <row r="498" spans="6:18" ht="12.75" customHeight="1">
      <c r="F498" s="66"/>
      <c r="G498" s="66"/>
      <c r="H498" s="66"/>
      <c r="I498" s="66"/>
      <c r="J498" s="45"/>
      <c r="K498" s="66"/>
      <c r="L498" s="66"/>
      <c r="M498" s="66"/>
      <c r="O498" s="45"/>
      <c r="R498" s="66"/>
    </row>
    <row r="499" spans="6:18" ht="12.75" customHeight="1">
      <c r="F499" s="66"/>
      <c r="G499" s="66"/>
      <c r="H499" s="66"/>
      <c r="I499" s="66"/>
      <c r="J499" s="45"/>
      <c r="K499" s="66"/>
      <c r="L499" s="66"/>
      <c r="M499" s="66"/>
      <c r="O499" s="45"/>
      <c r="R499" s="66"/>
    </row>
    <row r="500" spans="6:18" ht="12.75" customHeight="1">
      <c r="F500" s="66"/>
      <c r="G500" s="66"/>
      <c r="H500" s="66"/>
      <c r="I500" s="66"/>
      <c r="J500" s="45"/>
      <c r="K500" s="66"/>
      <c r="L500" s="66"/>
      <c r="M500" s="66"/>
      <c r="O500" s="45"/>
      <c r="R500" s="66"/>
    </row>
    <row r="501" spans="6:18" ht="12.75" customHeight="1">
      <c r="F501" s="66"/>
      <c r="G501" s="66"/>
      <c r="H501" s="66"/>
      <c r="I501" s="66"/>
      <c r="J501" s="45"/>
      <c r="K501" s="66"/>
      <c r="L501" s="66"/>
      <c r="M501" s="66"/>
      <c r="O501" s="45"/>
      <c r="R501" s="66"/>
    </row>
    <row r="502" spans="6:18" ht="12.75" customHeight="1">
      <c r="F502" s="66"/>
      <c r="G502" s="66"/>
      <c r="H502" s="66"/>
      <c r="I502" s="66"/>
      <c r="J502" s="45"/>
      <c r="K502" s="66"/>
      <c r="L502" s="66"/>
      <c r="M502" s="66"/>
      <c r="O502" s="45"/>
      <c r="R502" s="66"/>
    </row>
    <row r="503" spans="6:18" ht="12.75" customHeight="1">
      <c r="F503" s="66"/>
      <c r="G503" s="66"/>
      <c r="H503" s="66"/>
      <c r="I503" s="66"/>
      <c r="J503" s="45"/>
      <c r="K503" s="66"/>
      <c r="L503" s="66"/>
      <c r="M503" s="66"/>
      <c r="O503" s="45"/>
      <c r="R503" s="66"/>
    </row>
    <row r="504" spans="6:18" ht="12.75" customHeight="1">
      <c r="F504" s="66"/>
      <c r="G504" s="66"/>
      <c r="H504" s="66"/>
      <c r="I504" s="66"/>
      <c r="J504" s="45"/>
      <c r="K504" s="66"/>
      <c r="L504" s="66"/>
      <c r="M504" s="66"/>
      <c r="O504" s="45"/>
      <c r="R504" s="66"/>
    </row>
    <row r="505" spans="6:18" ht="12.75" customHeight="1">
      <c r="F505" s="66"/>
      <c r="G505" s="66"/>
      <c r="H505" s="66"/>
      <c r="I505" s="66"/>
      <c r="J505" s="45"/>
      <c r="K505" s="66"/>
      <c r="L505" s="66"/>
      <c r="M505" s="66"/>
      <c r="O505" s="45"/>
      <c r="R505" s="66"/>
    </row>
    <row r="506" spans="6:18" ht="12.75" customHeight="1">
      <c r="F506" s="66"/>
      <c r="G506" s="66"/>
      <c r="H506" s="66"/>
      <c r="I506" s="66"/>
      <c r="J506" s="45"/>
      <c r="K506" s="66"/>
      <c r="L506" s="66"/>
      <c r="M506" s="66"/>
      <c r="O506" s="45"/>
      <c r="R506" s="66"/>
    </row>
    <row r="507" spans="6:18" ht="12.75" customHeight="1">
      <c r="F507" s="66"/>
      <c r="G507" s="66"/>
      <c r="H507" s="66"/>
      <c r="I507" s="66"/>
      <c r="J507" s="45"/>
      <c r="K507" s="66"/>
      <c r="L507" s="66"/>
      <c r="M507" s="66"/>
      <c r="O507" s="45"/>
      <c r="R507" s="66"/>
    </row>
    <row r="508" spans="6:18" ht="12.75" customHeight="1">
      <c r="F508" s="66"/>
      <c r="G508" s="66"/>
      <c r="H508" s="66"/>
      <c r="I508" s="66"/>
      <c r="J508" s="45"/>
      <c r="K508" s="66"/>
      <c r="L508" s="66"/>
      <c r="M508" s="66"/>
      <c r="O508" s="45"/>
      <c r="R508" s="66"/>
    </row>
    <row r="509" spans="6:18" ht="12.75" customHeight="1">
      <c r="F509" s="66"/>
      <c r="G509" s="66"/>
      <c r="H509" s="66"/>
      <c r="I509" s="66"/>
      <c r="J509" s="45"/>
      <c r="K509" s="66"/>
      <c r="L509" s="66"/>
      <c r="M509" s="66"/>
      <c r="O509" s="45"/>
      <c r="R509" s="66"/>
    </row>
    <row r="510" spans="6:18" ht="12.75" customHeight="1">
      <c r="F510" s="66"/>
      <c r="G510" s="66"/>
      <c r="H510" s="66"/>
      <c r="I510" s="66"/>
      <c r="J510" s="45"/>
      <c r="K510" s="66"/>
      <c r="L510" s="66"/>
      <c r="M510" s="66"/>
      <c r="O510" s="45"/>
      <c r="R510" s="66"/>
    </row>
    <row r="511" spans="6:18" ht="12.75" customHeight="1">
      <c r="F511" s="66"/>
      <c r="G511" s="66"/>
      <c r="H511" s="66"/>
      <c r="I511" s="66"/>
      <c r="J511" s="45"/>
      <c r="K511" s="66"/>
      <c r="L511" s="66"/>
      <c r="M511" s="66"/>
      <c r="O511" s="45"/>
      <c r="R511" s="66"/>
    </row>
    <row r="512" spans="6:18" ht="12.75" customHeight="1">
      <c r="F512" s="66"/>
      <c r="G512" s="66"/>
      <c r="H512" s="66"/>
      <c r="I512" s="66"/>
      <c r="J512" s="45"/>
      <c r="K512" s="66"/>
      <c r="L512" s="66"/>
      <c r="M512" s="66"/>
      <c r="O512" s="45"/>
      <c r="R512" s="66"/>
    </row>
    <row r="513" spans="6:18" ht="12.75" customHeight="1">
      <c r="F513" s="66"/>
      <c r="G513" s="66"/>
      <c r="H513" s="66"/>
      <c r="I513" s="66"/>
      <c r="J513" s="45"/>
      <c r="K513" s="66"/>
      <c r="L513" s="66"/>
      <c r="M513" s="66"/>
      <c r="O513" s="45"/>
      <c r="R513" s="66"/>
    </row>
    <row r="514" spans="6:18" ht="12.75" customHeight="1">
      <c r="F514" s="66"/>
      <c r="G514" s="66"/>
      <c r="H514" s="66"/>
      <c r="I514" s="66"/>
      <c r="J514" s="45"/>
      <c r="K514" s="66"/>
      <c r="L514" s="66"/>
      <c r="M514" s="66"/>
      <c r="O514" s="45"/>
      <c r="R514" s="66"/>
    </row>
    <row r="515" spans="6:18" ht="12.75" customHeight="1">
      <c r="F515" s="66"/>
      <c r="G515" s="66"/>
      <c r="H515" s="66"/>
      <c r="I515" s="66"/>
      <c r="J515" s="45"/>
      <c r="K515" s="66"/>
      <c r="L515" s="66"/>
      <c r="M515" s="66"/>
      <c r="O515" s="45"/>
      <c r="R515" s="66"/>
    </row>
    <row r="516" spans="6:18" ht="12.75" customHeight="1">
      <c r="F516" s="66"/>
      <c r="G516" s="66"/>
      <c r="H516" s="66"/>
      <c r="I516" s="66"/>
      <c r="J516" s="45"/>
      <c r="K516" s="66"/>
      <c r="L516" s="66"/>
      <c r="M516" s="66"/>
      <c r="O516" s="45"/>
      <c r="R516" s="66"/>
    </row>
    <row r="517" spans="6:18" ht="15" customHeight="1">
      <c r="F517" s="66"/>
      <c r="G517" s="66"/>
      <c r="H517" s="66"/>
      <c r="I517" s="66"/>
      <c r="J517" s="45"/>
      <c r="K517" s="66"/>
      <c r="L517" s="66"/>
      <c r="M517" s="66"/>
      <c r="O517" s="45"/>
      <c r="R517" s="66"/>
    </row>
  </sheetData>
  <autoFilter ref="R1:R340"/>
  <mergeCells count="11">
    <mergeCell ref="J120:J121"/>
    <mergeCell ref="O97:O98"/>
    <mergeCell ref="P97:P98"/>
    <mergeCell ref="A97:A98"/>
    <mergeCell ref="B97:B98"/>
    <mergeCell ref="J97:J98"/>
    <mergeCell ref="M97:M98"/>
    <mergeCell ref="N97:N98"/>
    <mergeCell ref="O120:O121"/>
    <mergeCell ref="B120:B121"/>
    <mergeCell ref="A120:A121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2023-06-27T02:30:25Z</dcterms:modified>
</cp:coreProperties>
</file>