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1600" windowHeight="901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F&amp;O)'!$A$144:$B$355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3" i="6" l="1"/>
  <c r="L333" i="6" s="1"/>
  <c r="L66" i="6"/>
  <c r="K66" i="6"/>
  <c r="M66" i="6" s="1"/>
  <c r="P131" i="6"/>
  <c r="L69" i="6"/>
  <c r="K69" i="6"/>
  <c r="M69" i="6" s="1"/>
  <c r="P26" i="6"/>
  <c r="L67" i="6"/>
  <c r="M67" i="6" s="1"/>
  <c r="K67" i="6"/>
  <c r="K120" i="6" l="1"/>
  <c r="K119" i="6"/>
  <c r="L24" i="6"/>
  <c r="K24" i="6"/>
  <c r="M24" i="6" s="1"/>
  <c r="K123" i="6"/>
  <c r="M123" i="6" s="1"/>
  <c r="K354" i="6"/>
  <c r="L354" i="6" s="1"/>
  <c r="P25" i="6" l="1"/>
  <c r="L61" i="6" l="1"/>
  <c r="K61" i="6"/>
  <c r="L65" i="6"/>
  <c r="K65" i="6"/>
  <c r="L64" i="6"/>
  <c r="K64" i="6"/>
  <c r="M64" i="6" s="1"/>
  <c r="L13" i="6"/>
  <c r="K13" i="6"/>
  <c r="M13" i="6" s="1"/>
  <c r="L63" i="6"/>
  <c r="K63" i="6"/>
  <c r="M61" i="6" l="1"/>
  <c r="M65" i="6"/>
  <c r="M63" i="6"/>
  <c r="P23" i="6"/>
  <c r="L62" i="6" l="1"/>
  <c r="K62" i="6"/>
  <c r="M62" i="6" l="1"/>
  <c r="L60" i="6"/>
  <c r="K60" i="6"/>
  <c r="L56" i="6"/>
  <c r="K56" i="6"/>
  <c r="K118" i="6"/>
  <c r="K117" i="6"/>
  <c r="K116" i="6"/>
  <c r="M116" i="6" s="1"/>
  <c r="L20" i="6"/>
  <c r="K20" i="6"/>
  <c r="L18" i="6"/>
  <c r="K18" i="6"/>
  <c r="M18" i="6" s="1"/>
  <c r="M56" i="6" l="1"/>
  <c r="M60" i="6"/>
  <c r="M20" i="6"/>
  <c r="K115" i="6"/>
  <c r="M115" i="6" s="1"/>
  <c r="K103" i="6"/>
  <c r="K102" i="6"/>
  <c r="L59" i="6"/>
  <c r="K59" i="6"/>
  <c r="M59" i="6" s="1"/>
  <c r="L55" i="6"/>
  <c r="K55" i="6"/>
  <c r="L22" i="6"/>
  <c r="K22" i="6"/>
  <c r="M55" i="6" l="1"/>
  <c r="M22" i="6"/>
  <c r="K58" i="6"/>
  <c r="L57" i="6"/>
  <c r="K57" i="6"/>
  <c r="L54" i="6"/>
  <c r="K54" i="6"/>
  <c r="K114" i="6"/>
  <c r="K113" i="6"/>
  <c r="K112" i="6"/>
  <c r="K111" i="6"/>
  <c r="M54" i="6" l="1"/>
  <c r="L53" i="6"/>
  <c r="K53" i="6"/>
  <c r="K110" i="6"/>
  <c r="M110" i="6" s="1"/>
  <c r="K109" i="6"/>
  <c r="M109" i="6" s="1"/>
  <c r="K107" i="6"/>
  <c r="M107" i="6" s="1"/>
  <c r="K108" i="6"/>
  <c r="M108" i="6" s="1"/>
  <c r="L15" i="6"/>
  <c r="K15" i="6"/>
  <c r="K105" i="6"/>
  <c r="M105" i="6" s="1"/>
  <c r="L52" i="6"/>
  <c r="K52" i="6"/>
  <c r="M52" i="6" s="1"/>
  <c r="M15" i="6" l="1"/>
  <c r="M53" i="6"/>
  <c r="K106" i="6"/>
  <c r="M106" i="6" s="1"/>
  <c r="L16" i="6"/>
  <c r="K16" i="6"/>
  <c r="K98" i="6"/>
  <c r="K97" i="6"/>
  <c r="L49" i="6"/>
  <c r="K49" i="6"/>
  <c r="L48" i="6"/>
  <c r="K48" i="6"/>
  <c r="K45" i="6"/>
  <c r="L17" i="6"/>
  <c r="K17" i="6"/>
  <c r="K101" i="6"/>
  <c r="M101" i="6" s="1"/>
  <c r="L50" i="6"/>
  <c r="K50" i="6"/>
  <c r="L51" i="6"/>
  <c r="K51" i="6"/>
  <c r="K104" i="6"/>
  <c r="M104" i="6" s="1"/>
  <c r="K100" i="6"/>
  <c r="K99" i="6"/>
  <c r="M17" i="6" l="1"/>
  <c r="M16" i="6"/>
  <c r="M49" i="6"/>
  <c r="M51" i="6"/>
  <c r="M48" i="6"/>
  <c r="M50" i="6"/>
  <c r="L47" i="6"/>
  <c r="K47" i="6"/>
  <c r="K96" i="6"/>
  <c r="M96" i="6" s="1"/>
  <c r="K77" i="6"/>
  <c r="K76" i="6"/>
  <c r="L45" i="6"/>
  <c r="L46" i="6"/>
  <c r="K46" i="6"/>
  <c r="M46" i="6" l="1"/>
  <c r="M45" i="6"/>
  <c r="M47" i="6"/>
  <c r="K44" i="6"/>
  <c r="K95" i="6" l="1"/>
  <c r="M95" i="6" s="1"/>
  <c r="K94" i="6"/>
  <c r="K93" i="6"/>
  <c r="L43" i="6"/>
  <c r="K43" i="6"/>
  <c r="L44" i="6"/>
  <c r="M44" i="6" s="1"/>
  <c r="K92" i="6"/>
  <c r="M92" i="6" s="1"/>
  <c r="K87" i="6"/>
  <c r="K86" i="6"/>
  <c r="K84" i="6"/>
  <c r="K85" i="6"/>
  <c r="K91" i="6"/>
  <c r="M91" i="6" s="1"/>
  <c r="P21" i="6"/>
  <c r="M43" i="6" l="1"/>
  <c r="K90" i="6"/>
  <c r="M90" i="6" s="1"/>
  <c r="L12" i="6"/>
  <c r="K12" i="6"/>
  <c r="M12" i="6" l="1"/>
  <c r="L42" i="6"/>
  <c r="K42" i="6"/>
  <c r="M42" i="6" l="1"/>
  <c r="K83" i="6"/>
  <c r="K82" i="6"/>
  <c r="L39" i="6"/>
  <c r="K39" i="6"/>
  <c r="L40" i="6"/>
  <c r="K40" i="6"/>
  <c r="L41" i="6"/>
  <c r="K41" i="6"/>
  <c r="M41" i="6" l="1"/>
  <c r="M40" i="6"/>
  <c r="M39" i="6"/>
  <c r="K88" i="6" l="1"/>
  <c r="M88" i="6" s="1"/>
  <c r="K89" i="6"/>
  <c r="M89" i="6" s="1"/>
  <c r="K81" i="6"/>
  <c r="M81" i="6" s="1"/>
  <c r="K80" i="6"/>
  <c r="M80" i="6" s="1"/>
  <c r="K79" i="6"/>
  <c r="K78" i="6"/>
  <c r="P19" i="6"/>
  <c r="K355" i="6" l="1"/>
  <c r="L355" i="6" s="1"/>
  <c r="K321" i="6" l="1"/>
  <c r="L321" i="6" s="1"/>
  <c r="P14" i="6"/>
  <c r="K340" i="6" l="1"/>
  <c r="L340" i="6" s="1"/>
  <c r="K346" i="6" l="1"/>
  <c r="L346" i="6" s="1"/>
  <c r="K352" i="6" l="1"/>
  <c r="L352" i="6" s="1"/>
  <c r="P11" i="6"/>
  <c r="P129" i="6" l="1"/>
  <c r="P10" i="6" l="1"/>
  <c r="K331" i="6" l="1"/>
  <c r="L331" i="6" s="1"/>
  <c r="K341" i="6" l="1"/>
  <c r="L341" i="6" s="1"/>
  <c r="K347" i="6" l="1"/>
  <c r="L347" i="6" s="1"/>
  <c r="K315" i="6" l="1"/>
  <c r="L315" i="6" s="1"/>
  <c r="K316" i="6" l="1"/>
  <c r="L316" i="6" s="1"/>
  <c r="K342" i="6" l="1"/>
  <c r="L342" i="6" s="1"/>
  <c r="K334" i="6" l="1"/>
  <c r="L334" i="6" s="1"/>
  <c r="K338" i="6" l="1"/>
  <c r="L338" i="6" s="1"/>
  <c r="K343" i="6" l="1"/>
  <c r="L343" i="6" s="1"/>
  <c r="K335" i="6" l="1"/>
  <c r="L335" i="6" s="1"/>
  <c r="K329" i="6"/>
  <c r="L329" i="6" s="1"/>
  <c r="K337" i="6" l="1"/>
  <c r="L337" i="6" s="1"/>
  <c r="K325" i="6" l="1"/>
  <c r="L325" i="6" s="1"/>
  <c r="K326" i="6" l="1"/>
  <c r="L326" i="6" s="1"/>
  <c r="K319" i="6"/>
  <c r="L319" i="6" s="1"/>
  <c r="K336" i="6" l="1"/>
  <c r="L336" i="6" s="1"/>
  <c r="K330" i="6"/>
  <c r="L330" i="6" s="1"/>
  <c r="K332" i="6" l="1"/>
  <c r="L332" i="6" s="1"/>
  <c r="L6" i="2" l="1"/>
  <c r="K6" i="3"/>
  <c r="D7" i="5" l="1"/>
  <c r="M7" i="6"/>
  <c r="K327" i="6" l="1"/>
  <c r="L327" i="6" s="1"/>
  <c r="K324" i="6" l="1"/>
  <c r="L324" i="6" s="1"/>
  <c r="K328" i="6" l="1"/>
  <c r="L328" i="6" s="1"/>
  <c r="K323" i="6"/>
  <c r="L323" i="6" s="1"/>
  <c r="K322" i="6"/>
  <c r="L322" i="6" s="1"/>
  <c r="K320" i="6"/>
  <c r="L320" i="6" s="1"/>
  <c r="H318" i="6"/>
  <c r="K318" i="6" s="1"/>
  <c r="L318" i="6" s="1"/>
  <c r="K317" i="6"/>
  <c r="L317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F279" i="6"/>
  <c r="K279" i="6" s="1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59" i="6"/>
  <c r="L259" i="6" s="1"/>
  <c r="K258" i="6"/>
  <c r="L258" i="6" s="1"/>
  <c r="F257" i="6"/>
  <c r="K257" i="6" s="1"/>
  <c r="L257" i="6" s="1"/>
  <c r="K256" i="6"/>
  <c r="L256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7" i="6"/>
  <c r="L227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H208" i="6"/>
  <c r="K208" i="6" s="1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H174" i="6"/>
  <c r="K174" i="6" s="1"/>
  <c r="L174" i="6" s="1"/>
  <c r="F173" i="6"/>
  <c r="K173" i="6" s="1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6" i="4"/>
</calcChain>
</file>

<file path=xl/sharedStrings.xml><?xml version="1.0" encoding="utf-8"?>
<sst xmlns="http://schemas.openxmlformats.org/spreadsheetml/2006/main" count="3357" uniqueCount="1242">
  <si>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</si>
  <si>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</si>
  <si>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</si>
  <si>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</si>
  <si>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</si>
  <si>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</si>
  <si>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</si>
  <si>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</si>
  <si>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</si>
  <si>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</si>
  <si>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</si>
  <si>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</si>
  <si>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</si>
  <si>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</si>
  <si>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</si>
  <si>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</si>
  <si>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</si>
  <si>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</si>
  <si>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</si>
  <si>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</si>
  <si>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</si>
  <si>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</si>
  <si>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</si>
  <si>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</si>
  <si>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</si>
  <si>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</si>
  <si>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</si>
  <si>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</si>
  <si>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</si>
  <si>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</si>
  <si>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</si>
  <si>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</si>
  <si>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</si>
  <si>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</si>
  <si>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</si>
  <si>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</si>
  <si>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</si>
  <si>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</si>
  <si>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</si>
  <si>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</si>
  <si>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</si>
  <si>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</si>
  <si>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</si>
  <si>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</si>
  <si>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</si>
  <si>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</si>
  <si>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</si>
  <si>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</si>
  <si>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</si>
  <si>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</si>
  <si>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</si>
  <si>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</si>
  <si>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</si>
  <si>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</si>
  <si>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</si>
  <si>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</si>
  <si>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</si>
  <si>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</si>
  <si>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</si>
  <si>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</si>
  <si>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</si>
  <si>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</si>
  <si>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</si>
  <si>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</si>
  <si>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</si>
  <si>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</si>
  <si>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</si>
  <si>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</si>
  <si>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</si>
  <si>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</si>
  <si>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</si>
  <si>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</si>
  <si>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</si>
  <si>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</si>
  <si>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</si>
  <si>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</si>
  <si>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</si>
  <si>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</si>
  <si>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</si>
  <si>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</si>
  <si>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</si>
  <si>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</si>
  <si>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</si>
  <si>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</si>
  <si>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</si>
  <si>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</si>
  <si>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</si>
  <si>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</si>
  <si>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</si>
  <si>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</si>
  <si>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</si>
  <si>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</si>
  <si>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</si>
  <si>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</si>
  <si>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</si>
  <si>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</si>
  <si>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</si>
  <si>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</si>
  <si>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</si>
  <si>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</si>
  <si>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</si>
  <si>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</si>
  <si>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</si>
  <si>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</si>
  <si>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</si>
  <si>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</si>
  <si>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</si>
  <si>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</si>
  <si>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</si>
  <si>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</si>
  <si>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</si>
  <si>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</si>
  <si>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</si>
  <si>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</si>
  <si>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</si>
  <si>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</si>
  <si>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</si>
  <si>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</si>
  <si>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</si>
  <si>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</si>
  <si>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</si>
  <si>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</si>
  <si>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</si>
  <si>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</si>
  <si>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</si>
  <si>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</si>
  <si>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</si>
  <si>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</si>
  <si>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</si>
  <si>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</si>
  <si>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</si>
  <si>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</si>
  <si>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</si>
  <si>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</si>
  <si>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</si>
  <si>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</si>
  <si>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</si>
  <si>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</si>
  <si>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</si>
  <si>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</si>
  <si>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</si>
  <si>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</si>
  <si>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</si>
  <si>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</si>
  <si>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</si>
  <si>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</si>
  <si>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</si>
  <si>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</si>
  <si>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</si>
  <si>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</si>
  <si>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</si>
  <si>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</si>
  <si>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</si>
  <si>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</si>
  <si>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</si>
  <si>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</si>
  <si>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</si>
  <si>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</si>
  <si>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</si>
  <si>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</si>
  <si>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</si>
  <si>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</si>
  <si>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</si>
  <si>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</si>
  <si>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</si>
  <si>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</si>
  <si>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</si>
  <si>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</si>
  <si>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</si>
  <si>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</si>
  <si>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</si>
  <si>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</si>
  <si>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</si>
  <si>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</si>
  <si>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</si>
  <si>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</si>
  <si>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</si>
  <si>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</si>
  <si>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</si>
  <si>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</si>
  <si>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</si>
  <si>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</si>
  <si>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</si>
  <si>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</si>
  <si>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</si>
  <si>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</si>
  <si>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</si>
  <si>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</si>
  <si>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</si>
  <si>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</si>
  <si>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</si>
  <si>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</si>
  <si>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</si>
  <si>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</si>
  <si>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</si>
  <si>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</si>
  <si>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</si>
  <si>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</si>
  <si>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</si>
  <si>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</si>
  <si>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</si>
  <si>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</si>
  <si>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</si>
  <si>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</si>
  <si>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</si>
  <si>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</si>
  <si>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</si>
  <si>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</si>
  <si>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</si>
  <si>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</si>
  <si>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</si>
  <si>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</si>
  <si>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</si>
  <si>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</si>
  <si>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</si>
  <si>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</si>
  <si>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</si>
  <si>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</si>
  <si>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</si>
  <si>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</si>
  <si>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</si>
  <si>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</si>
  <si>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</si>
  <si>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</si>
  <si>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</si>
  <si>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</si>
  <si>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</si>
  <si>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</si>
  <si>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</si>
  <si>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</si>
  <si>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</si>
  <si>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</si>
  <si>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</si>
  <si>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</si>
  <si>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</si>
  <si>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</si>
  <si>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</si>
  <si>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</si>
  <si>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</si>
  <si>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</si>
  <si>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</si>
  <si>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</si>
  <si>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</si>
  <si>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</si>
  <si>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</si>
  <si>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</si>
  <si>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</si>
  <si>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</si>
  <si>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</si>
  <si>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</si>
  <si>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</si>
  <si>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</si>
  <si>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</si>
  <si>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</si>
  <si>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</si>
  <si>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</si>
  <si>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</si>
  <si>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</si>
  <si>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</si>
  <si>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</si>
  <si>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</si>
  <si>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</si>
  <si>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</si>
  <si>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</si>
  <si>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</si>
  <si>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</si>
  <si>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</si>
  <si>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</si>
  <si>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</si>
  <si>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</si>
  <si>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</si>
  <si>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</si>
  <si>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</si>
  <si>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</si>
  <si>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</si>
  <si>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</si>
  <si>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</si>
  <si>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</si>
  <si>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</si>
  <si>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</si>
  <si>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</si>
  <si>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</si>
  <si>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</si>
  <si>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</si>
  <si>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</si>
  <si>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</si>
  <si>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</si>
  <si>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</si>
  <si>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</si>
  <si>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</si>
  <si>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</si>
  <si>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</si>
  <si>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</si>
  <si>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</si>
  <si>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</si>
  <si>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</si>
  <si>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</si>
  <si>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</si>
  <si>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</si>
  <si>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</si>
  <si>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</si>
  <si>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</si>
  <si>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</si>
  <si>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</si>
  <si>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</si>
  <si>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</si>
  <si>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</si>
  <si>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</si>
  <si>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</si>
  <si>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</si>
  <si>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</si>
  <si>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</si>
  <si>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</si>
  <si>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</si>
  <si>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</si>
  <si>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</si>
  <si>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</si>
  <si>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</si>
  <si>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</si>
  <si>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</si>
  <si>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</si>
  <si>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</si>
  <si>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</si>
  <si>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</si>
  <si>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</si>
  <si>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</si>
  <si>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</si>
  <si>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</si>
  <si>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</si>
  <si>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</si>
  <si>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</si>
  <si>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</si>
  <si>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</si>
  <si>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</si>
  <si>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</si>
  <si>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</si>
  <si>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</si>
  <si>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</si>
  <si>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</si>
  <si>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</si>
  <si>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</si>
  <si>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</si>
  <si>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</si>
  <si>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</si>
  <si>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</si>
  <si>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</si>
  <si>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</si>
  <si>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</si>
  <si>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</si>
  <si>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</si>
  <si>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</si>
  <si>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</si>
  <si>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</si>
  <si>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</si>
  <si>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</si>
  <si>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</si>
  <si>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</si>
  <si>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</si>
  <si>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</si>
  <si>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</si>
  <si>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</si>
  <si>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</si>
  <si>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</si>
  <si>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</si>
  <si>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</si>
  <si>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</si>
  <si>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</si>
  <si>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</si>
  <si>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</si>
  <si>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</si>
  <si>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</si>
  <si>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</si>
  <si>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</si>
  <si>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</si>
  <si>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</si>
  <si>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</si>
  <si>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</si>
  <si>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</si>
  <si>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</si>
  <si>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</si>
  <si>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</si>
  <si>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</si>
  <si>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</si>
  <si>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</si>
  <si>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</si>
  <si>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</si>
  <si>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</si>
  <si>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</si>
  <si>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</si>
  <si>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</si>
  <si>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</si>
  <si>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</si>
  <si>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</si>
  <si>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</si>
  <si>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</si>
  <si>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</si>
  <si>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</si>
  <si>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</si>
  <si>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</si>
  <si>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</si>
  <si>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</si>
  <si>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</si>
  <si>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</si>
  <si>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</si>
  <si>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</si>
  <si>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</si>
  <si>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</si>
  <si>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</si>
  <si>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</si>
  <si>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</si>
  <si>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</si>
  <si>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</si>
  <si>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</si>
  <si>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</si>
  <si>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</si>
  <si>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</si>
  <si>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</si>
  <si>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</si>
  <si>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</si>
  <si>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</si>
  <si>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</si>
  <si>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</si>
  <si>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</si>
  <si>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</si>
  <si>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</si>
  <si>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</si>
  <si>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</si>
  <si>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</si>
  <si>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</si>
  <si>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</si>
  <si>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</si>
  <si>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</si>
  <si>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</si>
  <si>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</si>
  <si>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</si>
  <si>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</si>
  <si>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</si>
  <si>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</si>
  <si>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</si>
  <si>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</si>
  <si>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</si>
  <si>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</si>
  <si>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</si>
  <si>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</si>
  <si>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</si>
  <si>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</si>
  <si>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</si>
  <si>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</si>
  <si>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</si>
  <si>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</si>
  <si>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</si>
  <si>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</si>
  <si>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</si>
  <si>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</si>
  <si>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</si>
  <si>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</si>
  <si>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</si>
  <si>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</si>
  <si>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</si>
  <si>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</si>
  <si>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</si>
  <si>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</si>
  <si>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</si>
  <si>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</si>
  <si>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</si>
  <si>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</si>
  <si>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</si>
  <si>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</si>
  <si>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</si>
  <si>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</si>
  <si>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</si>
  <si>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</si>
  <si>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</si>
  <si>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</si>
  <si>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</si>
  <si>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</si>
  <si>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</si>
  <si>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</si>
  <si>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</si>
  <si>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</si>
  <si>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</si>
  <si>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</si>
  <si>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</si>
  <si>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</si>
  <si>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</si>
  <si>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</si>
  <si>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</si>
  <si>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</si>
  <si>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</si>
  <si>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</si>
  <si>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</si>
  <si>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</si>
  <si>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</si>
  <si>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</si>
  <si>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</si>
  <si>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</si>
  <si>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</si>
  <si>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</si>
  <si>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</si>
  <si>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</si>
  <si>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</si>
  <si>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</si>
  <si>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</si>
  <si>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</si>
  <si>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</si>
  <si>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</si>
  <si>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</si>
  <si>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</si>
  <si>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</si>
  <si>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</si>
  <si>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</si>
  <si>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</si>
  <si>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</si>
  <si>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</si>
  <si>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</si>
  <si>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</si>
  <si>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</si>
  <si>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</si>
  <si>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</si>
  <si>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</si>
  <si>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</si>
  <si>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</si>
  <si>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</si>
  <si>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</si>
  <si>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</si>
  <si>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</si>
  <si>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</si>
  <si>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</si>
  <si>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</si>
  <si>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</si>
  <si>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</si>
  <si>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</si>
  <si>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</si>
  <si>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</si>
  <si>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</si>
  <si>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</si>
  <si>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</si>
  <si>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</si>
  <si>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</si>
  <si>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</si>
  <si>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</si>
  <si>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</si>
  <si>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</si>
  <si>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</si>
  <si>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</si>
  <si>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</si>
  <si>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</si>
  <si>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</si>
  <si>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</si>
  <si>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</si>
  <si>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</si>
  <si>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</si>
  <si>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</si>
  <si>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</si>
  <si>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</si>
  <si>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</si>
  <si>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</si>
  <si>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</si>
  <si>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</si>
  <si>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</si>
  <si>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</si>
  <si>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</si>
  <si>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</si>
  <si>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</si>
  <si>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</si>
  <si>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</si>
  <si>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</si>
  <si>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</si>
  <si>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</si>
  <si>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</si>
  <si>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</si>
  <si>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</si>
  <si>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</si>
  <si>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</si>
  <si>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</si>
  <si>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</si>
  <si>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</si>
  <si>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</si>
  <si>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</si>
  <si>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</si>
  <si>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</si>
  <si>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</si>
  <si>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</si>
  <si>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</si>
  <si>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</si>
  <si>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</si>
  <si>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</si>
  <si>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</si>
  <si>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</si>
  <si>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</si>
  <si>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</si>
  <si>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</si>
  <si>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</si>
  <si>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</si>
  <si>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</si>
  <si>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</si>
  <si>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</si>
  <si>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</si>
  <si>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</si>
  <si>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</si>
  <si>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</si>
  <si>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</si>
  <si>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</si>
  <si>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</si>
  <si>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</si>
  <si>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</si>
  <si>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</si>
  <si>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</si>
  <si>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</si>
  <si>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</si>
  <si>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</si>
  <si>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</si>
  <si>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</si>
  <si>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</si>
  <si>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</si>
  <si>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</si>
  <si>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</si>
  <si>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</si>
  <si>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</si>
  <si>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</si>
  <si>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</si>
  <si>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</si>
  <si>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</si>
  <si>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</si>
  <si>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</si>
  <si>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</si>
  <si>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</si>
  <si>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</si>
  <si>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</si>
  <si>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</si>
  <si>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</si>
  <si>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</si>
  <si>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</si>
  <si>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</si>
  <si>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</si>
  <si>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</si>
  <si>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</si>
  <si>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</si>
  <si>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</si>
  <si>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</si>
  <si>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</si>
  <si>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</si>
  <si>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</si>
  <si>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</si>
  <si>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</si>
  <si>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</si>
  <si>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</si>
  <si>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</si>
  <si>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</si>
  <si>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</si>
  <si>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</si>
  <si>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</si>
  <si>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</si>
  <si>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</si>
  <si>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</si>
  <si>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</si>
  <si>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</si>
  <si>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</si>
  <si>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</si>
  <si>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</si>
  <si>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</si>
  <si>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</si>
  <si>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</si>
  <si>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</si>
  <si>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</si>
  <si>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</si>
  <si>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</si>
  <si>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</si>
  <si>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</si>
  <si>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</si>
  <si>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</si>
  <si>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</si>
  <si>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</si>
  <si>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</si>
  <si>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</si>
  <si>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</si>
  <si>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</si>
  <si>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</si>
  <si>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</si>
  <si>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</si>
  <si>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</si>
  <si>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</si>
  <si>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</si>
  <si>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</si>
  <si>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</si>
  <si>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</si>
  <si>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</si>
  <si>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</si>
  <si>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</si>
  <si>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</si>
  <si>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</si>
  <si>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</si>
  <si>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</si>
  <si>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</si>
  <si>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</si>
  <si>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</si>
  <si>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</si>
  <si>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</si>
  <si>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</si>
  <si>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</si>
  <si>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</si>
  <si>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</si>
  <si>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</si>
  <si>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</si>
  <si>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</si>
  <si>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</si>
  <si>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</si>
  <si>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</si>
  <si>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</si>
  <si>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</si>
  <si>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</si>
  <si>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</si>
  <si>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</si>
  <si>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</si>
  <si>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</si>
  <si>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</si>
  <si>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</si>
  <si>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</si>
  <si>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</si>
  <si>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</si>
  <si>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</si>
  <si>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</si>
  <si>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</si>
  <si>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</si>
  <si>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</si>
  <si>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</si>
  <si>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</si>
  <si>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</si>
  <si>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</si>
  <si>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</si>
  <si>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</si>
  <si>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</si>
  <si>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</si>
  <si>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</si>
  <si>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</si>
  <si>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</si>
  <si>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</si>
  <si>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</si>
  <si>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</si>
  <si>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</si>
  <si>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</si>
  <si>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</si>
  <si>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</si>
  <si>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</si>
  <si>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</si>
  <si>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</si>
  <si>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</si>
  <si>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</si>
  <si>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</si>
  <si>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</si>
  <si>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</si>
  <si>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</si>
  <si>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</si>
  <si>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</si>
  <si>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</si>
  <si>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</si>
  <si>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</si>
  <si>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</si>
  <si>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</si>
  <si>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</si>
  <si>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</si>
  <si>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</si>
  <si>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</si>
  <si>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</si>
  <si>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</si>
  <si>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</si>
  <si>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</si>
  <si>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</si>
  <si>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</si>
  <si>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</si>
  <si>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</si>
  <si>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</si>
  <si>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</si>
  <si>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</si>
  <si>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</si>
  <si>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</si>
  <si>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</si>
  <si>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</si>
  <si>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</si>
  <si>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</si>
  <si>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</si>
  <si>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</si>
  <si>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</si>
  <si>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</si>
  <si>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</si>
  <si>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</si>
  <si>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</si>
  <si>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</si>
  <si>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</si>
  <si>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</si>
  <si>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</si>
  <si>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</si>
  <si>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</si>
  <si>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</si>
  <si>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</si>
  <si>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</si>
  <si>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</si>
  <si>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</si>
  <si>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</si>
  <si>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</si>
  <si>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</si>
  <si>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</si>
  <si>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</si>
  <si>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</si>
  <si>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</si>
  <si>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</si>
  <si>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</si>
  <si>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</si>
  <si>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</si>
  <si>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</si>
  <si>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</si>
  <si>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</si>
  <si>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</si>
  <si>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</si>
  <si>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</si>
  <si>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</si>
  <si>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</si>
  <si>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</si>
  <si>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</si>
  <si>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</si>
  <si>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</si>
  <si>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</si>
  <si>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</si>
  <si>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</si>
  <si>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</si>
  <si>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</si>
  <si>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</si>
  <si>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</si>
  <si>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</si>
  <si>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</si>
  <si>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</si>
  <si>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</si>
  <si>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</si>
  <si>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</si>
  <si>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</si>
  <si>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</si>
  <si>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</si>
  <si>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</si>
  <si>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</si>
  <si>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</si>
  <si>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</si>
  <si>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</si>
  <si>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</si>
  <si>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</si>
  <si>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</si>
  <si>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</si>
  <si>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</si>
  <si>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</si>
  <si>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</si>
  <si>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</si>
  <si>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</si>
  <si>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</si>
  <si>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</si>
  <si>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</si>
  <si>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</si>
  <si>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</si>
  <si>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</si>
  <si>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</si>
  <si>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</si>
  <si>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</si>
  <si>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</si>
  <si>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</si>
  <si>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</si>
  <si>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</si>
  <si>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</si>
  <si>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</si>
  <si>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</si>
  <si>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</si>
  <si>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</si>
  <si>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</si>
  <si>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</si>
  <si>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</si>
  <si>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</si>
  <si>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</si>
  <si>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</si>
  <si>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</si>
  <si>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</si>
  <si>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</si>
  <si>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</si>
  <si>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</si>
  <si>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</si>
  <si>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</si>
  <si>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</si>
  <si>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</si>
  <si>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</si>
  <si>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</si>
  <si>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</si>
  <si>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</si>
  <si>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</si>
  <si>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</si>
  <si>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</si>
  <si>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</si>
  <si>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</si>
  <si>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</si>
  <si>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</si>
  <si>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</si>
  <si>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</si>
  <si>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</si>
  <si>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</si>
  <si>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</si>
  <si>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</si>
  <si>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</si>
  <si>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</si>
  <si>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</si>
  <si>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</si>
  <si>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</si>
  <si>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</si>
  <si>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</si>
  <si>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</si>
  <si>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</si>
  <si>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</si>
  <si>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</si>
  <si>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</si>
  <si>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</si>
  <si>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</si>
  <si>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</si>
  <si>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</si>
  <si>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</si>
  <si>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</si>
  <si>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</si>
  <si>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</si>
  <si>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</si>
  <si>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</si>
  <si>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</si>
  <si>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</si>
  <si>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</si>
  <si>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</si>
  <si>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</si>
  <si>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</si>
  <si>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</si>
  <si>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</si>
  <si>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</si>
  <si>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</si>
  <si>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</si>
  <si>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</si>
  <si>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</si>
  <si>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</si>
  <si>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</si>
  <si>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</si>
  <si>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</si>
  <si>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</si>
  <si>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</si>
  <si>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</si>
  <si>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</si>
  <si>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</si>
  <si>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</si>
  <si>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</si>
  <si>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</si>
  <si>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</si>
  <si>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</si>
  <si>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</si>
  <si>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</si>
  <si>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</si>
  <si>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</si>
  <si>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</si>
  <si>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</si>
  <si>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</si>
  <si>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</si>
  <si>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</si>
  <si>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</si>
  <si>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</si>
  <si>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</si>
  <si>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</si>
  <si>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</si>
  <si>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</si>
  <si>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</si>
  <si>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</si>
  <si>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</si>
  <si>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</si>
  <si>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</si>
  <si>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</si>
  <si>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</si>
  <si>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</si>
  <si>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</si>
  <si>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</si>
  <si>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</si>
  <si>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</si>
  <si>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</si>
  <si>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</si>
  <si>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</si>
  <si>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</si>
  <si>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</si>
  <si>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</si>
  <si>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</si>
  <si>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</si>
  <si>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</si>
  <si>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</si>
  <si>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</si>
  <si>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</si>
  <si>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</si>
  <si>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</si>
  <si>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</si>
  <si>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</si>
  <si>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</si>
  <si>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</si>
  <si>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</si>
  <si>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</si>
  <si>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</si>
  <si>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</si>
  <si>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</si>
  <si>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</si>
  <si>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</si>
  <si>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</si>
  <si>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</si>
  <si>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</si>
  <si>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</si>
  <si>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</si>
  <si>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</si>
  <si>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</si>
  <si>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</si>
  <si>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</si>
  <si>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</si>
  <si>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</si>
  <si>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</si>
  <si>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</si>
  <si>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</si>
  <si>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</si>
  <si>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</si>
  <si>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</si>
  <si>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</si>
  <si>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</si>
  <si>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</si>
  <si>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</si>
  <si>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</si>
  <si>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</si>
  <si>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</si>
  <si>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</si>
  <si>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</si>
  <si>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</si>
  <si>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</si>
  <si>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</si>
  <si>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</si>
  <si>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</si>
  <si>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</si>
  <si>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</si>
  <si>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</si>
  <si>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</si>
  <si>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</si>
  <si>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</si>
  <si>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</si>
  <si>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</si>
  <si>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</si>
  <si>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</si>
  <si>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</si>
  <si>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</si>
  <si>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</si>
  <si>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</si>
  <si>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</si>
  <si>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</si>
  <si>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</si>
  <si>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</si>
  <si>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</si>
  <si>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</si>
  <si>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</si>
  <si>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</si>
  <si>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</si>
  <si>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</si>
  <si>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</si>
  <si>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</si>
  <si>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</si>
  <si>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</si>
  <si>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</si>
  <si>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</si>
  <si>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</si>
  <si>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</si>
  <si>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</si>
  <si>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</si>
  <si>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</si>
  <si>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</si>
  <si>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</si>
  <si>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</si>
  <si>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</si>
  <si>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</si>
  <si>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JAI VINAYAK SECURITIES</t>
  </si>
  <si>
    <t>KAUSHAL HITESHBHAI PARIKH</t>
  </si>
  <si>
    <t>FRANKLININD</t>
  </si>
  <si>
    <t>SETU SECURITIES PVT. LTD.</t>
  </si>
  <si>
    <t>GRAVITON RESEARCH CAPITAL LLP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</si>
  <si>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</si>
  <si>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</si>
  <si>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</si>
  <si>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</si>
  <si>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</si>
  <si>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</si>
  <si>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</si>
  <si>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AKASH GOYAL</t>
  </si>
  <si>
    <t>PREETI SAGAR</t>
  </si>
  <si>
    <t>INDRENEW</t>
  </si>
  <si>
    <t>ESAAR (INDIA) LIMITED</t>
  </si>
  <si>
    <t>MAHACORP</t>
  </si>
  <si>
    <t>SCANPGEOM</t>
  </si>
  <si>
    <t>SELLWIN</t>
  </si>
  <si>
    <t>VARYAA</t>
  </si>
  <si>
    <t>GLOBE</t>
  </si>
  <si>
    <t>Globe Textiles (I) Ltd.</t>
  </si>
  <si>
    <t>NIFTY 22750 PE 23 MAY</t>
  </si>
  <si>
    <t>Loss of Rs.42.5/-</t>
  </si>
  <si>
    <t>Loss of Rs.43/-</t>
  </si>
  <si>
    <t>BHARTIARTL MAY FUT</t>
  </si>
  <si>
    <t>1389-1410</t>
  </si>
  <si>
    <t>1190-1200</t>
  </si>
  <si>
    <t>1468-1470</t>
  </si>
  <si>
    <t>1499-1525</t>
  </si>
  <si>
    <t>ADANIPORTS MAY FUT</t>
  </si>
  <si>
    <t>1470-1500</t>
  </si>
  <si>
    <t>Loss of Rs.70.50/-</t>
  </si>
  <si>
    <t>SUNIL HUKUMAT RAJDEV</t>
  </si>
  <si>
    <t>MIKER FINANCIAL CONSULTANTS PRIVATE LIMITED</t>
  </si>
  <si>
    <t>PIOTEX</t>
  </si>
  <si>
    <t>SAI</t>
  </si>
  <si>
    <t>VISHAL CHINUBHAI SUTHAR HUF</t>
  </si>
  <si>
    <t>CAMELLIA TRADEX PRIVATE LIMITED</t>
  </si>
  <si>
    <t>STERPOW</t>
  </si>
  <si>
    <t>PARAM KAMLESH KAPADIA</t>
  </si>
  <si>
    <t>AHIMSA</t>
  </si>
  <si>
    <t>Ahimsa Industries Ltd.</t>
  </si>
  <si>
    <t>Cochin Shipyard Limited</t>
  </si>
  <si>
    <t>AVANCE VENTURES PRIVATE LIMITED</t>
  </si>
  <si>
    <t>PRLIND</t>
  </si>
  <si>
    <t>Premier Roadlines Limited</t>
  </si>
  <si>
    <t>VISHAL BIPINKUMAR DOSHI</t>
  </si>
  <si>
    <t>STATSOL RESEARCH LLP</t>
  </si>
  <si>
    <t>2535-2605</t>
  </si>
  <si>
    <t>2750-2850</t>
  </si>
  <si>
    <t>Loss of Rs.30/-</t>
  </si>
  <si>
    <t>322-352</t>
  </si>
  <si>
    <t>450-500</t>
  </si>
  <si>
    <t>BLUECLOUDS</t>
  </si>
  <si>
    <t>SUPRAJA BUSINESS CONSULTANTS PRIVATE LIMITED</t>
  </si>
  <si>
    <t>CEEJAY</t>
  </si>
  <si>
    <t>ASHOK JAIN HUF</t>
  </si>
  <si>
    <t>CORALAB</t>
  </si>
  <si>
    <t>NEELAM MITTAL</t>
  </si>
  <si>
    <t>DELTA</t>
  </si>
  <si>
    <t>NAV CAPITAL VCC - NAV CAPITAL EMERGING STAR FUND</t>
  </si>
  <si>
    <t>SAMEER</t>
  </si>
  <si>
    <t>MATALIA STOCK BROKING PRIVATE LIMITED</t>
  </si>
  <si>
    <t>PRASHANT GUPTA</t>
  </si>
  <si>
    <t>KAMAL JEET GUPTA</t>
  </si>
  <si>
    <t>TANVI BANSAL</t>
  </si>
  <si>
    <t>SEIFER RICHARD MASCARENHAS</t>
  </si>
  <si>
    <t>SANDEEP PRAKASHCHANDRA JAIN (HUF)</t>
  </si>
  <si>
    <t>KALPANA MADHANI SECURITIES PRIVATE LIMITED</t>
  </si>
  <si>
    <t>KEWAL KRISHAN GOEL</t>
  </si>
  <si>
    <t>SATISH KUMAR GRANDHI</t>
  </si>
  <si>
    <t>GCONNECT</t>
  </si>
  <si>
    <t>VAXFAB ENTERPRISES LIMITED</t>
  </si>
  <si>
    <t>GENNEX</t>
  </si>
  <si>
    <t>KAMAL KUMAR DUGAR AND CO ( PROP : KAMAL KUMAR DUGAR)</t>
  </si>
  <si>
    <t>GOLKONDA</t>
  </si>
  <si>
    <t>SHAKUNTLA GUPTA</t>
  </si>
  <si>
    <t>SONIKA JAIN</t>
  </si>
  <si>
    <t>TINA JAIN</t>
  </si>
  <si>
    <t>DEEPAK JAIN</t>
  </si>
  <si>
    <t>GPSL</t>
  </si>
  <si>
    <t>CHIRAG L GANDHI</t>
  </si>
  <si>
    <t>GUJTLRM</t>
  </si>
  <si>
    <t>NOBLE POLYMERS LIMITED NOBLE</t>
  </si>
  <si>
    <t>IFL</t>
  </si>
  <si>
    <t>JETMALL</t>
  </si>
  <si>
    <t>PURAN CHAND CHORDIA MAHAVEER CHAND JAIN</t>
  </si>
  <si>
    <t>KANUNGO</t>
  </si>
  <si>
    <t>MEHUL KANUBHAI VAGHELA</t>
  </si>
  <si>
    <t>THAKORBHAIVINUBHAIMISTRY</t>
  </si>
  <si>
    <t>KCLINFRA</t>
  </si>
  <si>
    <t>SRESTHA FINVEST LIMITED</t>
  </si>
  <si>
    <t>MAFIA</t>
  </si>
  <si>
    <t>URMIL SATISHKUMAR SHAH</t>
  </si>
  <si>
    <t>SANJEEV HARBANSLAL BHATIA</t>
  </si>
  <si>
    <t>NBFOOT</t>
  </si>
  <si>
    <t>SYNEMATIC MEDIA AND CONSULTING PRIVATE LIMITED</t>
  </si>
  <si>
    <t>DEV GANPAT PAWAR</t>
  </si>
  <si>
    <t>LEMON MANAGEMENT CONSULTANCY PRIVATE LIMITED</t>
  </si>
  <si>
    <t>ONTIC</t>
  </si>
  <si>
    <t>RAGHAV KAMALAKSH RAO</t>
  </si>
  <si>
    <t>PARLEIND</t>
  </si>
  <si>
    <t>PREETI ABHISHEK TULSHAN</t>
  </si>
  <si>
    <t>ASHWIN STOCKS AND INVESTMENT PRIVATE LIMITED</t>
  </si>
  <si>
    <t>RATHOD MANOJ CHHAGANLAL HUF</t>
  </si>
  <si>
    <t>YOGOMAYA TRADELINK PRIVATE LIMITED</t>
  </si>
  <si>
    <t>COMELY ELECTRICAL PRIVATE LIMITED</t>
  </si>
  <si>
    <t>RASHMIKANT MEHTA</t>
  </si>
  <si>
    <t>SHUKLA JINNY DARSHANBHAI</t>
  </si>
  <si>
    <t>HETALBEN MONILBHAI VORA</t>
  </si>
  <si>
    <t>YASH AMOL LOHARIKAR</t>
  </si>
  <si>
    <t>SOMAPPR</t>
  </si>
  <si>
    <t>GUTTIKONDA VARA LAKSHMI</t>
  </si>
  <si>
    <t>SRDAPRT</t>
  </si>
  <si>
    <t>AJAY DATA</t>
  </si>
  <si>
    <t>DEEPAK DATA</t>
  </si>
  <si>
    <t>MOHINI DEVI</t>
  </si>
  <si>
    <t>RITIKA VEGETABLE OIL PRIVATE LIMITED</t>
  </si>
  <si>
    <t>ARIX CAPITAL LIMITED</t>
  </si>
  <si>
    <t>UDAY R SHAH HUF</t>
  </si>
  <si>
    <t>VIRAJ RAJIV SHAH</t>
  </si>
  <si>
    <t>JINAL VIJAY SHAH</t>
  </si>
  <si>
    <t>FLARENSH AUROBINDO KAKDIYA</t>
  </si>
  <si>
    <t>SUUMAYA</t>
  </si>
  <si>
    <t>HARSH ATULKUMAR SHAH</t>
  </si>
  <si>
    <t>IRIS COMPUTERS LIMITED</t>
  </si>
  <si>
    <t>VRUDDHI</t>
  </si>
  <si>
    <t>VISHAL BIPINCHANDRA DOSHI</t>
  </si>
  <si>
    <t>ABSMARINE</t>
  </si>
  <si>
    <t>ABS Marine Services Ltd</t>
  </si>
  <si>
    <t>ROHAN GUPTA</t>
  </si>
  <si>
    <t>HOACFOODS</t>
  </si>
  <si>
    <t>Hoac Foods India Limited</t>
  </si>
  <si>
    <t>KALPALABDHI SECURITIES PRIVATE LIMITED</t>
  </si>
  <si>
    <t>Vodafone Idea Limited</t>
  </si>
  <si>
    <t>HRTI PRIVATE LIMITED</t>
  </si>
  <si>
    <t>NIITLTD</t>
  </si>
  <si>
    <t>NIIT Limited</t>
  </si>
  <si>
    <t>PARAS</t>
  </si>
  <si>
    <t>Paras Def and Spce Tech L</t>
  </si>
  <si>
    <t>NK SECURITIES RESEARCH PRIVATE LIMITED</t>
  </si>
  <si>
    <t>QE SECURITIES LLP</t>
  </si>
  <si>
    <t>REFRACTORY</t>
  </si>
  <si>
    <t>Refractory Shapes Limited</t>
  </si>
  <si>
    <t>RICOAUTO</t>
  </si>
  <si>
    <t>Rico Auto Industries Ltd</t>
  </si>
  <si>
    <t>RULKA</t>
  </si>
  <si>
    <t>Rulka Electricals Limited</t>
  </si>
  <si>
    <t>MANSI SHARE AND STOCK ADVISORS PVT LTD</t>
  </si>
  <si>
    <t>TOUCHWOOD</t>
  </si>
  <si>
    <t>Touchwood Entertain Ltd.</t>
  </si>
  <si>
    <t>BALVEER SINGH SANKHLA</t>
  </si>
  <si>
    <t>TRU</t>
  </si>
  <si>
    <t>TruCap Finance Limited</t>
  </si>
  <si>
    <t>OSC GLOBAL PROCESSING PRIVATE LIMITED</t>
  </si>
  <si>
    <t>IND SWIFT LABORATORIES LIMITED</t>
  </si>
  <si>
    <t>WINSOL</t>
  </si>
  <si>
    <t>Winsol Engineers Limited</t>
  </si>
  <si>
    <t>ZAGGLE</t>
  </si>
  <si>
    <t>Zaggle Prepa Ocean Ser L</t>
  </si>
  <si>
    <t>HIMANSHU BABUBHAI AMIN</t>
  </si>
  <si>
    <t>MAGNUM</t>
  </si>
  <si>
    <t>Magnum Ventures Limited</t>
  </si>
  <si>
    <t>KHETAN DEVELOPERS PRIVATE LIMITED</t>
  </si>
  <si>
    <t>ARUNA R JAIN</t>
  </si>
  <si>
    <t>SOMICONVEY</t>
  </si>
  <si>
    <t>Somi Conveyor Belt. Ltd.</t>
  </si>
  <si>
    <t>RAJENDRAKUMAR SANWARMAL BHIMRAJKA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</si>
</sst>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214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213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6" t="s">
        <v>20</v>
      </c>
      <c r="F9" s="26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6"/>
      <c r="N9" s="27"/>
      <c r="O9" s="27"/>
      <c r="P9" s="27"/>
    </row>
    <row r="10" spans="1:16" ht="40.200000000000003">
      <c r="A10" s="404"/>
      <c r="B10" s="406"/>
      <c r="C10" s="406"/>
      <c r="D10" s="406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23019.599999999999</v>
      </c>
      <c r="F11" s="204">
        <v>23020.833333333332</v>
      </c>
      <c r="G11" s="203">
        <v>22951.766666666663</v>
      </c>
      <c r="H11" s="203">
        <v>22883.933333333331</v>
      </c>
      <c r="I11" s="203">
        <v>22814.866666666661</v>
      </c>
      <c r="J11" s="203">
        <v>23088.666666666664</v>
      </c>
      <c r="K11" s="203">
        <v>23157.733333333337</v>
      </c>
      <c r="L11" s="203">
        <v>23225.566666666666</v>
      </c>
      <c r="M11" s="202">
        <v>23089.9</v>
      </c>
      <c r="N11" s="202">
        <v>22953</v>
      </c>
      <c r="O11" s="202">
        <v>17386875</v>
      </c>
      <c r="P11" s="205">
        <v>4.040600480204648E-2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49045.15</v>
      </c>
      <c r="F12" s="204">
        <v>48954.366666666669</v>
      </c>
      <c r="G12" s="203">
        <v>48792.833333333336</v>
      </c>
      <c r="H12" s="203">
        <v>48540.51666666667</v>
      </c>
      <c r="I12" s="203">
        <v>48378.983333333337</v>
      </c>
      <c r="J12" s="203">
        <v>49206.683333333334</v>
      </c>
      <c r="K12" s="203">
        <v>49368.21666666666</v>
      </c>
      <c r="L12" s="203">
        <v>49620.533333333333</v>
      </c>
      <c r="M12" s="202">
        <v>49115.9</v>
      </c>
      <c r="N12" s="202">
        <v>48702.05</v>
      </c>
      <c r="O12" s="202">
        <v>2999205</v>
      </c>
      <c r="P12" s="205">
        <v>4.0723911244359083E-2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21867.25</v>
      </c>
      <c r="F13" s="217">
        <v>21832.416666666668</v>
      </c>
      <c r="G13" s="219">
        <v>21754.833333333336</v>
      </c>
      <c r="H13" s="219">
        <v>21642.416666666668</v>
      </c>
      <c r="I13" s="219">
        <v>21564.833333333336</v>
      </c>
      <c r="J13" s="219">
        <v>21944.833333333336</v>
      </c>
      <c r="K13" s="219">
        <v>22022.416666666672</v>
      </c>
      <c r="L13" s="219">
        <v>22134.833333333336</v>
      </c>
      <c r="M13" s="220">
        <v>21910</v>
      </c>
      <c r="N13" s="220">
        <v>21720</v>
      </c>
      <c r="O13" s="220">
        <v>79720</v>
      </c>
      <c r="P13" s="221">
        <v>0.38679655562320603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11467.05</v>
      </c>
      <c r="F14" s="217">
        <v>11456.916666666666</v>
      </c>
      <c r="G14" s="219">
        <v>11392.583333333332</v>
      </c>
      <c r="H14" s="219">
        <v>11318.116666666667</v>
      </c>
      <c r="I14" s="219">
        <v>11253.783333333333</v>
      </c>
      <c r="J14" s="219">
        <v>11531.383333333331</v>
      </c>
      <c r="K14" s="219">
        <v>11595.716666666664</v>
      </c>
      <c r="L14" s="219">
        <v>11670.183333333331</v>
      </c>
      <c r="M14" s="220">
        <v>11521.25</v>
      </c>
      <c r="N14" s="220">
        <v>11382.45</v>
      </c>
      <c r="O14" s="220">
        <v>2363050</v>
      </c>
      <c r="P14" s="221">
        <v>0.14350350834744738</v>
      </c>
    </row>
    <row r="15" spans="1:16" ht="12.75" customHeight="1">
      <c r="A15" s="213">
        <v>5</v>
      </c>
      <c r="B15" s="376" t="s">
        <v>34</v>
      </c>
      <c r="C15" s="217" t="s">
        <v>1027</v>
      </c>
      <c r="D15" s="218">
        <v>45443</v>
      </c>
      <c r="E15" s="217">
        <v>69030.05</v>
      </c>
      <c r="F15" s="217">
        <v>69023.349999999991</v>
      </c>
      <c r="G15" s="219">
        <v>68636.699999999983</v>
      </c>
      <c r="H15" s="219">
        <v>68243.349999999991</v>
      </c>
      <c r="I15" s="219">
        <v>67856.699999999983</v>
      </c>
      <c r="J15" s="219">
        <v>69416.699999999983</v>
      </c>
      <c r="K15" s="219">
        <v>69803.349999999977</v>
      </c>
      <c r="L15" s="219">
        <v>70196.699999999983</v>
      </c>
      <c r="M15" s="220">
        <v>69410</v>
      </c>
      <c r="N15" s="220">
        <v>68630</v>
      </c>
      <c r="O15" s="220">
        <v>11400</v>
      </c>
      <c r="P15" s="221">
        <v>1.7857142857142856E-2</v>
      </c>
    </row>
    <row r="16" spans="1:16" ht="12.75" customHeight="1">
      <c r="A16" s="213">
        <v>6</v>
      </c>
      <c r="B16" s="225" t="s">
        <v>848</v>
      </c>
      <c r="C16" s="222" t="s">
        <v>39</v>
      </c>
      <c r="D16" s="218">
        <v>45442</v>
      </c>
      <c r="E16" s="217">
        <v>621.1</v>
      </c>
      <c r="F16" s="217">
        <v>632.41666666666663</v>
      </c>
      <c r="G16" s="219">
        <v>607.83333333333326</v>
      </c>
      <c r="H16" s="219">
        <v>594.56666666666661</v>
      </c>
      <c r="I16" s="219">
        <v>569.98333333333323</v>
      </c>
      <c r="J16" s="219">
        <v>645.68333333333328</v>
      </c>
      <c r="K16" s="219">
        <v>670.26666666666654</v>
      </c>
      <c r="L16" s="219">
        <v>683.5333333333333</v>
      </c>
      <c r="M16" s="220">
        <v>657</v>
      </c>
      <c r="N16" s="220">
        <v>619.15</v>
      </c>
      <c r="O16" s="220">
        <v>13980000</v>
      </c>
      <c r="P16" s="221">
        <v>4.0178571428571432E-2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8454.25</v>
      </c>
      <c r="F17" s="217">
        <v>8448.1666666666661</v>
      </c>
      <c r="G17" s="219">
        <v>8371.1833333333325</v>
      </c>
      <c r="H17" s="219">
        <v>8288.1166666666668</v>
      </c>
      <c r="I17" s="219">
        <v>8211.1333333333332</v>
      </c>
      <c r="J17" s="219">
        <v>8531.2333333333318</v>
      </c>
      <c r="K17" s="219">
        <v>8608.2166666666653</v>
      </c>
      <c r="L17" s="219">
        <v>8691.283333333331</v>
      </c>
      <c r="M17" s="220">
        <v>8525.15</v>
      </c>
      <c r="N17" s="220">
        <v>8365.1</v>
      </c>
      <c r="O17" s="220">
        <v>1300625</v>
      </c>
      <c r="P17" s="221">
        <v>-1.5610217596972564E-2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26225.05</v>
      </c>
      <c r="F18" s="217">
        <v>26207.150000000005</v>
      </c>
      <c r="G18" s="219">
        <v>26044.30000000001</v>
      </c>
      <c r="H18" s="219">
        <v>25863.550000000007</v>
      </c>
      <c r="I18" s="219">
        <v>25700.700000000012</v>
      </c>
      <c r="J18" s="219">
        <v>26387.900000000009</v>
      </c>
      <c r="K18" s="219">
        <v>26550.750000000007</v>
      </c>
      <c r="L18" s="219">
        <v>26731.500000000007</v>
      </c>
      <c r="M18" s="220">
        <v>26370</v>
      </c>
      <c r="N18" s="220">
        <v>26026.400000000001</v>
      </c>
      <c r="O18" s="220">
        <v>164380</v>
      </c>
      <c r="P18" s="221">
        <v>9.8292173485686196E-3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229.75</v>
      </c>
      <c r="F19" s="217">
        <v>229.26666666666665</v>
      </c>
      <c r="G19" s="219">
        <v>227.5333333333333</v>
      </c>
      <c r="H19" s="219">
        <v>225.31666666666666</v>
      </c>
      <c r="I19" s="219">
        <v>223.58333333333331</v>
      </c>
      <c r="J19" s="219">
        <v>231.48333333333329</v>
      </c>
      <c r="K19" s="219">
        <v>233.21666666666664</v>
      </c>
      <c r="L19" s="219">
        <v>235.43333333333328</v>
      </c>
      <c r="M19" s="220">
        <v>231</v>
      </c>
      <c r="N19" s="220">
        <v>227.05</v>
      </c>
      <c r="O19" s="220">
        <v>64746000</v>
      </c>
      <c r="P19" s="221">
        <v>-3.5553410553410554E-2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289.8</v>
      </c>
      <c r="F20" s="217">
        <v>286.5</v>
      </c>
      <c r="G20" s="219">
        <v>281</v>
      </c>
      <c r="H20" s="219">
        <v>272.2</v>
      </c>
      <c r="I20" s="219">
        <v>266.7</v>
      </c>
      <c r="J20" s="219">
        <v>295.3</v>
      </c>
      <c r="K20" s="219">
        <v>300.8</v>
      </c>
      <c r="L20" s="219">
        <v>309.60000000000002</v>
      </c>
      <c r="M20" s="220">
        <v>292</v>
      </c>
      <c r="N20" s="220">
        <v>277.7</v>
      </c>
      <c r="O20" s="220">
        <v>47580000</v>
      </c>
      <c r="P20" s="221">
        <v>7.4511185485291523E-2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2609.5</v>
      </c>
      <c r="F21" s="217">
        <v>2626.8333333333335</v>
      </c>
      <c r="G21" s="219">
        <v>2582.8666666666668</v>
      </c>
      <c r="H21" s="219">
        <v>2556.2333333333331</v>
      </c>
      <c r="I21" s="219">
        <v>2512.2666666666664</v>
      </c>
      <c r="J21" s="219">
        <v>2653.4666666666672</v>
      </c>
      <c r="K21" s="219">
        <v>2697.4333333333334</v>
      </c>
      <c r="L21" s="219">
        <v>2724.0666666666675</v>
      </c>
      <c r="M21" s="220">
        <v>2670.8</v>
      </c>
      <c r="N21" s="220">
        <v>2600.1999999999998</v>
      </c>
      <c r="O21" s="220">
        <v>5001000</v>
      </c>
      <c r="P21" s="221">
        <v>-2.8328281650734435E-2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3385.75</v>
      </c>
      <c r="F22" s="217">
        <v>3402.4666666666667</v>
      </c>
      <c r="G22" s="219">
        <v>3343.2833333333333</v>
      </c>
      <c r="H22" s="219">
        <v>3300.8166666666666</v>
      </c>
      <c r="I22" s="219">
        <v>3241.6333333333332</v>
      </c>
      <c r="J22" s="219">
        <v>3444.9333333333334</v>
      </c>
      <c r="K22" s="219">
        <v>3504.1166666666668</v>
      </c>
      <c r="L22" s="219">
        <v>3546.5833333333335</v>
      </c>
      <c r="M22" s="220">
        <v>3461.65</v>
      </c>
      <c r="N22" s="220">
        <v>3360</v>
      </c>
      <c r="O22" s="220">
        <v>15243900</v>
      </c>
      <c r="P22" s="221">
        <v>-2.7948884722806749E-2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1417.05</v>
      </c>
      <c r="F23" s="217">
        <v>1418.25</v>
      </c>
      <c r="G23" s="219">
        <v>1389.05</v>
      </c>
      <c r="H23" s="219">
        <v>1361.05</v>
      </c>
      <c r="I23" s="219">
        <v>1331.85</v>
      </c>
      <c r="J23" s="219">
        <v>1446.25</v>
      </c>
      <c r="K23" s="219">
        <v>1475.4499999999998</v>
      </c>
      <c r="L23" s="219">
        <v>1503.45</v>
      </c>
      <c r="M23" s="220">
        <v>1447.45</v>
      </c>
      <c r="N23" s="220">
        <v>1390.25</v>
      </c>
      <c r="O23" s="220">
        <v>39758400</v>
      </c>
      <c r="P23" s="221">
        <v>6.8199892530897366E-2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5449.9</v>
      </c>
      <c r="F24" s="217">
        <v>5439.2666666666664</v>
      </c>
      <c r="G24" s="219">
        <v>5379.6333333333332</v>
      </c>
      <c r="H24" s="219">
        <v>5309.3666666666668</v>
      </c>
      <c r="I24" s="219">
        <v>5249.7333333333336</v>
      </c>
      <c r="J24" s="219">
        <v>5509.5333333333328</v>
      </c>
      <c r="K24" s="219">
        <v>5569.1666666666661</v>
      </c>
      <c r="L24" s="219">
        <v>5639.4333333333325</v>
      </c>
      <c r="M24" s="220">
        <v>5498.9</v>
      </c>
      <c r="N24" s="220">
        <v>5369</v>
      </c>
      <c r="O24" s="220">
        <v>1263300</v>
      </c>
      <c r="P24" s="221">
        <v>-2.2289296494079406E-2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635.20000000000005</v>
      </c>
      <c r="F25" s="217">
        <v>640.08333333333337</v>
      </c>
      <c r="G25" s="219">
        <v>622.7166666666667</v>
      </c>
      <c r="H25" s="219">
        <v>610.23333333333335</v>
      </c>
      <c r="I25" s="219">
        <v>592.86666666666667</v>
      </c>
      <c r="J25" s="219">
        <v>652.56666666666672</v>
      </c>
      <c r="K25" s="219">
        <v>669.93333333333328</v>
      </c>
      <c r="L25" s="219">
        <v>682.41666666666674</v>
      </c>
      <c r="M25" s="220">
        <v>657.45</v>
      </c>
      <c r="N25" s="220">
        <v>627.6</v>
      </c>
      <c r="O25" s="220">
        <v>38486700</v>
      </c>
      <c r="P25" s="221">
        <v>-2.2023510039793259E-2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5925.45</v>
      </c>
      <c r="F26" s="217">
        <v>5924.05</v>
      </c>
      <c r="G26" s="219">
        <v>5884.9000000000005</v>
      </c>
      <c r="H26" s="219">
        <v>5844.35</v>
      </c>
      <c r="I26" s="219">
        <v>5805.2000000000007</v>
      </c>
      <c r="J26" s="219">
        <v>5964.6</v>
      </c>
      <c r="K26" s="219">
        <v>6003.75</v>
      </c>
      <c r="L26" s="219">
        <v>6044.3</v>
      </c>
      <c r="M26" s="220">
        <v>5963.2</v>
      </c>
      <c r="N26" s="220">
        <v>5883.5</v>
      </c>
      <c r="O26" s="220">
        <v>2262500</v>
      </c>
      <c r="P26" s="221">
        <v>4.4371357682764991E-2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483.05</v>
      </c>
      <c r="F27" s="217">
        <v>484.48333333333329</v>
      </c>
      <c r="G27" s="219">
        <v>479.96666666666658</v>
      </c>
      <c r="H27" s="219">
        <v>476.88333333333327</v>
      </c>
      <c r="I27" s="219">
        <v>472.36666666666656</v>
      </c>
      <c r="J27" s="219">
        <v>487.56666666666661</v>
      </c>
      <c r="K27" s="219">
        <v>492.08333333333337</v>
      </c>
      <c r="L27" s="219">
        <v>495.16666666666663</v>
      </c>
      <c r="M27" s="220">
        <v>489</v>
      </c>
      <c r="N27" s="220">
        <v>481.4</v>
      </c>
      <c r="O27" s="220">
        <v>16211200</v>
      </c>
      <c r="P27" s="221">
        <v>4.9531035936347346E-3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211.05</v>
      </c>
      <c r="F28" s="217">
        <v>212.53333333333333</v>
      </c>
      <c r="G28" s="219">
        <v>205.51666666666665</v>
      </c>
      <c r="H28" s="219">
        <v>199.98333333333332</v>
      </c>
      <c r="I28" s="219">
        <v>192.96666666666664</v>
      </c>
      <c r="J28" s="219">
        <v>218.06666666666666</v>
      </c>
      <c r="K28" s="219">
        <v>225.08333333333337</v>
      </c>
      <c r="L28" s="219">
        <v>230.61666666666667</v>
      </c>
      <c r="M28" s="220">
        <v>219.55</v>
      </c>
      <c r="N28" s="220">
        <v>207</v>
      </c>
      <c r="O28" s="220">
        <v>115735000</v>
      </c>
      <c r="P28" s="221">
        <v>5.8665044324700153E-3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2876.45</v>
      </c>
      <c r="F29" s="217">
        <v>2888.7833333333333</v>
      </c>
      <c r="G29" s="219">
        <v>2857.8166666666666</v>
      </c>
      <c r="H29" s="219">
        <v>2839.1833333333334</v>
      </c>
      <c r="I29" s="219">
        <v>2808.2166666666667</v>
      </c>
      <c r="J29" s="219">
        <v>2907.4166666666665</v>
      </c>
      <c r="K29" s="219">
        <v>2938.3833333333328</v>
      </c>
      <c r="L29" s="219">
        <v>2957.0166666666664</v>
      </c>
      <c r="M29" s="220">
        <v>2919.75</v>
      </c>
      <c r="N29" s="220">
        <v>2870.15</v>
      </c>
      <c r="O29" s="220">
        <v>13658000</v>
      </c>
      <c r="P29" s="221">
        <v>1.4197879228918525E-2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2147.35</v>
      </c>
      <c r="F30" s="217">
        <v>2142.5833333333335</v>
      </c>
      <c r="G30" s="219">
        <v>2124.166666666667</v>
      </c>
      <c r="H30" s="219">
        <v>2100.9833333333336</v>
      </c>
      <c r="I30" s="219">
        <v>2082.5666666666671</v>
      </c>
      <c r="J30" s="219">
        <v>2165.7666666666669</v>
      </c>
      <c r="K30" s="219">
        <v>2184.1833333333338</v>
      </c>
      <c r="L30" s="219">
        <v>2207.3666666666668</v>
      </c>
      <c r="M30" s="220">
        <v>2161</v>
      </c>
      <c r="N30" s="220">
        <v>2119.4</v>
      </c>
      <c r="O30" s="220">
        <v>3685047</v>
      </c>
      <c r="P30" s="221">
        <v>2.3234484867013145E-2</v>
      </c>
    </row>
    <row r="31" spans="1:16" ht="12.75" customHeight="1">
      <c r="A31" s="213">
        <v>21</v>
      </c>
      <c r="B31" s="225" t="s">
        <v>848</v>
      </c>
      <c r="C31" s="217" t="s">
        <v>60</v>
      </c>
      <c r="D31" s="218">
        <v>45442</v>
      </c>
      <c r="E31" s="217">
        <v>5885.8</v>
      </c>
      <c r="F31" s="217">
        <v>5906.8499999999995</v>
      </c>
      <c r="G31" s="219">
        <v>5850.6499999999987</v>
      </c>
      <c r="H31" s="219">
        <v>5815.4999999999991</v>
      </c>
      <c r="I31" s="219">
        <v>5759.2999999999984</v>
      </c>
      <c r="J31" s="219">
        <v>5941.9999999999991</v>
      </c>
      <c r="K31" s="219">
        <v>5998.2</v>
      </c>
      <c r="L31" s="219">
        <v>6033.3499999999995</v>
      </c>
      <c r="M31" s="220">
        <v>5963.05</v>
      </c>
      <c r="N31" s="220">
        <v>5871.7</v>
      </c>
      <c r="O31" s="220">
        <v>621075</v>
      </c>
      <c r="P31" s="221">
        <v>6.8837929699264291E-2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617.95000000000005</v>
      </c>
      <c r="F32" s="217">
        <v>617.9</v>
      </c>
      <c r="G32" s="219">
        <v>613.84999999999991</v>
      </c>
      <c r="H32" s="219">
        <v>609.74999999999989</v>
      </c>
      <c r="I32" s="219">
        <v>605.69999999999982</v>
      </c>
      <c r="J32" s="219">
        <v>622</v>
      </c>
      <c r="K32" s="219">
        <v>626.04999999999995</v>
      </c>
      <c r="L32" s="219">
        <v>630.15000000000009</v>
      </c>
      <c r="M32" s="220">
        <v>621.95000000000005</v>
      </c>
      <c r="N32" s="220">
        <v>613.79999999999995</v>
      </c>
      <c r="O32" s="220">
        <v>17722000</v>
      </c>
      <c r="P32" s="221">
        <v>-5.4977870207433478E-2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1236.9000000000001</v>
      </c>
      <c r="F33" s="217">
        <v>1233.8166666666668</v>
      </c>
      <c r="G33" s="219">
        <v>1220.4833333333336</v>
      </c>
      <c r="H33" s="219">
        <v>1204.0666666666668</v>
      </c>
      <c r="I33" s="219">
        <v>1190.7333333333336</v>
      </c>
      <c r="J33" s="219">
        <v>1250.2333333333336</v>
      </c>
      <c r="K33" s="219">
        <v>1263.5666666666671</v>
      </c>
      <c r="L33" s="219">
        <v>1279.9833333333336</v>
      </c>
      <c r="M33" s="220">
        <v>1247.1500000000001</v>
      </c>
      <c r="N33" s="220">
        <v>1217.4000000000001</v>
      </c>
      <c r="O33" s="220">
        <v>14593150</v>
      </c>
      <c r="P33" s="221">
        <v>1.963723003612328E-2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1174.3</v>
      </c>
      <c r="F34" s="217">
        <v>1170.8</v>
      </c>
      <c r="G34" s="219">
        <v>1164</v>
      </c>
      <c r="H34" s="219">
        <v>1153.7</v>
      </c>
      <c r="I34" s="219">
        <v>1146.9000000000001</v>
      </c>
      <c r="J34" s="219">
        <v>1181.0999999999999</v>
      </c>
      <c r="K34" s="219">
        <v>1187.8999999999996</v>
      </c>
      <c r="L34" s="219">
        <v>1198.1999999999998</v>
      </c>
      <c r="M34" s="220">
        <v>1177.5999999999999</v>
      </c>
      <c r="N34" s="220">
        <v>1160.5</v>
      </c>
      <c r="O34" s="220">
        <v>55118125</v>
      </c>
      <c r="P34" s="221">
        <v>-2.9471645371807145E-2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8982.7999999999993</v>
      </c>
      <c r="F35" s="217">
        <v>8981.3000000000011</v>
      </c>
      <c r="G35" s="219">
        <v>8902.6500000000015</v>
      </c>
      <c r="H35" s="219">
        <v>8822.5</v>
      </c>
      <c r="I35" s="219">
        <v>8743.85</v>
      </c>
      <c r="J35" s="219">
        <v>9061.4500000000025</v>
      </c>
      <c r="K35" s="219">
        <v>9140.1</v>
      </c>
      <c r="L35" s="219">
        <v>9220.2500000000036</v>
      </c>
      <c r="M35" s="220">
        <v>9059.9500000000007</v>
      </c>
      <c r="N35" s="220">
        <v>8901.15</v>
      </c>
      <c r="O35" s="220">
        <v>2502600</v>
      </c>
      <c r="P35" s="221">
        <v>-6.5499583184470645E-3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1605.9</v>
      </c>
      <c r="F36" s="217">
        <v>1610.1500000000003</v>
      </c>
      <c r="G36" s="219">
        <v>1597.4000000000005</v>
      </c>
      <c r="H36" s="219">
        <v>1588.9000000000003</v>
      </c>
      <c r="I36" s="219">
        <v>1576.1500000000005</v>
      </c>
      <c r="J36" s="219">
        <v>1618.6500000000005</v>
      </c>
      <c r="K36" s="219">
        <v>1631.4</v>
      </c>
      <c r="L36" s="219">
        <v>1639.9000000000005</v>
      </c>
      <c r="M36" s="220">
        <v>1622.9</v>
      </c>
      <c r="N36" s="220">
        <v>1601.65</v>
      </c>
      <c r="O36" s="220">
        <v>10263500</v>
      </c>
      <c r="P36" s="221">
        <v>3.0316719369572854E-2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6854.5</v>
      </c>
      <c r="F37" s="217">
        <v>6863.5166666666664</v>
      </c>
      <c r="G37" s="219">
        <v>6800.9833333333327</v>
      </c>
      <c r="H37" s="219">
        <v>6747.4666666666662</v>
      </c>
      <c r="I37" s="219">
        <v>6684.9333333333325</v>
      </c>
      <c r="J37" s="219">
        <v>6917.0333333333328</v>
      </c>
      <c r="K37" s="219">
        <v>6979.5666666666657</v>
      </c>
      <c r="L37" s="219">
        <v>7033.083333333333</v>
      </c>
      <c r="M37" s="220">
        <v>6926.05</v>
      </c>
      <c r="N37" s="220">
        <v>6810</v>
      </c>
      <c r="O37" s="220">
        <v>9138375</v>
      </c>
      <c r="P37" s="221">
        <v>2.6726026627717545E-2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3053.8</v>
      </c>
      <c r="F38" s="217">
        <v>3059.6</v>
      </c>
      <c r="G38" s="219">
        <v>3005.2</v>
      </c>
      <c r="H38" s="219">
        <v>2956.6</v>
      </c>
      <c r="I38" s="219">
        <v>2902.2</v>
      </c>
      <c r="J38" s="219">
        <v>3108.2</v>
      </c>
      <c r="K38" s="219">
        <v>3162.6000000000004</v>
      </c>
      <c r="L38" s="219">
        <v>3211.2</v>
      </c>
      <c r="M38" s="220">
        <v>3114</v>
      </c>
      <c r="N38" s="220">
        <v>3011</v>
      </c>
      <c r="O38" s="220">
        <v>1934400</v>
      </c>
      <c r="P38" s="221">
        <v>2.2194039315155359E-2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389.4</v>
      </c>
      <c r="F39" s="217">
        <v>386.76666666666665</v>
      </c>
      <c r="G39" s="219">
        <v>381.5333333333333</v>
      </c>
      <c r="H39" s="219">
        <v>373.66666666666663</v>
      </c>
      <c r="I39" s="219">
        <v>368.43333333333328</v>
      </c>
      <c r="J39" s="219">
        <v>394.63333333333333</v>
      </c>
      <c r="K39" s="219">
        <v>399.86666666666667</v>
      </c>
      <c r="L39" s="219">
        <v>407.73333333333335</v>
      </c>
      <c r="M39" s="220">
        <v>392</v>
      </c>
      <c r="N39" s="220">
        <v>378.9</v>
      </c>
      <c r="O39" s="220">
        <v>12315200</v>
      </c>
      <c r="P39" s="221">
        <v>-1.4594802202022788E-2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186.35</v>
      </c>
      <c r="F40" s="217">
        <v>187.01666666666665</v>
      </c>
      <c r="G40" s="219">
        <v>184.5333333333333</v>
      </c>
      <c r="H40" s="219">
        <v>182.71666666666664</v>
      </c>
      <c r="I40" s="219">
        <v>180.23333333333329</v>
      </c>
      <c r="J40" s="219">
        <v>188.83333333333331</v>
      </c>
      <c r="K40" s="219">
        <v>191.31666666666666</v>
      </c>
      <c r="L40" s="219">
        <v>193.13333333333333</v>
      </c>
      <c r="M40" s="220">
        <v>189.5</v>
      </c>
      <c r="N40" s="220">
        <v>185.2</v>
      </c>
      <c r="O40" s="220">
        <v>107728100</v>
      </c>
      <c r="P40" s="221">
        <v>-1.7518627620862936E-2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269.35000000000002</v>
      </c>
      <c r="F41" s="217">
        <v>269.85000000000002</v>
      </c>
      <c r="G41" s="219">
        <v>267.10000000000002</v>
      </c>
      <c r="H41" s="219">
        <v>264.85000000000002</v>
      </c>
      <c r="I41" s="219">
        <v>262.10000000000002</v>
      </c>
      <c r="J41" s="219">
        <v>272.10000000000002</v>
      </c>
      <c r="K41" s="219">
        <v>274.85000000000002</v>
      </c>
      <c r="L41" s="219">
        <v>277.10000000000002</v>
      </c>
      <c r="M41" s="220">
        <v>272.60000000000002</v>
      </c>
      <c r="N41" s="220">
        <v>267.60000000000002</v>
      </c>
      <c r="O41" s="220">
        <v>186044625</v>
      </c>
      <c r="P41" s="221">
        <v>-9.4323308861674868E-5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1350.55</v>
      </c>
      <c r="F42" s="217">
        <v>1353.5166666666667</v>
      </c>
      <c r="G42" s="219">
        <v>1345.9833333333333</v>
      </c>
      <c r="H42" s="219">
        <v>1341.4166666666667</v>
      </c>
      <c r="I42" s="219">
        <v>1333.8833333333334</v>
      </c>
      <c r="J42" s="219">
        <v>1358.0833333333333</v>
      </c>
      <c r="K42" s="219">
        <v>1365.6166666666666</v>
      </c>
      <c r="L42" s="219">
        <v>1370.1833333333332</v>
      </c>
      <c r="M42" s="220">
        <v>1361.05</v>
      </c>
      <c r="N42" s="220">
        <v>1348.95</v>
      </c>
      <c r="O42" s="220">
        <v>5391000</v>
      </c>
      <c r="P42" s="221">
        <v>4.3175386401567373E-2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297.14999999999998</v>
      </c>
      <c r="F43" s="217">
        <v>294.71666666666664</v>
      </c>
      <c r="G43" s="219">
        <v>288.7833333333333</v>
      </c>
      <c r="H43" s="219">
        <v>280.41666666666669</v>
      </c>
      <c r="I43" s="219">
        <v>274.48333333333335</v>
      </c>
      <c r="J43" s="219">
        <v>303.08333333333326</v>
      </c>
      <c r="K43" s="219">
        <v>309.01666666666654</v>
      </c>
      <c r="L43" s="219">
        <v>317.38333333333321</v>
      </c>
      <c r="M43" s="220">
        <v>300.64999999999998</v>
      </c>
      <c r="N43" s="220">
        <v>286.35000000000002</v>
      </c>
      <c r="O43" s="220">
        <v>156390900</v>
      </c>
      <c r="P43" s="221">
        <v>-1.2311458295834984E-2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487.95</v>
      </c>
      <c r="F44" s="217">
        <v>486.33333333333331</v>
      </c>
      <c r="G44" s="219">
        <v>483.61666666666662</v>
      </c>
      <c r="H44" s="219">
        <v>479.2833333333333</v>
      </c>
      <c r="I44" s="219">
        <v>476.56666666666661</v>
      </c>
      <c r="J44" s="219">
        <v>490.66666666666663</v>
      </c>
      <c r="K44" s="219">
        <v>493.38333333333333</v>
      </c>
      <c r="L44" s="219">
        <v>497.71666666666664</v>
      </c>
      <c r="M44" s="220">
        <v>489.05</v>
      </c>
      <c r="N44" s="220">
        <v>482</v>
      </c>
      <c r="O44" s="220">
        <v>28275720</v>
      </c>
      <c r="P44" s="221">
        <v>-1.3220932375161231E-2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1573.3</v>
      </c>
      <c r="F45" s="217">
        <v>1548.25</v>
      </c>
      <c r="G45" s="219">
        <v>1508.95</v>
      </c>
      <c r="H45" s="219">
        <v>1444.6000000000001</v>
      </c>
      <c r="I45" s="219">
        <v>1405.3000000000002</v>
      </c>
      <c r="J45" s="219">
        <v>1612.6</v>
      </c>
      <c r="K45" s="219">
        <v>1651.9</v>
      </c>
      <c r="L45" s="219">
        <v>1716.2499999999998</v>
      </c>
      <c r="M45" s="220">
        <v>1587.55</v>
      </c>
      <c r="N45" s="220">
        <v>1483.9</v>
      </c>
      <c r="O45" s="220">
        <v>5940500</v>
      </c>
      <c r="P45" s="221">
        <v>-2.7184148038974863E-2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1390.15</v>
      </c>
      <c r="F46" s="217">
        <v>1387.3999999999999</v>
      </c>
      <c r="G46" s="219">
        <v>1377.0499999999997</v>
      </c>
      <c r="H46" s="219">
        <v>1363.9499999999998</v>
      </c>
      <c r="I46" s="219">
        <v>1353.5999999999997</v>
      </c>
      <c r="J46" s="219">
        <v>1400.4999999999998</v>
      </c>
      <c r="K46" s="219">
        <v>1410.8499999999997</v>
      </c>
      <c r="L46" s="219">
        <v>1423.9499999999998</v>
      </c>
      <c r="M46" s="220">
        <v>1397.75</v>
      </c>
      <c r="N46" s="220">
        <v>1374.3</v>
      </c>
      <c r="O46" s="220">
        <v>38637450</v>
      </c>
      <c r="P46" s="221">
        <v>5.4445049389437658E-2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306.35000000000002</v>
      </c>
      <c r="F47" s="217">
        <v>306.75</v>
      </c>
      <c r="G47" s="219">
        <v>302.39999999999998</v>
      </c>
      <c r="H47" s="219">
        <v>298.45</v>
      </c>
      <c r="I47" s="219">
        <v>294.09999999999997</v>
      </c>
      <c r="J47" s="219">
        <v>310.7</v>
      </c>
      <c r="K47" s="219">
        <v>315.05</v>
      </c>
      <c r="L47" s="219">
        <v>319</v>
      </c>
      <c r="M47" s="220">
        <v>311.10000000000002</v>
      </c>
      <c r="N47" s="220">
        <v>302.8</v>
      </c>
      <c r="O47" s="220">
        <v>78613500</v>
      </c>
      <c r="P47" s="221">
        <v>-1.8966816261014839E-2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319.45</v>
      </c>
      <c r="F48" s="217">
        <v>322.64999999999998</v>
      </c>
      <c r="G48" s="219">
        <v>313.44999999999993</v>
      </c>
      <c r="H48" s="219">
        <v>307.44999999999993</v>
      </c>
      <c r="I48" s="219">
        <v>298.24999999999989</v>
      </c>
      <c r="J48" s="219">
        <v>328.65</v>
      </c>
      <c r="K48" s="219">
        <v>337.85</v>
      </c>
      <c r="L48" s="219">
        <v>343.85</v>
      </c>
      <c r="M48" s="220">
        <v>331.85</v>
      </c>
      <c r="N48" s="220">
        <v>316.64999999999998</v>
      </c>
      <c r="O48" s="220">
        <v>57687500</v>
      </c>
      <c r="P48" s="221">
        <v>0.15432716358179088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30743</v>
      </c>
      <c r="F49" s="217">
        <v>30824.333333333332</v>
      </c>
      <c r="G49" s="219">
        <v>30518.666666666664</v>
      </c>
      <c r="H49" s="219">
        <v>30294.333333333332</v>
      </c>
      <c r="I49" s="219">
        <v>29988.666666666664</v>
      </c>
      <c r="J49" s="219">
        <v>31048.666666666664</v>
      </c>
      <c r="K49" s="219">
        <v>31354.333333333328</v>
      </c>
      <c r="L49" s="219">
        <v>31578.666666666664</v>
      </c>
      <c r="M49" s="220">
        <v>31130</v>
      </c>
      <c r="N49" s="220">
        <v>30600</v>
      </c>
      <c r="O49" s="220">
        <v>350475</v>
      </c>
      <c r="P49" s="221">
        <v>-1.2468300929839391E-2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654.75</v>
      </c>
      <c r="F50" s="217">
        <v>654</v>
      </c>
      <c r="G50" s="219">
        <v>643.54999999999995</v>
      </c>
      <c r="H50" s="219">
        <v>632.34999999999991</v>
      </c>
      <c r="I50" s="219">
        <v>621.89999999999986</v>
      </c>
      <c r="J50" s="219">
        <v>665.2</v>
      </c>
      <c r="K50" s="219">
        <v>675.65000000000009</v>
      </c>
      <c r="L50" s="219">
        <v>686.85000000000014</v>
      </c>
      <c r="M50" s="220">
        <v>664.45</v>
      </c>
      <c r="N50" s="220">
        <v>642.79999999999995</v>
      </c>
      <c r="O50" s="220">
        <v>29949300</v>
      </c>
      <c r="P50" s="221">
        <v>1.7334148578416385E-2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5254.7</v>
      </c>
      <c r="F51" s="217">
        <v>5262.05</v>
      </c>
      <c r="G51" s="219">
        <v>5227.1000000000004</v>
      </c>
      <c r="H51" s="219">
        <v>5199.5</v>
      </c>
      <c r="I51" s="219">
        <v>5164.55</v>
      </c>
      <c r="J51" s="219">
        <v>5289.6500000000005</v>
      </c>
      <c r="K51" s="219">
        <v>5324.5999999999995</v>
      </c>
      <c r="L51" s="219">
        <v>5352.2000000000007</v>
      </c>
      <c r="M51" s="220">
        <v>5297</v>
      </c>
      <c r="N51" s="220">
        <v>5234.45</v>
      </c>
      <c r="O51" s="220">
        <v>2638000</v>
      </c>
      <c r="P51" s="221">
        <v>3.8991729027176056E-2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619.75</v>
      </c>
      <c r="F52" s="217">
        <v>621.73333333333335</v>
      </c>
      <c r="G52" s="219">
        <v>613.76666666666665</v>
      </c>
      <c r="H52" s="219">
        <v>607.7833333333333</v>
      </c>
      <c r="I52" s="219">
        <v>599.81666666666661</v>
      </c>
      <c r="J52" s="219">
        <v>627.7166666666667</v>
      </c>
      <c r="K52" s="219">
        <v>635.68333333333339</v>
      </c>
      <c r="L52" s="219">
        <v>641.66666666666674</v>
      </c>
      <c r="M52" s="220">
        <v>629.70000000000005</v>
      </c>
      <c r="N52" s="220">
        <v>615.75</v>
      </c>
      <c r="O52" s="220">
        <v>15181000</v>
      </c>
      <c r="P52" s="221">
        <v>2.0640043028102729E-2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117.2</v>
      </c>
      <c r="F53" s="217">
        <v>117.55</v>
      </c>
      <c r="G53" s="219">
        <v>116.3</v>
      </c>
      <c r="H53" s="219">
        <v>115.4</v>
      </c>
      <c r="I53" s="219">
        <v>114.15</v>
      </c>
      <c r="J53" s="219">
        <v>118.44999999999999</v>
      </c>
      <c r="K53" s="219">
        <v>119.69999999999999</v>
      </c>
      <c r="L53" s="219">
        <v>120.59999999999998</v>
      </c>
      <c r="M53" s="220">
        <v>118.8</v>
      </c>
      <c r="N53" s="220">
        <v>116.65</v>
      </c>
      <c r="O53" s="220">
        <v>328711500</v>
      </c>
      <c r="P53" s="221">
        <v>-5.3106744556558685E-3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739.6</v>
      </c>
      <c r="F54" s="217">
        <v>741.98333333333323</v>
      </c>
      <c r="G54" s="219">
        <v>734.71666666666647</v>
      </c>
      <c r="H54" s="219">
        <v>729.83333333333326</v>
      </c>
      <c r="I54" s="219">
        <v>722.56666666666649</v>
      </c>
      <c r="J54" s="219">
        <v>746.86666666666645</v>
      </c>
      <c r="K54" s="219">
        <v>754.1333333333331</v>
      </c>
      <c r="L54" s="219">
        <v>759.01666666666642</v>
      </c>
      <c r="M54" s="220">
        <v>749.25</v>
      </c>
      <c r="N54" s="220">
        <v>737.1</v>
      </c>
      <c r="O54" s="220">
        <v>5192850</v>
      </c>
      <c r="P54" s="221">
        <v>7.3141245214587952E-2</v>
      </c>
    </row>
    <row r="55" spans="1:16" ht="12.75" customHeight="1">
      <c r="A55" s="213">
        <v>45</v>
      </c>
      <c r="B55" s="225" t="s">
        <v>848</v>
      </c>
      <c r="C55" s="217" t="s">
        <v>89</v>
      </c>
      <c r="D55" s="218">
        <v>45442</v>
      </c>
      <c r="E55" s="217">
        <v>406.4</v>
      </c>
      <c r="F55" s="217">
        <v>403.95</v>
      </c>
      <c r="G55" s="219">
        <v>395.2</v>
      </c>
      <c r="H55" s="219">
        <v>384</v>
      </c>
      <c r="I55" s="219">
        <v>375.25</v>
      </c>
      <c r="J55" s="219">
        <v>415.15</v>
      </c>
      <c r="K55" s="219">
        <v>423.9</v>
      </c>
      <c r="L55" s="219">
        <v>435.09999999999997</v>
      </c>
      <c r="M55" s="220">
        <v>412.7</v>
      </c>
      <c r="N55" s="220">
        <v>392.75</v>
      </c>
      <c r="O55" s="220">
        <v>12454500</v>
      </c>
      <c r="P55" s="221">
        <v>2.1346213773761297E-2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1264.8499999999999</v>
      </c>
      <c r="F56" s="217">
        <v>1267.0666666666666</v>
      </c>
      <c r="G56" s="219">
        <v>1245.0833333333333</v>
      </c>
      <c r="H56" s="219">
        <v>1225.3166666666666</v>
      </c>
      <c r="I56" s="219">
        <v>1203.3333333333333</v>
      </c>
      <c r="J56" s="219">
        <v>1286.8333333333333</v>
      </c>
      <c r="K56" s="219">
        <v>1308.8166666666668</v>
      </c>
      <c r="L56" s="219">
        <v>1328.5833333333333</v>
      </c>
      <c r="M56" s="220">
        <v>1289.05</v>
      </c>
      <c r="N56" s="220">
        <v>1247.3</v>
      </c>
      <c r="O56" s="220">
        <v>8671875</v>
      </c>
      <c r="P56" s="221">
        <v>5.653402913676886E-3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1487.55</v>
      </c>
      <c r="F57" s="217">
        <v>1491.4333333333334</v>
      </c>
      <c r="G57" s="219">
        <v>1478.1666666666667</v>
      </c>
      <c r="H57" s="219">
        <v>1468.7833333333333</v>
      </c>
      <c r="I57" s="219">
        <v>1455.5166666666667</v>
      </c>
      <c r="J57" s="219">
        <v>1500.8166666666668</v>
      </c>
      <c r="K57" s="219">
        <v>1514.0833333333333</v>
      </c>
      <c r="L57" s="219">
        <v>1523.4666666666669</v>
      </c>
      <c r="M57" s="220">
        <v>1504.7</v>
      </c>
      <c r="N57" s="220">
        <v>1482.05</v>
      </c>
      <c r="O57" s="220">
        <v>11238500</v>
      </c>
      <c r="P57" s="221">
        <v>2.1324354657687991E-2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502</v>
      </c>
      <c r="F58" s="217">
        <v>499.55</v>
      </c>
      <c r="G58" s="219">
        <v>492.45000000000005</v>
      </c>
      <c r="H58" s="219">
        <v>482.90000000000003</v>
      </c>
      <c r="I58" s="219">
        <v>475.80000000000007</v>
      </c>
      <c r="J58" s="219">
        <v>509.1</v>
      </c>
      <c r="K58" s="219">
        <v>516.20000000000005</v>
      </c>
      <c r="L58" s="219">
        <v>525.75</v>
      </c>
      <c r="M58" s="220">
        <v>506.65</v>
      </c>
      <c r="N58" s="220">
        <v>490</v>
      </c>
      <c r="O58" s="220">
        <v>57640800</v>
      </c>
      <c r="P58" s="221">
        <v>3.5343819546603296E-2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5103.45</v>
      </c>
      <c r="F59" s="217">
        <v>5093.8666666666668</v>
      </c>
      <c r="G59" s="219">
        <v>5062.7333333333336</v>
      </c>
      <c r="H59" s="219">
        <v>5022.0166666666664</v>
      </c>
      <c r="I59" s="219">
        <v>4990.8833333333332</v>
      </c>
      <c r="J59" s="219">
        <v>5134.5833333333339</v>
      </c>
      <c r="K59" s="219">
        <v>5165.7166666666672</v>
      </c>
      <c r="L59" s="219">
        <v>5206.4333333333343</v>
      </c>
      <c r="M59" s="220">
        <v>5125</v>
      </c>
      <c r="N59" s="220">
        <v>5053.1499999999996</v>
      </c>
      <c r="O59" s="220">
        <v>2988300</v>
      </c>
      <c r="P59" s="221">
        <v>-7.5802560771942848E-2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2687.9</v>
      </c>
      <c r="F60" s="217">
        <v>2698.6333333333332</v>
      </c>
      <c r="G60" s="219">
        <v>2667.5166666666664</v>
      </c>
      <c r="H60" s="219">
        <v>2647.1333333333332</v>
      </c>
      <c r="I60" s="219">
        <v>2616.0166666666664</v>
      </c>
      <c r="J60" s="219">
        <v>2719.0166666666664</v>
      </c>
      <c r="K60" s="219">
        <v>2750.1333333333332</v>
      </c>
      <c r="L60" s="219">
        <v>2770.5166666666664</v>
      </c>
      <c r="M60" s="220">
        <v>2729.75</v>
      </c>
      <c r="N60" s="220">
        <v>2678.25</v>
      </c>
      <c r="O60" s="220">
        <v>3475150</v>
      </c>
      <c r="P60" s="221">
        <v>-2.2832398385985633E-2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1102.55</v>
      </c>
      <c r="F61" s="217">
        <v>1106.8666666666666</v>
      </c>
      <c r="G61" s="219">
        <v>1091.9333333333332</v>
      </c>
      <c r="H61" s="219">
        <v>1081.3166666666666</v>
      </c>
      <c r="I61" s="219">
        <v>1066.3833333333332</v>
      </c>
      <c r="J61" s="219">
        <v>1117.4833333333331</v>
      </c>
      <c r="K61" s="219">
        <v>1132.4166666666665</v>
      </c>
      <c r="L61" s="219">
        <v>1143.0333333333331</v>
      </c>
      <c r="M61" s="220">
        <v>1121.8</v>
      </c>
      <c r="N61" s="220">
        <v>1096.25</v>
      </c>
      <c r="O61" s="220">
        <v>16928000</v>
      </c>
      <c r="P61" s="221">
        <v>4.6682742843009953E-2</v>
      </c>
    </row>
    <row r="62" spans="1:16" ht="12.75" customHeight="1">
      <c r="A62" s="213">
        <v>52</v>
      </c>
      <c r="B62" s="225" t="s">
        <v>848</v>
      </c>
      <c r="C62" s="222" t="s">
        <v>96</v>
      </c>
      <c r="D62" s="218">
        <v>45442</v>
      </c>
      <c r="E62" s="217">
        <v>1257.3499999999999</v>
      </c>
      <c r="F62" s="217">
        <v>1252.1000000000001</v>
      </c>
      <c r="G62" s="219">
        <v>1232.2500000000002</v>
      </c>
      <c r="H62" s="219">
        <v>1207.1500000000001</v>
      </c>
      <c r="I62" s="219">
        <v>1187.3000000000002</v>
      </c>
      <c r="J62" s="219">
        <v>1277.2000000000003</v>
      </c>
      <c r="K62" s="219">
        <v>1297.0500000000002</v>
      </c>
      <c r="L62" s="219">
        <v>1322.1500000000003</v>
      </c>
      <c r="M62" s="220">
        <v>1271.95</v>
      </c>
      <c r="N62" s="220">
        <v>1227</v>
      </c>
      <c r="O62" s="220">
        <v>2404500</v>
      </c>
      <c r="P62" s="221">
        <v>0.16165032127155901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392.95</v>
      </c>
      <c r="F63" s="217">
        <v>394.61666666666662</v>
      </c>
      <c r="G63" s="219">
        <v>389.28333333333325</v>
      </c>
      <c r="H63" s="219">
        <v>385.61666666666662</v>
      </c>
      <c r="I63" s="219">
        <v>380.28333333333325</v>
      </c>
      <c r="J63" s="219">
        <v>398.28333333333325</v>
      </c>
      <c r="K63" s="219">
        <v>403.61666666666662</v>
      </c>
      <c r="L63" s="219">
        <v>407.28333333333325</v>
      </c>
      <c r="M63" s="220">
        <v>399.95</v>
      </c>
      <c r="N63" s="220">
        <v>390.95</v>
      </c>
      <c r="O63" s="220">
        <v>15926400</v>
      </c>
      <c r="P63" s="221">
        <v>-1.415041782729805E-2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144.85</v>
      </c>
      <c r="F64" s="217">
        <v>144.76666666666665</v>
      </c>
      <c r="G64" s="219">
        <v>143.58333333333331</v>
      </c>
      <c r="H64" s="219">
        <v>142.31666666666666</v>
      </c>
      <c r="I64" s="219">
        <v>141.13333333333333</v>
      </c>
      <c r="J64" s="219">
        <v>146.0333333333333</v>
      </c>
      <c r="K64" s="219">
        <v>147.21666666666664</v>
      </c>
      <c r="L64" s="219">
        <v>148.48333333333329</v>
      </c>
      <c r="M64" s="220">
        <v>145.94999999999999</v>
      </c>
      <c r="N64" s="220">
        <v>143.5</v>
      </c>
      <c r="O64" s="220">
        <v>33130000</v>
      </c>
      <c r="P64" s="221">
        <v>9.0634441087613293E-4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3722.15</v>
      </c>
      <c r="F65" s="217">
        <v>3731</v>
      </c>
      <c r="G65" s="219">
        <v>3696.3</v>
      </c>
      <c r="H65" s="219">
        <v>3670.4500000000003</v>
      </c>
      <c r="I65" s="219">
        <v>3635.7500000000005</v>
      </c>
      <c r="J65" s="219">
        <v>3756.85</v>
      </c>
      <c r="K65" s="219">
        <v>3791.5499999999997</v>
      </c>
      <c r="L65" s="219">
        <v>3817.3999999999996</v>
      </c>
      <c r="M65" s="220">
        <v>3765.7</v>
      </c>
      <c r="N65" s="220">
        <v>3705.15</v>
      </c>
      <c r="O65" s="220">
        <v>4872300</v>
      </c>
      <c r="P65" s="221">
        <v>-7.9980312538452077E-4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558.79999999999995</v>
      </c>
      <c r="F66" s="217">
        <v>559.7166666666667</v>
      </c>
      <c r="G66" s="219">
        <v>553.98333333333335</v>
      </c>
      <c r="H66" s="219">
        <v>549.16666666666663</v>
      </c>
      <c r="I66" s="219">
        <v>543.43333333333328</v>
      </c>
      <c r="J66" s="219">
        <v>564.53333333333342</v>
      </c>
      <c r="K66" s="219">
        <v>570.26666666666677</v>
      </c>
      <c r="L66" s="219">
        <v>575.08333333333348</v>
      </c>
      <c r="M66" s="220">
        <v>565.45000000000005</v>
      </c>
      <c r="N66" s="220">
        <v>554.9</v>
      </c>
      <c r="O66" s="220">
        <v>20172500</v>
      </c>
      <c r="P66" s="221">
        <v>-2.5836049740432212E-2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1790.85</v>
      </c>
      <c r="F67" s="217">
        <v>1797.8833333333332</v>
      </c>
      <c r="G67" s="219">
        <v>1779.7666666666664</v>
      </c>
      <c r="H67" s="219">
        <v>1768.6833333333332</v>
      </c>
      <c r="I67" s="219">
        <v>1750.5666666666664</v>
      </c>
      <c r="J67" s="219">
        <v>1808.9666666666665</v>
      </c>
      <c r="K67" s="219">
        <v>1827.0833333333333</v>
      </c>
      <c r="L67" s="219">
        <v>1838.1666666666665</v>
      </c>
      <c r="M67" s="220">
        <v>1816</v>
      </c>
      <c r="N67" s="220">
        <v>1786.8</v>
      </c>
      <c r="O67" s="220">
        <v>2822375</v>
      </c>
      <c r="P67" s="221">
        <v>1.3201823664560597E-2</v>
      </c>
    </row>
    <row r="68" spans="1:16" ht="12.75" customHeight="1">
      <c r="A68" s="213">
        <v>58</v>
      </c>
      <c r="B68" s="225" t="s">
        <v>848</v>
      </c>
      <c r="C68" s="222" t="s">
        <v>102</v>
      </c>
      <c r="D68" s="218">
        <v>45442</v>
      </c>
      <c r="E68" s="217">
        <v>2363.65</v>
      </c>
      <c r="F68" s="217">
        <v>2355.5499999999997</v>
      </c>
      <c r="G68" s="219">
        <v>2329.0999999999995</v>
      </c>
      <c r="H68" s="219">
        <v>2294.5499999999997</v>
      </c>
      <c r="I68" s="219">
        <v>2268.0999999999995</v>
      </c>
      <c r="J68" s="219">
        <v>2390.0999999999995</v>
      </c>
      <c r="K68" s="219">
        <v>2416.5499999999993</v>
      </c>
      <c r="L68" s="219">
        <v>2451.0999999999995</v>
      </c>
      <c r="M68" s="220">
        <v>2382</v>
      </c>
      <c r="N68" s="220">
        <v>2321</v>
      </c>
      <c r="O68" s="220">
        <v>2039700</v>
      </c>
      <c r="P68" s="221">
        <v>-5.5825579780586027E-2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4135.2</v>
      </c>
      <c r="F69" s="217">
        <v>4144.4000000000005</v>
      </c>
      <c r="G69" s="219">
        <v>4101.8000000000011</v>
      </c>
      <c r="H69" s="219">
        <v>4068.4000000000005</v>
      </c>
      <c r="I69" s="219">
        <v>4025.8000000000011</v>
      </c>
      <c r="J69" s="219">
        <v>4177.8000000000011</v>
      </c>
      <c r="K69" s="219">
        <v>4220.4000000000015</v>
      </c>
      <c r="L69" s="219">
        <v>4253.8000000000011</v>
      </c>
      <c r="M69" s="220">
        <v>4187</v>
      </c>
      <c r="N69" s="220">
        <v>4111</v>
      </c>
      <c r="O69" s="220">
        <v>3387800</v>
      </c>
      <c r="P69" s="221">
        <v>6.4074376531189151E-2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9322.25</v>
      </c>
      <c r="F70" s="217">
        <v>9321.2833333333328</v>
      </c>
      <c r="G70" s="219">
        <v>9242.5666666666657</v>
      </c>
      <c r="H70" s="219">
        <v>9162.8833333333332</v>
      </c>
      <c r="I70" s="219">
        <v>9084.1666666666661</v>
      </c>
      <c r="J70" s="219">
        <v>9400.9666666666653</v>
      </c>
      <c r="K70" s="219">
        <v>9479.6833333333325</v>
      </c>
      <c r="L70" s="219">
        <v>9559.366666666665</v>
      </c>
      <c r="M70" s="220">
        <v>9400</v>
      </c>
      <c r="N70" s="220">
        <v>9241.6</v>
      </c>
      <c r="O70" s="220">
        <v>1378900</v>
      </c>
      <c r="P70" s="221">
        <v>8.7101691224504606E-4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842.2</v>
      </c>
      <c r="F71" s="217">
        <v>845.58333333333337</v>
      </c>
      <c r="G71" s="219">
        <v>835.51666666666677</v>
      </c>
      <c r="H71" s="219">
        <v>828.83333333333337</v>
      </c>
      <c r="I71" s="219">
        <v>818.76666666666677</v>
      </c>
      <c r="J71" s="219">
        <v>852.26666666666677</v>
      </c>
      <c r="K71" s="219">
        <v>862.33333333333337</v>
      </c>
      <c r="L71" s="219">
        <v>869.01666666666677</v>
      </c>
      <c r="M71" s="220">
        <v>855.65</v>
      </c>
      <c r="N71" s="220">
        <v>838.9</v>
      </c>
      <c r="O71" s="220">
        <v>46098525</v>
      </c>
      <c r="P71" s="221">
        <v>1.8055606165506687E-2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5866.3</v>
      </c>
      <c r="F72" s="217">
        <v>5856.833333333333</v>
      </c>
      <c r="G72" s="219">
        <v>5803.1166666666659</v>
      </c>
      <c r="H72" s="219">
        <v>5739.9333333333325</v>
      </c>
      <c r="I72" s="219">
        <v>5686.2166666666653</v>
      </c>
      <c r="J72" s="219">
        <v>5920.0166666666664</v>
      </c>
      <c r="K72" s="219">
        <v>5973.7333333333336</v>
      </c>
      <c r="L72" s="219">
        <v>6036.916666666667</v>
      </c>
      <c r="M72" s="220">
        <v>5910.55</v>
      </c>
      <c r="N72" s="220">
        <v>5793.65</v>
      </c>
      <c r="O72" s="220">
        <v>2951375</v>
      </c>
      <c r="P72" s="221">
        <v>1.8769416637901278E-2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4895.3</v>
      </c>
      <c r="F73" s="217">
        <v>4879.8666666666659</v>
      </c>
      <c r="G73" s="219">
        <v>4834.7333333333318</v>
      </c>
      <c r="H73" s="219">
        <v>4774.1666666666661</v>
      </c>
      <c r="I73" s="219">
        <v>4729.0333333333319</v>
      </c>
      <c r="J73" s="219">
        <v>4940.4333333333316</v>
      </c>
      <c r="K73" s="219">
        <v>4985.5666666666648</v>
      </c>
      <c r="L73" s="219">
        <v>5046.1333333333314</v>
      </c>
      <c r="M73" s="220">
        <v>4925</v>
      </c>
      <c r="N73" s="220">
        <v>4819.3</v>
      </c>
      <c r="O73" s="220">
        <v>3564750</v>
      </c>
      <c r="P73" s="221">
        <v>1.0065949323151684E-2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3809.4</v>
      </c>
      <c r="F74" s="217">
        <v>3810.6</v>
      </c>
      <c r="G74" s="219">
        <v>3783.6</v>
      </c>
      <c r="H74" s="219">
        <v>3757.8</v>
      </c>
      <c r="I74" s="219">
        <v>3730.8</v>
      </c>
      <c r="J74" s="219">
        <v>3836.3999999999996</v>
      </c>
      <c r="K74" s="219">
        <v>3863.3999999999996</v>
      </c>
      <c r="L74" s="219">
        <v>3889.1999999999994</v>
      </c>
      <c r="M74" s="220">
        <v>3837.6</v>
      </c>
      <c r="N74" s="220">
        <v>3784.8</v>
      </c>
      <c r="O74" s="220">
        <v>1353550</v>
      </c>
      <c r="P74" s="221">
        <v>2.1797799460244967E-2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475.95</v>
      </c>
      <c r="F75" s="217">
        <v>478.38333333333338</v>
      </c>
      <c r="G75" s="219">
        <v>460.06666666666678</v>
      </c>
      <c r="H75" s="219">
        <v>444.18333333333339</v>
      </c>
      <c r="I75" s="219">
        <v>425.86666666666679</v>
      </c>
      <c r="J75" s="219">
        <v>494.26666666666677</v>
      </c>
      <c r="K75" s="219">
        <v>512.58333333333337</v>
      </c>
      <c r="L75" s="219">
        <v>528.4666666666667</v>
      </c>
      <c r="M75" s="220">
        <v>496.7</v>
      </c>
      <c r="N75" s="220">
        <v>462.5</v>
      </c>
      <c r="O75" s="220">
        <v>18311400</v>
      </c>
      <c r="P75" s="221">
        <v>0.16077133728890916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163.4</v>
      </c>
      <c r="F76" s="217">
        <v>163.41666666666666</v>
      </c>
      <c r="G76" s="219">
        <v>162.33333333333331</v>
      </c>
      <c r="H76" s="219">
        <v>161.26666666666665</v>
      </c>
      <c r="I76" s="219">
        <v>160.18333333333331</v>
      </c>
      <c r="J76" s="219">
        <v>164.48333333333332</v>
      </c>
      <c r="K76" s="219">
        <v>165.56666666666663</v>
      </c>
      <c r="L76" s="219">
        <v>166.63333333333333</v>
      </c>
      <c r="M76" s="220">
        <v>164.5</v>
      </c>
      <c r="N76" s="220">
        <v>162.35</v>
      </c>
      <c r="O76" s="220">
        <v>102390000</v>
      </c>
      <c r="P76" s="221">
        <v>1.6934002085712867E-2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204.55</v>
      </c>
      <c r="F77" s="217">
        <v>203.75</v>
      </c>
      <c r="G77" s="219">
        <v>200.3</v>
      </c>
      <c r="H77" s="219">
        <v>196.05</v>
      </c>
      <c r="I77" s="219">
        <v>192.60000000000002</v>
      </c>
      <c r="J77" s="219">
        <v>208</v>
      </c>
      <c r="K77" s="219">
        <v>211.45</v>
      </c>
      <c r="L77" s="219">
        <v>215.7</v>
      </c>
      <c r="M77" s="220">
        <v>207.2</v>
      </c>
      <c r="N77" s="220">
        <v>199.5</v>
      </c>
      <c r="O77" s="220">
        <v>153720000</v>
      </c>
      <c r="P77" s="221">
        <v>1.1024044334535053E-3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1035.75</v>
      </c>
      <c r="F78" s="217">
        <v>1026.6666666666667</v>
      </c>
      <c r="G78" s="219">
        <v>1009.0833333333335</v>
      </c>
      <c r="H78" s="219">
        <v>982.41666666666674</v>
      </c>
      <c r="I78" s="219">
        <v>964.83333333333348</v>
      </c>
      <c r="J78" s="219">
        <v>1053.3333333333335</v>
      </c>
      <c r="K78" s="219">
        <v>1070.916666666667</v>
      </c>
      <c r="L78" s="219">
        <v>1097.5833333333335</v>
      </c>
      <c r="M78" s="220">
        <v>1044.25</v>
      </c>
      <c r="N78" s="220">
        <v>1000</v>
      </c>
      <c r="O78" s="220">
        <v>11634075</v>
      </c>
      <c r="P78" s="221">
        <v>-1.4372581536760642E-2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87.2</v>
      </c>
      <c r="F79" s="217">
        <v>87.183333333333337</v>
      </c>
      <c r="G79" s="219">
        <v>85.966666666666669</v>
      </c>
      <c r="H79" s="219">
        <v>84.733333333333334</v>
      </c>
      <c r="I79" s="219">
        <v>83.516666666666666</v>
      </c>
      <c r="J79" s="219">
        <v>88.416666666666671</v>
      </c>
      <c r="K79" s="219">
        <v>89.63333333333334</v>
      </c>
      <c r="L79" s="219">
        <v>90.866666666666674</v>
      </c>
      <c r="M79" s="220">
        <v>88.4</v>
      </c>
      <c r="N79" s="220">
        <v>85.95</v>
      </c>
      <c r="O79" s="220">
        <v>238331250</v>
      </c>
      <c r="P79" s="221">
        <v>3.8378590334280954E-2</v>
      </c>
    </row>
    <row r="80" spans="1:16" ht="12.75" customHeight="1">
      <c r="A80" s="213">
        <v>70</v>
      </c>
      <c r="B80" s="225" t="s">
        <v>848</v>
      </c>
      <c r="C80" s="223" t="s">
        <v>116</v>
      </c>
      <c r="D80" s="218">
        <v>45442</v>
      </c>
      <c r="E80" s="217">
        <v>658.05</v>
      </c>
      <c r="F80" s="217">
        <v>665.34999999999991</v>
      </c>
      <c r="G80" s="219">
        <v>648.79999999999984</v>
      </c>
      <c r="H80" s="219">
        <v>639.54999999999995</v>
      </c>
      <c r="I80" s="219">
        <v>622.99999999999989</v>
      </c>
      <c r="J80" s="219">
        <v>674.5999999999998</v>
      </c>
      <c r="K80" s="219">
        <v>691.15</v>
      </c>
      <c r="L80" s="219">
        <v>700.39999999999975</v>
      </c>
      <c r="M80" s="220">
        <v>681.9</v>
      </c>
      <c r="N80" s="220">
        <v>656.1</v>
      </c>
      <c r="O80" s="220">
        <v>8398000</v>
      </c>
      <c r="P80" s="221">
        <v>0.16187050359712229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1310.6500000000001</v>
      </c>
      <c r="F81" s="217">
        <v>1311.4166666666667</v>
      </c>
      <c r="G81" s="219">
        <v>1300.7833333333335</v>
      </c>
      <c r="H81" s="219">
        <v>1290.9166666666667</v>
      </c>
      <c r="I81" s="219">
        <v>1280.2833333333335</v>
      </c>
      <c r="J81" s="219">
        <v>1321.2833333333335</v>
      </c>
      <c r="K81" s="219">
        <v>1331.9166666666667</v>
      </c>
      <c r="L81" s="219">
        <v>1341.7833333333335</v>
      </c>
      <c r="M81" s="220">
        <v>1322.05</v>
      </c>
      <c r="N81" s="220">
        <v>1301.55</v>
      </c>
      <c r="O81" s="220">
        <v>6262500</v>
      </c>
      <c r="P81" s="221">
        <v>-8.549038233198766E-3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2739.9</v>
      </c>
      <c r="F82" s="217">
        <v>2744.9333333333329</v>
      </c>
      <c r="G82" s="219">
        <v>2699.8666666666659</v>
      </c>
      <c r="H82" s="219">
        <v>2659.833333333333</v>
      </c>
      <c r="I82" s="219">
        <v>2614.766666666666</v>
      </c>
      <c r="J82" s="219">
        <v>2784.9666666666658</v>
      </c>
      <c r="K82" s="219">
        <v>2830.0333333333324</v>
      </c>
      <c r="L82" s="219">
        <v>2870.0666666666657</v>
      </c>
      <c r="M82" s="220">
        <v>2790</v>
      </c>
      <c r="N82" s="220">
        <v>2704.9</v>
      </c>
      <c r="O82" s="220">
        <v>4056100</v>
      </c>
      <c r="P82" s="221">
        <v>0.11117655519104724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428.8</v>
      </c>
      <c r="F83" s="217">
        <v>428.7166666666667</v>
      </c>
      <c r="G83" s="219">
        <v>425.13333333333338</v>
      </c>
      <c r="H83" s="219">
        <v>421.4666666666667</v>
      </c>
      <c r="I83" s="219">
        <v>417.88333333333338</v>
      </c>
      <c r="J83" s="219">
        <v>432.38333333333338</v>
      </c>
      <c r="K83" s="219">
        <v>435.96666666666664</v>
      </c>
      <c r="L83" s="219">
        <v>439.63333333333338</v>
      </c>
      <c r="M83" s="220">
        <v>432.3</v>
      </c>
      <c r="N83" s="220">
        <v>425.05</v>
      </c>
      <c r="O83" s="220">
        <v>11002000</v>
      </c>
      <c r="P83" s="221">
        <v>-1.890494025325486E-2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2448.25</v>
      </c>
      <c r="F84" s="217">
        <v>2453.9666666666667</v>
      </c>
      <c r="G84" s="219">
        <v>2429.4833333333336</v>
      </c>
      <c r="H84" s="219">
        <v>2410.7166666666667</v>
      </c>
      <c r="I84" s="219">
        <v>2386.2333333333336</v>
      </c>
      <c r="J84" s="219">
        <v>2472.7333333333336</v>
      </c>
      <c r="K84" s="219">
        <v>2497.2166666666662</v>
      </c>
      <c r="L84" s="219">
        <v>2515.9833333333336</v>
      </c>
      <c r="M84" s="220">
        <v>2478.4499999999998</v>
      </c>
      <c r="N84" s="220">
        <v>2435.1999999999998</v>
      </c>
      <c r="O84" s="220">
        <v>8003497</v>
      </c>
      <c r="P84" s="221">
        <v>4.7805531619296439E-2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557.15</v>
      </c>
      <c r="F85" s="217">
        <v>559.15</v>
      </c>
      <c r="G85" s="219">
        <v>552.09999999999991</v>
      </c>
      <c r="H85" s="219">
        <v>547.04999999999995</v>
      </c>
      <c r="I85" s="219">
        <v>539.99999999999989</v>
      </c>
      <c r="J85" s="219">
        <v>564.19999999999993</v>
      </c>
      <c r="K85" s="219">
        <v>571.24999999999989</v>
      </c>
      <c r="L85" s="219">
        <v>576.29999999999995</v>
      </c>
      <c r="M85" s="220">
        <v>566.20000000000005</v>
      </c>
      <c r="N85" s="220">
        <v>554.1</v>
      </c>
      <c r="O85" s="220">
        <v>7658750</v>
      </c>
      <c r="P85" s="221">
        <v>4.9143835616438356E-2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5174.8999999999996</v>
      </c>
      <c r="F86" s="217">
        <v>5161.0666666666666</v>
      </c>
      <c r="G86" s="219">
        <v>4943.2333333333336</v>
      </c>
      <c r="H86" s="219">
        <v>4711.5666666666666</v>
      </c>
      <c r="I86" s="219">
        <v>4493.7333333333336</v>
      </c>
      <c r="J86" s="219">
        <v>5392.7333333333336</v>
      </c>
      <c r="K86" s="219">
        <v>5610.5666666666675</v>
      </c>
      <c r="L86" s="219">
        <v>5842.2333333333336</v>
      </c>
      <c r="M86" s="220">
        <v>5378.9</v>
      </c>
      <c r="N86" s="220">
        <v>4929.3999999999996</v>
      </c>
      <c r="O86" s="220">
        <v>11160000</v>
      </c>
      <c r="P86" s="221">
        <v>5.9491617090319093E-3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1888.45</v>
      </c>
      <c r="F87" s="217">
        <v>1885.3</v>
      </c>
      <c r="G87" s="219">
        <v>1850.1499999999999</v>
      </c>
      <c r="H87" s="219">
        <v>1811.85</v>
      </c>
      <c r="I87" s="219">
        <v>1776.6999999999998</v>
      </c>
      <c r="J87" s="219">
        <v>1923.6</v>
      </c>
      <c r="K87" s="219">
        <v>1958.75</v>
      </c>
      <c r="L87" s="219">
        <v>1997.05</v>
      </c>
      <c r="M87" s="220">
        <v>1920.45</v>
      </c>
      <c r="N87" s="220">
        <v>1847</v>
      </c>
      <c r="O87" s="220">
        <v>5704000</v>
      </c>
      <c r="P87" s="221">
        <v>4.2778793418647168E-2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1348</v>
      </c>
      <c r="F88" s="217">
        <v>1352.2</v>
      </c>
      <c r="G88" s="219">
        <v>1334.4</v>
      </c>
      <c r="H88" s="219">
        <v>1320.8</v>
      </c>
      <c r="I88" s="219">
        <v>1303</v>
      </c>
      <c r="J88" s="219">
        <v>1365.8000000000002</v>
      </c>
      <c r="K88" s="219">
        <v>1383.6</v>
      </c>
      <c r="L88" s="219">
        <v>1397.2000000000003</v>
      </c>
      <c r="M88" s="220">
        <v>1370</v>
      </c>
      <c r="N88" s="220">
        <v>1338.6</v>
      </c>
      <c r="O88" s="220">
        <v>23919700</v>
      </c>
      <c r="P88" s="221">
        <v>1.5166144293756777E-2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3829.4</v>
      </c>
      <c r="F89" s="217">
        <v>3833.8833333333332</v>
      </c>
      <c r="G89" s="219">
        <v>3809.3666666666663</v>
      </c>
      <c r="H89" s="219">
        <v>3789.333333333333</v>
      </c>
      <c r="I89" s="219">
        <v>3764.8166666666662</v>
      </c>
      <c r="J89" s="219">
        <v>3853.9166666666665</v>
      </c>
      <c r="K89" s="219">
        <v>3878.4333333333329</v>
      </c>
      <c r="L89" s="219">
        <v>3898.4666666666667</v>
      </c>
      <c r="M89" s="220">
        <v>3858.4</v>
      </c>
      <c r="N89" s="220">
        <v>3813.85</v>
      </c>
      <c r="O89" s="220">
        <v>2738100</v>
      </c>
      <c r="P89" s="221">
        <v>1.1301939058171746E-2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1519.05</v>
      </c>
      <c r="F90" s="217">
        <v>1510.1499999999999</v>
      </c>
      <c r="G90" s="219">
        <v>1496.1999999999998</v>
      </c>
      <c r="H90" s="219">
        <v>1473.35</v>
      </c>
      <c r="I90" s="219">
        <v>1459.3999999999999</v>
      </c>
      <c r="J90" s="219">
        <v>1532.9999999999998</v>
      </c>
      <c r="K90" s="219">
        <v>1546.95</v>
      </c>
      <c r="L90" s="219">
        <v>1569.7999999999997</v>
      </c>
      <c r="M90" s="220">
        <v>1524.1</v>
      </c>
      <c r="N90" s="220">
        <v>1487.3</v>
      </c>
      <c r="O90" s="220">
        <v>203982350</v>
      </c>
      <c r="P90" s="221">
        <v>8.5546200345423145E-4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566.29999999999995</v>
      </c>
      <c r="F91" s="217">
        <v>567.96666666666658</v>
      </c>
      <c r="G91" s="219">
        <v>562.88333333333321</v>
      </c>
      <c r="H91" s="219">
        <v>559.46666666666658</v>
      </c>
      <c r="I91" s="219">
        <v>554.38333333333321</v>
      </c>
      <c r="J91" s="219">
        <v>571.38333333333321</v>
      </c>
      <c r="K91" s="219">
        <v>576.46666666666647</v>
      </c>
      <c r="L91" s="219">
        <v>579.88333333333321</v>
      </c>
      <c r="M91" s="220">
        <v>573.04999999999995</v>
      </c>
      <c r="N91" s="220">
        <v>564.54999999999995</v>
      </c>
      <c r="O91" s="220">
        <v>49429600</v>
      </c>
      <c r="P91" s="221">
        <v>1.7503339899916221E-2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5117.6499999999996</v>
      </c>
      <c r="F92" s="217">
        <v>5133.1500000000005</v>
      </c>
      <c r="G92" s="219">
        <v>5069.3000000000011</v>
      </c>
      <c r="H92" s="219">
        <v>5020.9500000000007</v>
      </c>
      <c r="I92" s="219">
        <v>4957.1000000000013</v>
      </c>
      <c r="J92" s="219">
        <v>5181.5000000000009</v>
      </c>
      <c r="K92" s="219">
        <v>5245.3500000000013</v>
      </c>
      <c r="L92" s="219">
        <v>5293.7000000000007</v>
      </c>
      <c r="M92" s="220">
        <v>5197</v>
      </c>
      <c r="N92" s="220">
        <v>5084.8</v>
      </c>
      <c r="O92" s="220">
        <v>3960150</v>
      </c>
      <c r="P92" s="221">
        <v>1.9146882841150358E-2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675.45</v>
      </c>
      <c r="F93" s="217">
        <v>679.61666666666667</v>
      </c>
      <c r="G93" s="219">
        <v>668.33333333333337</v>
      </c>
      <c r="H93" s="219">
        <v>661.2166666666667</v>
      </c>
      <c r="I93" s="219">
        <v>649.93333333333339</v>
      </c>
      <c r="J93" s="219">
        <v>686.73333333333335</v>
      </c>
      <c r="K93" s="219">
        <v>698.01666666666665</v>
      </c>
      <c r="L93" s="219">
        <v>705.13333333333333</v>
      </c>
      <c r="M93" s="220">
        <v>690.9</v>
      </c>
      <c r="N93" s="220">
        <v>672.5</v>
      </c>
      <c r="O93" s="220">
        <v>55906200</v>
      </c>
      <c r="P93" s="221">
        <v>4.5941486157311612E-2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371.4</v>
      </c>
      <c r="F94" s="217">
        <v>374.25</v>
      </c>
      <c r="G94" s="219">
        <v>366.95</v>
      </c>
      <c r="H94" s="219">
        <v>362.5</v>
      </c>
      <c r="I94" s="219">
        <v>355.2</v>
      </c>
      <c r="J94" s="219">
        <v>378.7</v>
      </c>
      <c r="K94" s="219">
        <v>385.99999999999994</v>
      </c>
      <c r="L94" s="219">
        <v>390.45</v>
      </c>
      <c r="M94" s="220">
        <v>381.55</v>
      </c>
      <c r="N94" s="220">
        <v>369.8</v>
      </c>
      <c r="O94" s="220">
        <v>47747700</v>
      </c>
      <c r="P94" s="221">
        <v>-3.5851883561643837E-2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544.6</v>
      </c>
      <c r="F95" s="217">
        <v>541.61666666666667</v>
      </c>
      <c r="G95" s="219">
        <v>531.38333333333333</v>
      </c>
      <c r="H95" s="219">
        <v>518.16666666666663</v>
      </c>
      <c r="I95" s="219">
        <v>507.93333333333328</v>
      </c>
      <c r="J95" s="219">
        <v>554.83333333333337</v>
      </c>
      <c r="K95" s="219">
        <v>565.06666666666672</v>
      </c>
      <c r="L95" s="219">
        <v>578.28333333333342</v>
      </c>
      <c r="M95" s="220">
        <v>551.85</v>
      </c>
      <c r="N95" s="220">
        <v>528.4</v>
      </c>
      <c r="O95" s="220">
        <v>33056100</v>
      </c>
      <c r="P95" s="221">
        <v>3.9392138551659732E-2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2375.5</v>
      </c>
      <c r="F96" s="217">
        <v>2376.9500000000003</v>
      </c>
      <c r="G96" s="219">
        <v>2366.1500000000005</v>
      </c>
      <c r="H96" s="219">
        <v>2356.8000000000002</v>
      </c>
      <c r="I96" s="219">
        <v>2346.0000000000005</v>
      </c>
      <c r="J96" s="219">
        <v>2386.3000000000006</v>
      </c>
      <c r="K96" s="219">
        <v>2397.1000000000008</v>
      </c>
      <c r="L96" s="219">
        <v>2406.4500000000007</v>
      </c>
      <c r="M96" s="220">
        <v>2387.75</v>
      </c>
      <c r="N96" s="220">
        <v>2367.6</v>
      </c>
      <c r="O96" s="220">
        <v>19024500</v>
      </c>
      <c r="P96" s="221">
        <v>1.516132598430171E-3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1133.05</v>
      </c>
      <c r="F97" s="217">
        <v>1131.55</v>
      </c>
      <c r="G97" s="219">
        <v>1125.6499999999999</v>
      </c>
      <c r="H97" s="219">
        <v>1118.25</v>
      </c>
      <c r="I97" s="219">
        <v>1112.3499999999999</v>
      </c>
      <c r="J97" s="219">
        <v>1138.9499999999998</v>
      </c>
      <c r="K97" s="219">
        <v>1144.8499999999999</v>
      </c>
      <c r="L97" s="219">
        <v>1152.2499999999998</v>
      </c>
      <c r="M97" s="220">
        <v>1137.45</v>
      </c>
      <c r="N97" s="220">
        <v>1124.1500000000001</v>
      </c>
      <c r="O97" s="220">
        <v>79639000</v>
      </c>
      <c r="P97" s="221">
        <v>3.1057701893187607E-2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1660.85</v>
      </c>
      <c r="F98" s="217">
        <v>1661.55</v>
      </c>
      <c r="G98" s="219">
        <v>1649.6999999999998</v>
      </c>
      <c r="H98" s="219">
        <v>1638.55</v>
      </c>
      <c r="I98" s="219">
        <v>1626.6999999999998</v>
      </c>
      <c r="J98" s="219">
        <v>1672.6999999999998</v>
      </c>
      <c r="K98" s="219">
        <v>1684.5499999999997</v>
      </c>
      <c r="L98" s="219">
        <v>1695.6999999999998</v>
      </c>
      <c r="M98" s="220">
        <v>1673.4</v>
      </c>
      <c r="N98" s="220">
        <v>1650.4</v>
      </c>
      <c r="O98" s="220">
        <v>3159500</v>
      </c>
      <c r="P98" s="221">
        <v>-0.12382140876317249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580.9</v>
      </c>
      <c r="F99" s="217">
        <v>583.2166666666667</v>
      </c>
      <c r="G99" s="219">
        <v>576.28333333333342</v>
      </c>
      <c r="H99" s="219">
        <v>571.66666666666674</v>
      </c>
      <c r="I99" s="219">
        <v>564.73333333333346</v>
      </c>
      <c r="J99" s="219">
        <v>587.83333333333337</v>
      </c>
      <c r="K99" s="219">
        <v>594.76666666666677</v>
      </c>
      <c r="L99" s="219">
        <v>599.38333333333333</v>
      </c>
      <c r="M99" s="220">
        <v>590.15</v>
      </c>
      <c r="N99" s="220">
        <v>578.6</v>
      </c>
      <c r="O99" s="220">
        <v>16486500</v>
      </c>
      <c r="P99" s="221">
        <v>-6.5979754157628346E-3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15.15</v>
      </c>
      <c r="F100" s="217">
        <v>15.016666666666666</v>
      </c>
      <c r="G100" s="219">
        <v>14.283333333333331</v>
      </c>
      <c r="H100" s="219">
        <v>13.416666666666666</v>
      </c>
      <c r="I100" s="219">
        <v>12.683333333333332</v>
      </c>
      <c r="J100" s="219">
        <v>15.883333333333331</v>
      </c>
      <c r="K100" s="219">
        <v>16.616666666666667</v>
      </c>
      <c r="L100" s="219">
        <v>17.483333333333331</v>
      </c>
      <c r="M100" s="220">
        <v>15.75</v>
      </c>
      <c r="N100" s="220">
        <v>14.15</v>
      </c>
      <c r="O100" s="220">
        <v>3664360000</v>
      </c>
      <c r="P100" s="221">
        <v>0.15283650458069062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114.9</v>
      </c>
      <c r="F101" s="217">
        <v>115.36666666666667</v>
      </c>
      <c r="G101" s="219">
        <v>114.08333333333334</v>
      </c>
      <c r="H101" s="219">
        <v>113.26666666666667</v>
      </c>
      <c r="I101" s="219">
        <v>111.98333333333333</v>
      </c>
      <c r="J101" s="219">
        <v>116.18333333333335</v>
      </c>
      <c r="K101" s="219">
        <v>117.46666666666668</v>
      </c>
      <c r="L101" s="219">
        <v>118.28333333333336</v>
      </c>
      <c r="M101" s="220">
        <v>116.65</v>
      </c>
      <c r="N101" s="220">
        <v>114.55</v>
      </c>
      <c r="O101" s="220">
        <v>94415000</v>
      </c>
      <c r="P101" s="221">
        <v>2.7081563296516569E-3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77.95</v>
      </c>
      <c r="F102" s="217">
        <v>78.266666666666666</v>
      </c>
      <c r="G102" s="219">
        <v>77.483333333333334</v>
      </c>
      <c r="H102" s="219">
        <v>77.016666666666666</v>
      </c>
      <c r="I102" s="219">
        <v>76.233333333333334</v>
      </c>
      <c r="J102" s="219">
        <v>78.733333333333334</v>
      </c>
      <c r="K102" s="219">
        <v>79.516666666666666</v>
      </c>
      <c r="L102" s="219">
        <v>79.983333333333334</v>
      </c>
      <c r="M102" s="220">
        <v>79.05</v>
      </c>
      <c r="N102" s="220">
        <v>77.8</v>
      </c>
      <c r="O102" s="220">
        <v>431317500</v>
      </c>
      <c r="P102" s="221">
        <v>-1.5644523560926347E-2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158.55000000000001</v>
      </c>
      <c r="F103" s="217">
        <v>157.5</v>
      </c>
      <c r="G103" s="219">
        <v>155.55000000000001</v>
      </c>
      <c r="H103" s="219">
        <v>152.55000000000001</v>
      </c>
      <c r="I103" s="219">
        <v>150.60000000000002</v>
      </c>
      <c r="J103" s="219">
        <v>160.5</v>
      </c>
      <c r="K103" s="219">
        <v>162.44999999999999</v>
      </c>
      <c r="L103" s="219">
        <v>165.45</v>
      </c>
      <c r="M103" s="220">
        <v>159.44999999999999</v>
      </c>
      <c r="N103" s="220">
        <v>154.5</v>
      </c>
      <c r="O103" s="220">
        <v>64038750</v>
      </c>
      <c r="P103" s="221">
        <v>-3.6667230777909406E-2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457.3</v>
      </c>
      <c r="F104" s="217">
        <v>455.16666666666669</v>
      </c>
      <c r="G104" s="219">
        <v>447.33333333333337</v>
      </c>
      <c r="H104" s="219">
        <v>437.36666666666667</v>
      </c>
      <c r="I104" s="219">
        <v>429.53333333333336</v>
      </c>
      <c r="J104" s="219">
        <v>465.13333333333338</v>
      </c>
      <c r="K104" s="219">
        <v>472.96666666666675</v>
      </c>
      <c r="L104" s="219">
        <v>482.93333333333339</v>
      </c>
      <c r="M104" s="220">
        <v>463</v>
      </c>
      <c r="N104" s="220">
        <v>445.2</v>
      </c>
      <c r="O104" s="220">
        <v>26664000</v>
      </c>
      <c r="P104" s="221">
        <v>2.9480217222653221E-3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569.9</v>
      </c>
      <c r="F105" s="217">
        <v>569.6</v>
      </c>
      <c r="G105" s="219">
        <v>565.6</v>
      </c>
      <c r="H105" s="219">
        <v>561.29999999999995</v>
      </c>
      <c r="I105" s="219">
        <v>557.29999999999995</v>
      </c>
      <c r="J105" s="219">
        <v>573.90000000000009</v>
      </c>
      <c r="K105" s="219">
        <v>577.90000000000009</v>
      </c>
      <c r="L105" s="219">
        <v>582.20000000000016</v>
      </c>
      <c r="M105" s="220">
        <v>573.6</v>
      </c>
      <c r="N105" s="220">
        <v>565.29999999999995</v>
      </c>
      <c r="O105" s="220">
        <v>20370000</v>
      </c>
      <c r="P105" s="221">
        <v>1.9182529142688506E-3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209.85</v>
      </c>
      <c r="F106" s="217">
        <v>210.45000000000002</v>
      </c>
      <c r="G106" s="219">
        <v>207.90000000000003</v>
      </c>
      <c r="H106" s="219">
        <v>205.95000000000002</v>
      </c>
      <c r="I106" s="219">
        <v>203.40000000000003</v>
      </c>
      <c r="J106" s="219">
        <v>212.40000000000003</v>
      </c>
      <c r="K106" s="219">
        <v>214.95000000000005</v>
      </c>
      <c r="L106" s="219">
        <v>216.90000000000003</v>
      </c>
      <c r="M106" s="220">
        <v>213</v>
      </c>
      <c r="N106" s="220">
        <v>208.5</v>
      </c>
      <c r="O106" s="220">
        <v>24148300</v>
      </c>
      <c r="P106" s="221">
        <v>-1.9314568366505712E-2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2563.15</v>
      </c>
      <c r="F107" s="217">
        <v>2574.3166666666671</v>
      </c>
      <c r="G107" s="219">
        <v>2546.8333333333339</v>
      </c>
      <c r="H107" s="219">
        <v>2530.5166666666669</v>
      </c>
      <c r="I107" s="219">
        <v>2503.0333333333338</v>
      </c>
      <c r="J107" s="219">
        <v>2590.6333333333341</v>
      </c>
      <c r="K107" s="219">
        <v>2618.1166666666668</v>
      </c>
      <c r="L107" s="219">
        <v>2634.4333333333343</v>
      </c>
      <c r="M107" s="220">
        <v>2601.8000000000002</v>
      </c>
      <c r="N107" s="220">
        <v>2558</v>
      </c>
      <c r="O107" s="220">
        <v>1839600</v>
      </c>
      <c r="P107" s="221">
        <v>5.1260072004114518E-2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4256.1000000000004</v>
      </c>
      <c r="F108" s="217">
        <v>4336.2333333333336</v>
      </c>
      <c r="G108" s="219">
        <v>4166.4666666666672</v>
      </c>
      <c r="H108" s="219">
        <v>4076.8333333333339</v>
      </c>
      <c r="I108" s="219">
        <v>3907.0666666666675</v>
      </c>
      <c r="J108" s="219">
        <v>4425.8666666666668</v>
      </c>
      <c r="K108" s="219">
        <v>4595.6333333333332</v>
      </c>
      <c r="L108" s="219">
        <v>4685.2666666666664</v>
      </c>
      <c r="M108" s="220">
        <v>4506</v>
      </c>
      <c r="N108" s="220">
        <v>4246.6000000000004</v>
      </c>
      <c r="O108" s="220">
        <v>7334400</v>
      </c>
      <c r="P108" s="221">
        <v>0.24474313935135686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1442.45</v>
      </c>
      <c r="F109" s="217">
        <v>1440.5833333333333</v>
      </c>
      <c r="G109" s="219">
        <v>1429.9166666666665</v>
      </c>
      <c r="H109" s="219">
        <v>1417.3833333333332</v>
      </c>
      <c r="I109" s="219">
        <v>1406.7166666666665</v>
      </c>
      <c r="J109" s="219">
        <v>1453.1166666666666</v>
      </c>
      <c r="K109" s="219">
        <v>1463.7833333333331</v>
      </c>
      <c r="L109" s="219">
        <v>1476.3166666666666</v>
      </c>
      <c r="M109" s="220">
        <v>1451.25</v>
      </c>
      <c r="N109" s="220">
        <v>1428.05</v>
      </c>
      <c r="O109" s="220">
        <v>29239000</v>
      </c>
      <c r="P109" s="221">
        <v>-1.9302688289255229E-2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346.5</v>
      </c>
      <c r="F110" s="217">
        <v>348.61666666666662</v>
      </c>
      <c r="G110" s="219">
        <v>340.73333333333323</v>
      </c>
      <c r="H110" s="219">
        <v>334.96666666666664</v>
      </c>
      <c r="I110" s="219">
        <v>327.08333333333326</v>
      </c>
      <c r="J110" s="219">
        <v>354.38333333333321</v>
      </c>
      <c r="K110" s="219">
        <v>362.26666666666654</v>
      </c>
      <c r="L110" s="219">
        <v>368.03333333333319</v>
      </c>
      <c r="M110" s="220">
        <v>356.5</v>
      </c>
      <c r="N110" s="220">
        <v>342.85</v>
      </c>
      <c r="O110" s="220">
        <v>74657200</v>
      </c>
      <c r="P110" s="221">
        <v>2.7659474891187346E-2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1467.45</v>
      </c>
      <c r="F111" s="217">
        <v>1469.1499999999999</v>
      </c>
      <c r="G111" s="219">
        <v>1458.2999999999997</v>
      </c>
      <c r="H111" s="219">
        <v>1449.1499999999999</v>
      </c>
      <c r="I111" s="219">
        <v>1438.2999999999997</v>
      </c>
      <c r="J111" s="219">
        <v>1478.2999999999997</v>
      </c>
      <c r="K111" s="219">
        <v>1489.1499999999996</v>
      </c>
      <c r="L111" s="219">
        <v>1498.2999999999997</v>
      </c>
      <c r="M111" s="220">
        <v>1480</v>
      </c>
      <c r="N111" s="220">
        <v>1460</v>
      </c>
      <c r="O111" s="220">
        <v>49986400</v>
      </c>
      <c r="P111" s="221">
        <v>-1.0428957183468875E-2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169.05</v>
      </c>
      <c r="F112" s="217">
        <v>169.03333333333333</v>
      </c>
      <c r="G112" s="219">
        <v>167.21666666666667</v>
      </c>
      <c r="H112" s="219">
        <v>165.38333333333333</v>
      </c>
      <c r="I112" s="219">
        <v>163.56666666666666</v>
      </c>
      <c r="J112" s="219">
        <v>170.86666666666667</v>
      </c>
      <c r="K112" s="219">
        <v>172.68333333333334</v>
      </c>
      <c r="L112" s="219">
        <v>174.51666666666668</v>
      </c>
      <c r="M112" s="220">
        <v>170.85</v>
      </c>
      <c r="N112" s="220">
        <v>167.2</v>
      </c>
      <c r="O112" s="220">
        <v>185089125</v>
      </c>
      <c r="P112" s="221">
        <v>-2.8181632026210709E-2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1299.55</v>
      </c>
      <c r="F113" s="217">
        <v>1298.8666666666666</v>
      </c>
      <c r="G113" s="219">
        <v>1288.7833333333331</v>
      </c>
      <c r="H113" s="219">
        <v>1278.0166666666664</v>
      </c>
      <c r="I113" s="219">
        <v>1267.9333333333329</v>
      </c>
      <c r="J113" s="219">
        <v>1309.6333333333332</v>
      </c>
      <c r="K113" s="219">
        <v>1319.7166666666667</v>
      </c>
      <c r="L113" s="219">
        <v>1330.4833333333333</v>
      </c>
      <c r="M113" s="220">
        <v>1308.95</v>
      </c>
      <c r="N113" s="220">
        <v>1288.0999999999999</v>
      </c>
      <c r="O113" s="220">
        <v>1970800</v>
      </c>
      <c r="P113" s="221">
        <v>5.9769311429570079E-2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1110.4000000000001</v>
      </c>
      <c r="F114" s="217">
        <v>1115.1833333333334</v>
      </c>
      <c r="G114" s="219">
        <v>1103.6166666666668</v>
      </c>
      <c r="H114" s="219">
        <v>1096.8333333333335</v>
      </c>
      <c r="I114" s="219">
        <v>1085.2666666666669</v>
      </c>
      <c r="J114" s="219">
        <v>1121.9666666666667</v>
      </c>
      <c r="K114" s="219">
        <v>1133.5333333333333</v>
      </c>
      <c r="L114" s="219">
        <v>1140.3166666666666</v>
      </c>
      <c r="M114" s="220">
        <v>1126.75</v>
      </c>
      <c r="N114" s="220">
        <v>1108.4000000000001</v>
      </c>
      <c r="O114" s="220">
        <v>18370625</v>
      </c>
      <c r="P114" s="221">
        <v>7.6266742933409602E-4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437.2</v>
      </c>
      <c r="F115" s="217">
        <v>438.90000000000003</v>
      </c>
      <c r="G115" s="219">
        <v>434.50000000000006</v>
      </c>
      <c r="H115" s="219">
        <v>431.8</v>
      </c>
      <c r="I115" s="219">
        <v>427.40000000000003</v>
      </c>
      <c r="J115" s="219">
        <v>441.60000000000008</v>
      </c>
      <c r="K115" s="219">
        <v>446.00000000000006</v>
      </c>
      <c r="L115" s="219">
        <v>448.7000000000001</v>
      </c>
      <c r="M115" s="220">
        <v>443.3</v>
      </c>
      <c r="N115" s="220">
        <v>436.2</v>
      </c>
      <c r="O115" s="220">
        <v>118016000</v>
      </c>
      <c r="P115" s="221">
        <v>-2.7592844053630047E-2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1069.3</v>
      </c>
      <c r="F116" s="217">
        <v>1071.3999999999999</v>
      </c>
      <c r="G116" s="219">
        <v>1059.9999999999998</v>
      </c>
      <c r="H116" s="219">
        <v>1050.6999999999998</v>
      </c>
      <c r="I116" s="219">
        <v>1039.2999999999997</v>
      </c>
      <c r="J116" s="219">
        <v>1080.6999999999998</v>
      </c>
      <c r="K116" s="219">
        <v>1092.0999999999999</v>
      </c>
      <c r="L116" s="219">
        <v>1101.3999999999999</v>
      </c>
      <c r="M116" s="220">
        <v>1082.8</v>
      </c>
      <c r="N116" s="220">
        <v>1062.0999999999999</v>
      </c>
      <c r="O116" s="220">
        <v>12821875</v>
      </c>
      <c r="P116" s="221">
        <v>-1.5500527881754487E-2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3988.3</v>
      </c>
      <c r="F117" s="217">
        <v>4011.9833333333336</v>
      </c>
      <c r="G117" s="219">
        <v>3952.166666666667</v>
      </c>
      <c r="H117" s="219">
        <v>3916.0333333333333</v>
      </c>
      <c r="I117" s="219">
        <v>3856.2166666666667</v>
      </c>
      <c r="J117" s="219">
        <v>4048.1166666666672</v>
      </c>
      <c r="K117" s="219">
        <v>4107.9333333333343</v>
      </c>
      <c r="L117" s="219">
        <v>4144.0666666666675</v>
      </c>
      <c r="M117" s="220">
        <v>4071.8</v>
      </c>
      <c r="N117" s="220">
        <v>3975.85</v>
      </c>
      <c r="O117" s="220">
        <v>551750</v>
      </c>
      <c r="P117" s="221">
        <v>-5.7039094210638755E-2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910.95</v>
      </c>
      <c r="F118" s="217">
        <v>915.05000000000007</v>
      </c>
      <c r="G118" s="219">
        <v>904.25000000000011</v>
      </c>
      <c r="H118" s="219">
        <v>897.55000000000007</v>
      </c>
      <c r="I118" s="219">
        <v>886.75000000000011</v>
      </c>
      <c r="J118" s="219">
        <v>921.75000000000011</v>
      </c>
      <c r="K118" s="219">
        <v>932.55000000000007</v>
      </c>
      <c r="L118" s="219">
        <v>939.25000000000011</v>
      </c>
      <c r="M118" s="220">
        <v>925.85</v>
      </c>
      <c r="N118" s="220">
        <v>908.35</v>
      </c>
      <c r="O118" s="220">
        <v>17091000</v>
      </c>
      <c r="P118" s="221">
        <v>1.8339768339768341E-2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459.05</v>
      </c>
      <c r="F119" s="217">
        <v>462.38333333333338</v>
      </c>
      <c r="G119" s="219">
        <v>454.31666666666678</v>
      </c>
      <c r="H119" s="219">
        <v>449.58333333333337</v>
      </c>
      <c r="I119" s="219">
        <v>441.51666666666677</v>
      </c>
      <c r="J119" s="219">
        <v>467.11666666666679</v>
      </c>
      <c r="K119" s="219">
        <v>475.18333333333339</v>
      </c>
      <c r="L119" s="219">
        <v>479.9166666666668</v>
      </c>
      <c r="M119" s="220">
        <v>470.45</v>
      </c>
      <c r="N119" s="220">
        <v>457.65</v>
      </c>
      <c r="O119" s="220">
        <v>29485000</v>
      </c>
      <c r="P119" s="221">
        <v>7.3988070846423531E-2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1708</v>
      </c>
      <c r="F120" s="217">
        <v>1708.5833333333333</v>
      </c>
      <c r="G120" s="219">
        <v>1698.4666666666665</v>
      </c>
      <c r="H120" s="219">
        <v>1688.9333333333332</v>
      </c>
      <c r="I120" s="219">
        <v>1678.8166666666664</v>
      </c>
      <c r="J120" s="219">
        <v>1718.1166666666666</v>
      </c>
      <c r="K120" s="219">
        <v>1728.2333333333333</v>
      </c>
      <c r="L120" s="219">
        <v>1737.7666666666667</v>
      </c>
      <c r="M120" s="220">
        <v>1718.7</v>
      </c>
      <c r="N120" s="220">
        <v>1699.05</v>
      </c>
      <c r="O120" s="220">
        <v>43942800</v>
      </c>
      <c r="P120" s="221">
        <v>2.0614607182275085E-3</v>
      </c>
    </row>
    <row r="121" spans="1:16" ht="12.75" customHeight="1">
      <c r="A121" s="213">
        <v>111</v>
      </c>
      <c r="B121" s="225" t="s">
        <v>66</v>
      </c>
      <c r="C121" s="217" t="s">
        <v>858</v>
      </c>
      <c r="D121" s="218">
        <v>45442</v>
      </c>
      <c r="E121" s="217">
        <v>157.94999999999999</v>
      </c>
      <c r="F121" s="217">
        <v>158.4</v>
      </c>
      <c r="G121" s="219">
        <v>156.9</v>
      </c>
      <c r="H121" s="219">
        <v>155.85</v>
      </c>
      <c r="I121" s="219">
        <v>154.35</v>
      </c>
      <c r="J121" s="219">
        <v>159.45000000000002</v>
      </c>
      <c r="K121" s="219">
        <v>160.95000000000002</v>
      </c>
      <c r="L121" s="219">
        <v>162.00000000000003</v>
      </c>
      <c r="M121" s="220">
        <v>159.9</v>
      </c>
      <c r="N121" s="220">
        <v>157.35</v>
      </c>
      <c r="O121" s="220">
        <v>52687296</v>
      </c>
      <c r="P121" s="221">
        <v>3.1446540880503145E-2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2624.5</v>
      </c>
      <c r="F122" s="217">
        <v>2606.35</v>
      </c>
      <c r="G122" s="219">
        <v>2576.6999999999998</v>
      </c>
      <c r="H122" s="219">
        <v>2528.9</v>
      </c>
      <c r="I122" s="219">
        <v>2499.25</v>
      </c>
      <c r="J122" s="219">
        <v>2654.1499999999996</v>
      </c>
      <c r="K122" s="219">
        <v>2683.8</v>
      </c>
      <c r="L122" s="219">
        <v>2731.5999999999995</v>
      </c>
      <c r="M122" s="220">
        <v>2636</v>
      </c>
      <c r="N122" s="220">
        <v>2558.5500000000002</v>
      </c>
      <c r="O122" s="220">
        <v>1474200</v>
      </c>
      <c r="P122" s="221">
        <v>-4.5825242718446603E-2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439.8</v>
      </c>
      <c r="F123" s="217">
        <v>440.8</v>
      </c>
      <c r="G123" s="219">
        <v>429.65000000000003</v>
      </c>
      <c r="H123" s="219">
        <v>419.5</v>
      </c>
      <c r="I123" s="219">
        <v>408.35</v>
      </c>
      <c r="J123" s="219">
        <v>450.95000000000005</v>
      </c>
      <c r="K123" s="219">
        <v>462.1</v>
      </c>
      <c r="L123" s="219">
        <v>472.25000000000006</v>
      </c>
      <c r="M123" s="220">
        <v>451.95</v>
      </c>
      <c r="N123" s="220">
        <v>430.65</v>
      </c>
      <c r="O123" s="220">
        <v>14591100</v>
      </c>
      <c r="P123" s="221">
        <v>4.5050529648118835E-2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648.85</v>
      </c>
      <c r="F124" s="217">
        <v>651.15</v>
      </c>
      <c r="G124" s="219">
        <v>644.29999999999995</v>
      </c>
      <c r="H124" s="219">
        <v>639.75</v>
      </c>
      <c r="I124" s="219">
        <v>632.9</v>
      </c>
      <c r="J124" s="219">
        <v>655.69999999999993</v>
      </c>
      <c r="K124" s="219">
        <v>662.55000000000007</v>
      </c>
      <c r="L124" s="219">
        <v>667.09999999999991</v>
      </c>
      <c r="M124" s="220">
        <v>658</v>
      </c>
      <c r="N124" s="220">
        <v>646.6</v>
      </c>
      <c r="O124" s="220">
        <v>27933000</v>
      </c>
      <c r="P124" s="221">
        <v>-1.1815898397424559E-2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3634.6</v>
      </c>
      <c r="F125" s="217">
        <v>3629.9333333333329</v>
      </c>
      <c r="G125" s="219">
        <v>3592.6166666666659</v>
      </c>
      <c r="H125" s="219">
        <v>3550.6333333333328</v>
      </c>
      <c r="I125" s="219">
        <v>3513.3166666666657</v>
      </c>
      <c r="J125" s="219">
        <v>3671.9166666666661</v>
      </c>
      <c r="K125" s="219">
        <v>3709.2333333333327</v>
      </c>
      <c r="L125" s="219">
        <v>3751.2166666666662</v>
      </c>
      <c r="M125" s="220">
        <v>3667.25</v>
      </c>
      <c r="N125" s="220">
        <v>3587.95</v>
      </c>
      <c r="O125" s="220">
        <v>15761100</v>
      </c>
      <c r="P125" s="221">
        <v>9.2012755004033959E-3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4834.7</v>
      </c>
      <c r="F126" s="217">
        <v>4830.0999999999995</v>
      </c>
      <c r="G126" s="219">
        <v>4801.5499999999993</v>
      </c>
      <c r="H126" s="219">
        <v>4768.3999999999996</v>
      </c>
      <c r="I126" s="219">
        <v>4739.8499999999995</v>
      </c>
      <c r="J126" s="219">
        <v>4863.2499999999991</v>
      </c>
      <c r="K126" s="219">
        <v>4891.8</v>
      </c>
      <c r="L126" s="219">
        <v>4924.9499999999989</v>
      </c>
      <c r="M126" s="220">
        <v>4858.6499999999996</v>
      </c>
      <c r="N126" s="220">
        <v>4796.95</v>
      </c>
      <c r="O126" s="220">
        <v>4081050</v>
      </c>
      <c r="P126" s="221">
        <v>1.9485142578783678E-2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4553.05</v>
      </c>
      <c r="F127" s="217">
        <v>4564.1500000000005</v>
      </c>
      <c r="G127" s="219">
        <v>4506.4500000000007</v>
      </c>
      <c r="H127" s="219">
        <v>4459.8500000000004</v>
      </c>
      <c r="I127" s="219">
        <v>4402.1500000000005</v>
      </c>
      <c r="J127" s="219">
        <v>4610.7500000000009</v>
      </c>
      <c r="K127" s="219">
        <v>4668.45</v>
      </c>
      <c r="L127" s="219">
        <v>4715.0500000000011</v>
      </c>
      <c r="M127" s="220">
        <v>4621.8500000000004</v>
      </c>
      <c r="N127" s="220">
        <v>4517.55</v>
      </c>
      <c r="O127" s="220">
        <v>2101800</v>
      </c>
      <c r="P127" s="221">
        <v>2.4818372421863574E-2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1618.45</v>
      </c>
      <c r="F128" s="217">
        <v>1624.2833333333335</v>
      </c>
      <c r="G128" s="219">
        <v>1608.7166666666672</v>
      </c>
      <c r="H128" s="219">
        <v>1598.9833333333336</v>
      </c>
      <c r="I128" s="219">
        <v>1583.4166666666672</v>
      </c>
      <c r="J128" s="219">
        <v>1634.0166666666671</v>
      </c>
      <c r="K128" s="219">
        <v>1649.5833333333333</v>
      </c>
      <c r="L128" s="219">
        <v>1659.3166666666671</v>
      </c>
      <c r="M128" s="220">
        <v>1639.85</v>
      </c>
      <c r="N128" s="220">
        <v>1614.55</v>
      </c>
      <c r="O128" s="220">
        <v>9846400</v>
      </c>
      <c r="P128" s="221">
        <v>-1.8762441235017576E-2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2587.15</v>
      </c>
      <c r="F129" s="217">
        <v>2593.3666666666668</v>
      </c>
      <c r="G129" s="219">
        <v>2574.3333333333335</v>
      </c>
      <c r="H129" s="219">
        <v>2561.5166666666669</v>
      </c>
      <c r="I129" s="219">
        <v>2542.4833333333336</v>
      </c>
      <c r="J129" s="219">
        <v>2606.1833333333334</v>
      </c>
      <c r="K129" s="219">
        <v>2625.2166666666662</v>
      </c>
      <c r="L129" s="219">
        <v>2638.0333333333333</v>
      </c>
      <c r="M129" s="220">
        <v>2612.4</v>
      </c>
      <c r="N129" s="220">
        <v>2580.5500000000002</v>
      </c>
      <c r="O129" s="220">
        <v>15158150</v>
      </c>
      <c r="P129" s="221">
        <v>-3.1303947519852686E-3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267.64999999999998</v>
      </c>
      <c r="F130" s="217">
        <v>268.13333333333333</v>
      </c>
      <c r="G130" s="219">
        <v>266.26666666666665</v>
      </c>
      <c r="H130" s="219">
        <v>264.88333333333333</v>
      </c>
      <c r="I130" s="219">
        <v>263.01666666666665</v>
      </c>
      <c r="J130" s="219">
        <v>269.51666666666665</v>
      </c>
      <c r="K130" s="219">
        <v>271.38333333333333</v>
      </c>
      <c r="L130" s="219">
        <v>272.76666666666665</v>
      </c>
      <c r="M130" s="220">
        <v>270</v>
      </c>
      <c r="N130" s="220">
        <v>266.75</v>
      </c>
      <c r="O130" s="220">
        <v>45232000</v>
      </c>
      <c r="P130" s="221">
        <v>4.201990416513085E-2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180.65</v>
      </c>
      <c r="F131" s="217">
        <v>180.11666666666665</v>
      </c>
      <c r="G131" s="219">
        <v>177.73333333333329</v>
      </c>
      <c r="H131" s="219">
        <v>174.81666666666663</v>
      </c>
      <c r="I131" s="219">
        <v>172.43333333333328</v>
      </c>
      <c r="J131" s="219">
        <v>183.0333333333333</v>
      </c>
      <c r="K131" s="219">
        <v>185.41666666666669</v>
      </c>
      <c r="L131" s="219">
        <v>188.33333333333331</v>
      </c>
      <c r="M131" s="220">
        <v>182.5</v>
      </c>
      <c r="N131" s="220">
        <v>177.2</v>
      </c>
      <c r="O131" s="220">
        <v>47241000</v>
      </c>
      <c r="P131" s="221">
        <v>-2.9758136001013045E-3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604.54999999999995</v>
      </c>
      <c r="F132" s="217">
        <v>603.31666666666661</v>
      </c>
      <c r="G132" s="219">
        <v>599.33333333333326</v>
      </c>
      <c r="H132" s="219">
        <v>594.11666666666667</v>
      </c>
      <c r="I132" s="219">
        <v>590.13333333333333</v>
      </c>
      <c r="J132" s="219">
        <v>608.53333333333319</v>
      </c>
      <c r="K132" s="219">
        <v>612.51666666666654</v>
      </c>
      <c r="L132" s="219">
        <v>617.73333333333312</v>
      </c>
      <c r="M132" s="220">
        <v>607.29999999999995</v>
      </c>
      <c r="N132" s="220">
        <v>598.1</v>
      </c>
      <c r="O132" s="220">
        <v>16438800</v>
      </c>
      <c r="P132" s="221">
        <v>-2.9114200451270107E-3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12981.9</v>
      </c>
      <c r="F133" s="217">
        <v>12962.816666666666</v>
      </c>
      <c r="G133" s="219">
        <v>12862.083333333332</v>
      </c>
      <c r="H133" s="219">
        <v>12742.266666666666</v>
      </c>
      <c r="I133" s="219">
        <v>12641.533333333333</v>
      </c>
      <c r="J133" s="219">
        <v>13082.633333333331</v>
      </c>
      <c r="K133" s="219">
        <v>13183.366666666665</v>
      </c>
      <c r="L133" s="219">
        <v>13303.183333333331</v>
      </c>
      <c r="M133" s="220">
        <v>13063.55</v>
      </c>
      <c r="N133" s="220">
        <v>12843</v>
      </c>
      <c r="O133" s="220">
        <v>2588950</v>
      </c>
      <c r="P133" s="221">
        <v>2.2290227048371174E-2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1181.7</v>
      </c>
      <c r="F134" s="217">
        <v>1180.5333333333335</v>
      </c>
      <c r="G134" s="219">
        <v>1168.2166666666672</v>
      </c>
      <c r="H134" s="219">
        <v>1154.7333333333336</v>
      </c>
      <c r="I134" s="219">
        <v>1142.4166666666672</v>
      </c>
      <c r="J134" s="219">
        <v>1194.0166666666671</v>
      </c>
      <c r="K134" s="219">
        <v>1206.3333333333333</v>
      </c>
      <c r="L134" s="219">
        <v>1219.8166666666671</v>
      </c>
      <c r="M134" s="220">
        <v>1192.8499999999999</v>
      </c>
      <c r="N134" s="220">
        <v>1167.05</v>
      </c>
      <c r="O134" s="220">
        <v>12186300</v>
      </c>
      <c r="P134" s="221">
        <v>1.7237349538389624E-2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3763.1</v>
      </c>
      <c r="F135" s="217">
        <v>3777.6666666666665</v>
      </c>
      <c r="G135" s="219">
        <v>3721.3833333333332</v>
      </c>
      <c r="H135" s="219">
        <v>3679.6666666666665</v>
      </c>
      <c r="I135" s="219">
        <v>3623.3833333333332</v>
      </c>
      <c r="J135" s="219">
        <v>3819.3833333333332</v>
      </c>
      <c r="K135" s="219">
        <v>3875.666666666667</v>
      </c>
      <c r="L135" s="219">
        <v>3917.3833333333332</v>
      </c>
      <c r="M135" s="220">
        <v>3833.95</v>
      </c>
      <c r="N135" s="220">
        <v>3735.95</v>
      </c>
      <c r="O135" s="220">
        <v>3137400</v>
      </c>
      <c r="P135" s="221">
        <v>1.5208387263784623E-2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1975.2</v>
      </c>
      <c r="F136" s="217">
        <v>1959.7333333333333</v>
      </c>
      <c r="G136" s="219">
        <v>1926.4666666666667</v>
      </c>
      <c r="H136" s="219">
        <v>1877.7333333333333</v>
      </c>
      <c r="I136" s="219">
        <v>1844.4666666666667</v>
      </c>
      <c r="J136" s="219">
        <v>2008.4666666666667</v>
      </c>
      <c r="K136" s="219">
        <v>2041.7333333333336</v>
      </c>
      <c r="L136" s="219">
        <v>2090.4666666666667</v>
      </c>
      <c r="M136" s="220">
        <v>1993</v>
      </c>
      <c r="N136" s="220">
        <v>1911</v>
      </c>
      <c r="O136" s="220">
        <v>1889600</v>
      </c>
      <c r="P136" s="221">
        <v>-6.8244575936883628E-2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964.95</v>
      </c>
      <c r="F137" s="217">
        <v>961.93333333333339</v>
      </c>
      <c r="G137" s="219">
        <v>950.06666666666683</v>
      </c>
      <c r="H137" s="219">
        <v>935.18333333333339</v>
      </c>
      <c r="I137" s="219">
        <v>923.31666666666683</v>
      </c>
      <c r="J137" s="219">
        <v>976.81666666666683</v>
      </c>
      <c r="K137" s="219">
        <v>988.68333333333339</v>
      </c>
      <c r="L137" s="219">
        <v>1003.5666666666668</v>
      </c>
      <c r="M137" s="220">
        <v>973.8</v>
      </c>
      <c r="N137" s="220">
        <v>947.05</v>
      </c>
      <c r="O137" s="220">
        <v>7464800</v>
      </c>
      <c r="P137" s="221">
        <v>1.8668122270742358E-2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1293.3</v>
      </c>
      <c r="F138" s="217">
        <v>1293.8500000000001</v>
      </c>
      <c r="G138" s="219">
        <v>1285.9500000000003</v>
      </c>
      <c r="H138" s="219">
        <v>1278.6000000000001</v>
      </c>
      <c r="I138" s="219">
        <v>1270.7000000000003</v>
      </c>
      <c r="J138" s="219">
        <v>1301.2000000000003</v>
      </c>
      <c r="K138" s="219">
        <v>1309.1000000000004</v>
      </c>
      <c r="L138" s="219">
        <v>1316.4500000000003</v>
      </c>
      <c r="M138" s="220">
        <v>1301.75</v>
      </c>
      <c r="N138" s="220">
        <v>1286.5</v>
      </c>
      <c r="O138" s="220">
        <v>2652400</v>
      </c>
      <c r="P138" s="221">
        <v>2.115762430104277E-3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140.30000000000001</v>
      </c>
      <c r="F139" s="217">
        <v>139.46666666666667</v>
      </c>
      <c r="G139" s="219">
        <v>137.68333333333334</v>
      </c>
      <c r="H139" s="219">
        <v>135.06666666666666</v>
      </c>
      <c r="I139" s="219">
        <v>133.28333333333333</v>
      </c>
      <c r="J139" s="219">
        <v>142.08333333333334</v>
      </c>
      <c r="K139" s="219">
        <v>143.8666666666667</v>
      </c>
      <c r="L139" s="219">
        <v>146.48333333333335</v>
      </c>
      <c r="M139" s="220">
        <v>141.25</v>
      </c>
      <c r="N139" s="220">
        <v>136.85</v>
      </c>
      <c r="O139" s="220">
        <v>149412400</v>
      </c>
      <c r="P139" s="221">
        <v>-1.9004180919802356E-4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2390.85</v>
      </c>
      <c r="F140" s="217">
        <v>2395.8333333333335</v>
      </c>
      <c r="G140" s="219">
        <v>2376.666666666667</v>
      </c>
      <c r="H140" s="219">
        <v>2362.4833333333336</v>
      </c>
      <c r="I140" s="219">
        <v>2343.3166666666671</v>
      </c>
      <c r="J140" s="219">
        <v>2410.0166666666669</v>
      </c>
      <c r="K140" s="219">
        <v>2429.1833333333338</v>
      </c>
      <c r="L140" s="219">
        <v>2443.3666666666668</v>
      </c>
      <c r="M140" s="220">
        <v>2415</v>
      </c>
      <c r="N140" s="220">
        <v>2381.65</v>
      </c>
      <c r="O140" s="220">
        <v>2916100</v>
      </c>
      <c r="P140" s="221">
        <v>-3.5561618917689858E-2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131259.1</v>
      </c>
      <c r="F141" s="217">
        <v>130744.45000000001</v>
      </c>
      <c r="G141" s="219">
        <v>129591.45000000001</v>
      </c>
      <c r="H141" s="219">
        <v>127923.8</v>
      </c>
      <c r="I141" s="219">
        <v>126770.8</v>
      </c>
      <c r="J141" s="219">
        <v>132412.10000000003</v>
      </c>
      <c r="K141" s="219">
        <v>133565.10000000003</v>
      </c>
      <c r="L141" s="219">
        <v>135232.75000000003</v>
      </c>
      <c r="M141" s="220">
        <v>131897.45000000001</v>
      </c>
      <c r="N141" s="220">
        <v>129076.8</v>
      </c>
      <c r="O141" s="220">
        <v>56520</v>
      </c>
      <c r="P141" s="221">
        <v>-2.0790020790020791E-2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1699.1</v>
      </c>
      <c r="F142" s="217">
        <v>1702.7666666666667</v>
      </c>
      <c r="G142" s="219">
        <v>1680.3333333333333</v>
      </c>
      <c r="H142" s="219">
        <v>1661.5666666666666</v>
      </c>
      <c r="I142" s="219">
        <v>1639.1333333333332</v>
      </c>
      <c r="J142" s="219">
        <v>1721.5333333333333</v>
      </c>
      <c r="K142" s="219">
        <v>1743.9666666666667</v>
      </c>
      <c r="L142" s="219">
        <v>1762.7333333333333</v>
      </c>
      <c r="M142" s="220">
        <v>1725.2</v>
      </c>
      <c r="N142" s="220">
        <v>1684</v>
      </c>
      <c r="O142" s="220">
        <v>6646750</v>
      </c>
      <c r="P142" s="221">
        <v>8.2815734989648033E-4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193</v>
      </c>
      <c r="F143" s="217">
        <v>193.6</v>
      </c>
      <c r="G143" s="219">
        <v>191.25</v>
      </c>
      <c r="H143" s="219">
        <v>189.5</v>
      </c>
      <c r="I143" s="219">
        <v>187.15</v>
      </c>
      <c r="J143" s="219">
        <v>195.35</v>
      </c>
      <c r="K143" s="219">
        <v>197.69999999999996</v>
      </c>
      <c r="L143" s="219">
        <v>199.45</v>
      </c>
      <c r="M143" s="220">
        <v>195.95</v>
      </c>
      <c r="N143" s="220">
        <v>191.85</v>
      </c>
      <c r="O143" s="220">
        <v>91368750</v>
      </c>
      <c r="P143" s="221">
        <v>-3.2405385012509433E-2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6339.25</v>
      </c>
      <c r="F144" s="217">
        <v>6396.1833333333334</v>
      </c>
      <c r="G144" s="219">
        <v>6250.2166666666672</v>
      </c>
      <c r="H144" s="219">
        <v>6161.1833333333334</v>
      </c>
      <c r="I144" s="219">
        <v>6015.2166666666672</v>
      </c>
      <c r="J144" s="219">
        <v>6485.2166666666672</v>
      </c>
      <c r="K144" s="219">
        <v>6631.1833333333325</v>
      </c>
      <c r="L144" s="219">
        <v>6720.2166666666672</v>
      </c>
      <c r="M144" s="220">
        <v>6542.15</v>
      </c>
      <c r="N144" s="220">
        <v>6307.15</v>
      </c>
      <c r="O144" s="220">
        <v>1566750</v>
      </c>
      <c r="P144" s="221">
        <v>1.7262875227774049E-3</v>
      </c>
    </row>
    <row r="145" spans="1:16" ht="12.75" customHeight="1">
      <c r="A145" s="213">
        <v>135</v>
      </c>
      <c r="B145" s="225" t="s">
        <v>848</v>
      </c>
      <c r="C145" s="217" t="s">
        <v>183</v>
      </c>
      <c r="D145" s="218">
        <v>45442</v>
      </c>
      <c r="E145" s="217">
        <v>3365.05</v>
      </c>
      <c r="F145" s="217">
        <v>3361.4333333333338</v>
      </c>
      <c r="G145" s="219">
        <v>3324.9666666666676</v>
      </c>
      <c r="H145" s="219">
        <v>3284.8833333333337</v>
      </c>
      <c r="I145" s="219">
        <v>3248.4166666666674</v>
      </c>
      <c r="J145" s="219">
        <v>3401.5166666666678</v>
      </c>
      <c r="K145" s="219">
        <v>3437.983333333334</v>
      </c>
      <c r="L145" s="219">
        <v>3478.066666666668</v>
      </c>
      <c r="M145" s="220">
        <v>3397.9</v>
      </c>
      <c r="N145" s="220">
        <v>3321.35</v>
      </c>
      <c r="O145" s="220">
        <v>2410375</v>
      </c>
      <c r="P145" s="221">
        <v>0.11917862283512096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2473.75</v>
      </c>
      <c r="F146" s="217">
        <v>2477.5833333333335</v>
      </c>
      <c r="G146" s="219">
        <v>2461.166666666667</v>
      </c>
      <c r="H146" s="219">
        <v>2448.5833333333335</v>
      </c>
      <c r="I146" s="219">
        <v>2432.166666666667</v>
      </c>
      <c r="J146" s="219">
        <v>2490.166666666667</v>
      </c>
      <c r="K146" s="219">
        <v>2506.5833333333339</v>
      </c>
      <c r="L146" s="219">
        <v>2519.166666666667</v>
      </c>
      <c r="M146" s="220">
        <v>2494</v>
      </c>
      <c r="N146" s="220">
        <v>2465</v>
      </c>
      <c r="O146" s="220">
        <v>6307800</v>
      </c>
      <c r="P146" s="221">
        <v>2.2201335321190122E-2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268</v>
      </c>
      <c r="F147" s="217">
        <v>268.8</v>
      </c>
      <c r="G147" s="219">
        <v>266</v>
      </c>
      <c r="H147" s="219">
        <v>264</v>
      </c>
      <c r="I147" s="219">
        <v>261.2</v>
      </c>
      <c r="J147" s="219">
        <v>270.8</v>
      </c>
      <c r="K147" s="219">
        <v>273.60000000000008</v>
      </c>
      <c r="L147" s="219">
        <v>275.60000000000002</v>
      </c>
      <c r="M147" s="220">
        <v>271.60000000000002</v>
      </c>
      <c r="N147" s="220">
        <v>266.8</v>
      </c>
      <c r="O147" s="220">
        <v>89154000</v>
      </c>
      <c r="P147" s="221">
        <v>1.1622618626509677E-3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375.1</v>
      </c>
      <c r="F148" s="217">
        <v>374.09999999999997</v>
      </c>
      <c r="G148" s="219">
        <v>369.74999999999994</v>
      </c>
      <c r="H148" s="219">
        <v>364.4</v>
      </c>
      <c r="I148" s="219">
        <v>360.04999999999995</v>
      </c>
      <c r="J148" s="219">
        <v>379.44999999999993</v>
      </c>
      <c r="K148" s="219">
        <v>383.79999999999995</v>
      </c>
      <c r="L148" s="219">
        <v>389.14999999999992</v>
      </c>
      <c r="M148" s="220">
        <v>378.45</v>
      </c>
      <c r="N148" s="220">
        <v>368.75</v>
      </c>
      <c r="O148" s="220">
        <v>99936000</v>
      </c>
      <c r="P148" s="221">
        <v>3.4951999254357352E-2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1800.05</v>
      </c>
      <c r="F149" s="217">
        <v>1794.2333333333336</v>
      </c>
      <c r="G149" s="219">
        <v>1769.2166666666672</v>
      </c>
      <c r="H149" s="219">
        <v>1738.3833333333337</v>
      </c>
      <c r="I149" s="219">
        <v>1713.3666666666672</v>
      </c>
      <c r="J149" s="219">
        <v>1825.0666666666671</v>
      </c>
      <c r="K149" s="219">
        <v>1850.0833333333335</v>
      </c>
      <c r="L149" s="219">
        <v>1880.916666666667</v>
      </c>
      <c r="M149" s="220">
        <v>1819.25</v>
      </c>
      <c r="N149" s="220">
        <v>1763.4</v>
      </c>
      <c r="O149" s="220">
        <v>6059900</v>
      </c>
      <c r="P149" s="221">
        <v>1.1804581580177654E-2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7553.95</v>
      </c>
      <c r="F150" s="217">
        <v>7589.0166666666673</v>
      </c>
      <c r="G150" s="219">
        <v>7498.0333333333347</v>
      </c>
      <c r="H150" s="219">
        <v>7442.1166666666677</v>
      </c>
      <c r="I150" s="219">
        <v>7351.133333333335</v>
      </c>
      <c r="J150" s="219">
        <v>7644.9333333333343</v>
      </c>
      <c r="K150" s="219">
        <v>7735.9166666666661</v>
      </c>
      <c r="L150" s="219">
        <v>7791.8333333333339</v>
      </c>
      <c r="M150" s="220">
        <v>7680</v>
      </c>
      <c r="N150" s="220">
        <v>7533.1</v>
      </c>
      <c r="O150" s="220">
        <v>933900</v>
      </c>
      <c r="P150" s="221">
        <v>1.7320261437908498E-2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283.95</v>
      </c>
      <c r="F151" s="217">
        <v>284.26666666666665</v>
      </c>
      <c r="G151" s="219">
        <v>281.58333333333331</v>
      </c>
      <c r="H151" s="219">
        <v>279.21666666666664</v>
      </c>
      <c r="I151" s="219">
        <v>276.5333333333333</v>
      </c>
      <c r="J151" s="219">
        <v>286.63333333333333</v>
      </c>
      <c r="K151" s="219">
        <v>289.31666666666672</v>
      </c>
      <c r="L151" s="219">
        <v>291.68333333333334</v>
      </c>
      <c r="M151" s="220">
        <v>286.95</v>
      </c>
      <c r="N151" s="220">
        <v>281.89999999999998</v>
      </c>
      <c r="O151" s="220">
        <v>82068525</v>
      </c>
      <c r="P151" s="221">
        <v>6.9439523843265079E-3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35585.65</v>
      </c>
      <c r="F152" s="217">
        <v>35337.533333333333</v>
      </c>
      <c r="G152" s="219">
        <v>34773.116666666669</v>
      </c>
      <c r="H152" s="219">
        <v>33960.583333333336</v>
      </c>
      <c r="I152" s="219">
        <v>33396.166666666672</v>
      </c>
      <c r="J152" s="219">
        <v>36150.066666666666</v>
      </c>
      <c r="K152" s="219">
        <v>36714.483333333337</v>
      </c>
      <c r="L152" s="219">
        <v>37527.016666666663</v>
      </c>
      <c r="M152" s="220">
        <v>35901.949999999997</v>
      </c>
      <c r="N152" s="220">
        <v>34525</v>
      </c>
      <c r="O152" s="220">
        <v>278430</v>
      </c>
      <c r="P152" s="221">
        <v>-6.0722598927234084E-2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819.85</v>
      </c>
      <c r="F153" s="217">
        <v>817.91666666666663</v>
      </c>
      <c r="G153" s="219">
        <v>813.23333333333323</v>
      </c>
      <c r="H153" s="219">
        <v>806.61666666666656</v>
      </c>
      <c r="I153" s="219">
        <v>801.93333333333317</v>
      </c>
      <c r="J153" s="219">
        <v>824.5333333333333</v>
      </c>
      <c r="K153" s="219">
        <v>829.2166666666667</v>
      </c>
      <c r="L153" s="219">
        <v>835.83333333333337</v>
      </c>
      <c r="M153" s="220">
        <v>822.6</v>
      </c>
      <c r="N153" s="220">
        <v>811.3</v>
      </c>
      <c r="O153" s="220">
        <v>12127500</v>
      </c>
      <c r="P153" s="221">
        <v>-6.6957429817556362E-3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3557.8</v>
      </c>
      <c r="F154" s="217">
        <v>3564.5499999999997</v>
      </c>
      <c r="G154" s="219">
        <v>3529.0999999999995</v>
      </c>
      <c r="H154" s="219">
        <v>3500.3999999999996</v>
      </c>
      <c r="I154" s="219">
        <v>3464.9499999999994</v>
      </c>
      <c r="J154" s="219">
        <v>3593.2499999999995</v>
      </c>
      <c r="K154" s="219">
        <v>3628.6999999999994</v>
      </c>
      <c r="L154" s="219">
        <v>3657.3999999999996</v>
      </c>
      <c r="M154" s="220">
        <v>3600</v>
      </c>
      <c r="N154" s="220">
        <v>3535.85</v>
      </c>
      <c r="O154" s="220">
        <v>3158200</v>
      </c>
      <c r="P154" s="221">
        <v>3.1013319404544267E-2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306.39999999999998</v>
      </c>
      <c r="F155" s="217">
        <v>306.55</v>
      </c>
      <c r="G155" s="219">
        <v>304.10000000000002</v>
      </c>
      <c r="H155" s="219">
        <v>301.8</v>
      </c>
      <c r="I155" s="219">
        <v>299.35000000000002</v>
      </c>
      <c r="J155" s="219">
        <v>308.85000000000002</v>
      </c>
      <c r="K155" s="219">
        <v>311.29999999999995</v>
      </c>
      <c r="L155" s="219">
        <v>313.60000000000002</v>
      </c>
      <c r="M155" s="220">
        <v>309</v>
      </c>
      <c r="N155" s="220">
        <v>304.25</v>
      </c>
      <c r="O155" s="220">
        <v>49560000</v>
      </c>
      <c r="P155" s="221">
        <v>1.3994598575988216E-2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492.95</v>
      </c>
      <c r="F156" s="217">
        <v>486.25</v>
      </c>
      <c r="G156" s="219">
        <v>472.1</v>
      </c>
      <c r="H156" s="219">
        <v>451.25</v>
      </c>
      <c r="I156" s="219">
        <v>437.1</v>
      </c>
      <c r="J156" s="219">
        <v>507.1</v>
      </c>
      <c r="K156" s="219">
        <v>521.25</v>
      </c>
      <c r="L156" s="219">
        <v>542.1</v>
      </c>
      <c r="M156" s="220">
        <v>500.4</v>
      </c>
      <c r="N156" s="220">
        <v>465.4</v>
      </c>
      <c r="O156" s="220">
        <v>74815225</v>
      </c>
      <c r="P156" s="221">
        <v>6.28332664462352E-2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2980.95</v>
      </c>
      <c r="F157" s="217">
        <v>2982.35</v>
      </c>
      <c r="G157" s="219">
        <v>2945.5</v>
      </c>
      <c r="H157" s="219">
        <v>2910.05</v>
      </c>
      <c r="I157" s="219">
        <v>2873.2000000000003</v>
      </c>
      <c r="J157" s="219">
        <v>3017.7999999999997</v>
      </c>
      <c r="K157" s="219">
        <v>3054.6499999999992</v>
      </c>
      <c r="L157" s="219">
        <v>3090.0999999999995</v>
      </c>
      <c r="M157" s="220">
        <v>3019.2</v>
      </c>
      <c r="N157" s="220">
        <v>2946.9</v>
      </c>
      <c r="O157" s="220">
        <v>1937250</v>
      </c>
      <c r="P157" s="221">
        <v>-3.4633113242805533E-2</v>
      </c>
    </row>
    <row r="158" spans="1:16" ht="12.75" customHeight="1">
      <c r="A158" s="213">
        <v>148</v>
      </c>
      <c r="B158" s="225" t="s">
        <v>848</v>
      </c>
      <c r="C158" s="217" t="s">
        <v>197</v>
      </c>
      <c r="D158" s="218">
        <v>45442</v>
      </c>
      <c r="E158" s="217">
        <v>3633.1</v>
      </c>
      <c r="F158" s="217">
        <v>3630.35</v>
      </c>
      <c r="G158" s="219">
        <v>3602.7999999999997</v>
      </c>
      <c r="H158" s="219">
        <v>3572.5</v>
      </c>
      <c r="I158" s="219">
        <v>3544.95</v>
      </c>
      <c r="J158" s="219">
        <v>3660.6499999999996</v>
      </c>
      <c r="K158" s="219">
        <v>3688.2</v>
      </c>
      <c r="L158" s="219">
        <v>3718.4999999999995</v>
      </c>
      <c r="M158" s="220">
        <v>3657.9</v>
      </c>
      <c r="N158" s="220">
        <v>3600.05</v>
      </c>
      <c r="O158" s="220">
        <v>1892250</v>
      </c>
      <c r="P158" s="221">
        <v>-5.7761732851985562E-2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126.4</v>
      </c>
      <c r="F159" s="217">
        <v>126.46666666666665</v>
      </c>
      <c r="G159" s="219">
        <v>125.2833333333333</v>
      </c>
      <c r="H159" s="219">
        <v>124.16666666666664</v>
      </c>
      <c r="I159" s="219">
        <v>122.98333333333329</v>
      </c>
      <c r="J159" s="219">
        <v>127.58333333333331</v>
      </c>
      <c r="K159" s="219">
        <v>128.76666666666668</v>
      </c>
      <c r="L159" s="219">
        <v>129.88333333333333</v>
      </c>
      <c r="M159" s="220">
        <v>127.65</v>
      </c>
      <c r="N159" s="220">
        <v>125.35</v>
      </c>
      <c r="O159" s="220">
        <v>313616000</v>
      </c>
      <c r="P159" s="221">
        <v>-2.5262320354070316E-2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6688.15</v>
      </c>
      <c r="F160" s="217">
        <v>6684.7166666666662</v>
      </c>
      <c r="G160" s="219">
        <v>6622.4833333333327</v>
      </c>
      <c r="H160" s="219">
        <v>6556.8166666666666</v>
      </c>
      <c r="I160" s="219">
        <v>6494.583333333333</v>
      </c>
      <c r="J160" s="219">
        <v>6750.3833333333323</v>
      </c>
      <c r="K160" s="219">
        <v>6812.6166666666659</v>
      </c>
      <c r="L160" s="219">
        <v>6878.2833333333319</v>
      </c>
      <c r="M160" s="220">
        <v>6746.95</v>
      </c>
      <c r="N160" s="220">
        <v>6619.05</v>
      </c>
      <c r="O160" s="220">
        <v>2041750</v>
      </c>
      <c r="P160" s="221">
        <v>2.3810692719328391E-3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319</v>
      </c>
      <c r="F161" s="217">
        <v>320.23333333333335</v>
      </c>
      <c r="G161" s="219">
        <v>316.76666666666671</v>
      </c>
      <c r="H161" s="219">
        <v>314.53333333333336</v>
      </c>
      <c r="I161" s="219">
        <v>311.06666666666672</v>
      </c>
      <c r="J161" s="219">
        <v>322.4666666666667</v>
      </c>
      <c r="K161" s="219">
        <v>325.93333333333339</v>
      </c>
      <c r="L161" s="219">
        <v>328.16666666666669</v>
      </c>
      <c r="M161" s="220">
        <v>323.7</v>
      </c>
      <c r="N161" s="220">
        <v>318</v>
      </c>
      <c r="O161" s="220">
        <v>62704800</v>
      </c>
      <c r="P161" s="221">
        <v>2.0745428973277073E-2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1341.65</v>
      </c>
      <c r="F162" s="217">
        <v>1343.4166666666667</v>
      </c>
      <c r="G162" s="219">
        <v>1332.8833333333334</v>
      </c>
      <c r="H162" s="219">
        <v>1324.1166666666668</v>
      </c>
      <c r="I162" s="219">
        <v>1313.5833333333335</v>
      </c>
      <c r="J162" s="219">
        <v>1352.1833333333334</v>
      </c>
      <c r="K162" s="219">
        <v>1362.7166666666667</v>
      </c>
      <c r="L162" s="219">
        <v>1371.4833333333333</v>
      </c>
      <c r="M162" s="220">
        <v>1353.95</v>
      </c>
      <c r="N162" s="220">
        <v>1334.65</v>
      </c>
      <c r="O162" s="220">
        <v>5827833</v>
      </c>
      <c r="P162" s="221">
        <v>1.3447519286573714E-2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781.05</v>
      </c>
      <c r="F163" s="217">
        <v>785.19999999999993</v>
      </c>
      <c r="G163" s="219">
        <v>772.89999999999986</v>
      </c>
      <c r="H163" s="219">
        <v>764.74999999999989</v>
      </c>
      <c r="I163" s="219">
        <v>752.44999999999982</v>
      </c>
      <c r="J163" s="219">
        <v>793.34999999999991</v>
      </c>
      <c r="K163" s="219">
        <v>805.64999999999986</v>
      </c>
      <c r="L163" s="219">
        <v>813.8</v>
      </c>
      <c r="M163" s="220">
        <v>797.5</v>
      </c>
      <c r="N163" s="220">
        <v>777.05</v>
      </c>
      <c r="O163" s="220">
        <v>10284150</v>
      </c>
      <c r="P163" s="221">
        <v>4.5360290305857955E-2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255.3</v>
      </c>
      <c r="F164" s="217">
        <v>254.85</v>
      </c>
      <c r="G164" s="219">
        <v>252.64999999999998</v>
      </c>
      <c r="H164" s="219">
        <v>249.99999999999997</v>
      </c>
      <c r="I164" s="219">
        <v>247.79999999999995</v>
      </c>
      <c r="J164" s="219">
        <v>257.5</v>
      </c>
      <c r="K164" s="219">
        <v>259.7</v>
      </c>
      <c r="L164" s="219">
        <v>262.35000000000002</v>
      </c>
      <c r="M164" s="220">
        <v>257.05</v>
      </c>
      <c r="N164" s="220">
        <v>252.2</v>
      </c>
      <c r="O164" s="220">
        <v>56352500</v>
      </c>
      <c r="P164" s="221">
        <v>2.5351360967799325E-3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555.75</v>
      </c>
      <c r="F165" s="217">
        <v>552.83333333333337</v>
      </c>
      <c r="G165" s="219">
        <v>540.41666666666674</v>
      </c>
      <c r="H165" s="219">
        <v>525.08333333333337</v>
      </c>
      <c r="I165" s="219">
        <v>512.66666666666674</v>
      </c>
      <c r="J165" s="219">
        <v>568.16666666666674</v>
      </c>
      <c r="K165" s="219">
        <v>580.58333333333348</v>
      </c>
      <c r="L165" s="219">
        <v>595.91666666666674</v>
      </c>
      <c r="M165" s="220">
        <v>565.25</v>
      </c>
      <c r="N165" s="220">
        <v>537.5</v>
      </c>
      <c r="O165" s="220">
        <v>49324000</v>
      </c>
      <c r="P165" s="221">
        <v>2.1835508597472551E-2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2969.5</v>
      </c>
      <c r="F166" s="217">
        <v>2971.1666666666665</v>
      </c>
      <c r="G166" s="219">
        <v>2957.8833333333332</v>
      </c>
      <c r="H166" s="219">
        <v>2946.2666666666669</v>
      </c>
      <c r="I166" s="219">
        <v>2932.9833333333336</v>
      </c>
      <c r="J166" s="219">
        <v>2982.7833333333328</v>
      </c>
      <c r="K166" s="219">
        <v>2996.0666666666666</v>
      </c>
      <c r="L166" s="219">
        <v>3007.6833333333325</v>
      </c>
      <c r="M166" s="220">
        <v>2984.45</v>
      </c>
      <c r="N166" s="220">
        <v>2959.55</v>
      </c>
      <c r="O166" s="220">
        <v>40254500</v>
      </c>
      <c r="P166" s="221">
        <v>8.2277212843760959E-3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169.95</v>
      </c>
      <c r="F167" s="217">
        <v>170.26666666666665</v>
      </c>
      <c r="G167" s="219">
        <v>167.68333333333331</v>
      </c>
      <c r="H167" s="219">
        <v>165.41666666666666</v>
      </c>
      <c r="I167" s="219">
        <v>162.83333333333331</v>
      </c>
      <c r="J167" s="219">
        <v>172.5333333333333</v>
      </c>
      <c r="K167" s="219">
        <v>175.11666666666667</v>
      </c>
      <c r="L167" s="219">
        <v>177.3833333333333</v>
      </c>
      <c r="M167" s="220">
        <v>172.85</v>
      </c>
      <c r="N167" s="220">
        <v>168</v>
      </c>
      <c r="O167" s="220">
        <v>180496000</v>
      </c>
      <c r="P167" s="221">
        <v>-1.7725782150137374E-4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709.25</v>
      </c>
      <c r="F168" s="217">
        <v>708.7833333333333</v>
      </c>
      <c r="G168" s="219">
        <v>704.21666666666658</v>
      </c>
      <c r="H168" s="219">
        <v>699.18333333333328</v>
      </c>
      <c r="I168" s="219">
        <v>694.61666666666656</v>
      </c>
      <c r="J168" s="219">
        <v>713.81666666666661</v>
      </c>
      <c r="K168" s="219">
        <v>718.38333333333321</v>
      </c>
      <c r="L168" s="219">
        <v>723.41666666666663</v>
      </c>
      <c r="M168" s="220">
        <v>713.35</v>
      </c>
      <c r="N168" s="220">
        <v>703.75</v>
      </c>
      <c r="O168" s="220">
        <v>22849600</v>
      </c>
      <c r="P168" s="221">
        <v>2.0144296021144367E-2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1439.25</v>
      </c>
      <c r="F169" s="217">
        <v>1442.75</v>
      </c>
      <c r="G169" s="219">
        <v>1431.6</v>
      </c>
      <c r="H169" s="219">
        <v>1423.9499999999998</v>
      </c>
      <c r="I169" s="219">
        <v>1412.7999999999997</v>
      </c>
      <c r="J169" s="219">
        <v>1450.4</v>
      </c>
      <c r="K169" s="219">
        <v>1461.5500000000002</v>
      </c>
      <c r="L169" s="219">
        <v>1469.2000000000003</v>
      </c>
      <c r="M169" s="220">
        <v>1453.9</v>
      </c>
      <c r="N169" s="220">
        <v>1435.1</v>
      </c>
      <c r="O169" s="220">
        <v>9635250</v>
      </c>
      <c r="P169" s="221">
        <v>8.517486360246497E-3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829.8</v>
      </c>
      <c r="F170" s="217">
        <v>833.35</v>
      </c>
      <c r="G170" s="219">
        <v>824.7</v>
      </c>
      <c r="H170" s="219">
        <v>819.6</v>
      </c>
      <c r="I170" s="219">
        <v>810.95</v>
      </c>
      <c r="J170" s="219">
        <v>838.45</v>
      </c>
      <c r="K170" s="219">
        <v>847.09999999999991</v>
      </c>
      <c r="L170" s="219">
        <v>852.2</v>
      </c>
      <c r="M170" s="220">
        <v>842</v>
      </c>
      <c r="N170" s="220">
        <v>828.25</v>
      </c>
      <c r="O170" s="220">
        <v>94521000</v>
      </c>
      <c r="P170" s="221">
        <v>-2.572158951508868E-3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25516.55</v>
      </c>
      <c r="F171" s="217">
        <v>25593.833333333332</v>
      </c>
      <c r="G171" s="219">
        <v>25384.416666666664</v>
      </c>
      <c r="H171" s="219">
        <v>25252.283333333333</v>
      </c>
      <c r="I171" s="219">
        <v>25042.866666666665</v>
      </c>
      <c r="J171" s="219">
        <v>25725.966666666664</v>
      </c>
      <c r="K171" s="219">
        <v>25935.383333333328</v>
      </c>
      <c r="L171" s="219">
        <v>26067.516666666663</v>
      </c>
      <c r="M171" s="220">
        <v>25803.25</v>
      </c>
      <c r="N171" s="220">
        <v>25461.7</v>
      </c>
      <c r="O171" s="220">
        <v>363825</v>
      </c>
      <c r="P171" s="221">
        <v>1.1889862327909888E-2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7302.85</v>
      </c>
      <c r="F172" s="217">
        <v>7309.166666666667</v>
      </c>
      <c r="G172" s="219">
        <v>7253.4333333333343</v>
      </c>
      <c r="H172" s="219">
        <v>7204.0166666666673</v>
      </c>
      <c r="I172" s="219">
        <v>7148.2833333333347</v>
      </c>
      <c r="J172" s="219">
        <v>7358.5833333333339</v>
      </c>
      <c r="K172" s="219">
        <v>7414.3166666666657</v>
      </c>
      <c r="L172" s="219">
        <v>7463.7333333333336</v>
      </c>
      <c r="M172" s="220">
        <v>7364.9</v>
      </c>
      <c r="N172" s="220">
        <v>7259.75</v>
      </c>
      <c r="O172" s="220">
        <v>1685250</v>
      </c>
      <c r="P172" s="221">
        <v>-3.213301171605789E-2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2290.4</v>
      </c>
      <c r="F173" s="217">
        <v>2300.6833333333334</v>
      </c>
      <c r="G173" s="219">
        <v>2274.7666666666669</v>
      </c>
      <c r="H173" s="219">
        <v>2259.1333333333337</v>
      </c>
      <c r="I173" s="219">
        <v>2233.2166666666672</v>
      </c>
      <c r="J173" s="219">
        <v>2316.3166666666666</v>
      </c>
      <c r="K173" s="219">
        <v>2342.2333333333327</v>
      </c>
      <c r="L173" s="219">
        <v>2357.8666666666663</v>
      </c>
      <c r="M173" s="220">
        <v>2326.6</v>
      </c>
      <c r="N173" s="220">
        <v>2285.0500000000002</v>
      </c>
      <c r="O173" s="220">
        <v>5237250</v>
      </c>
      <c r="P173" s="221">
        <v>2.9789116649461732E-2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2401.6</v>
      </c>
      <c r="F174" s="217">
        <v>2397.35</v>
      </c>
      <c r="G174" s="219">
        <v>2366.2999999999997</v>
      </c>
      <c r="H174" s="219">
        <v>2331</v>
      </c>
      <c r="I174" s="219">
        <v>2299.9499999999998</v>
      </c>
      <c r="J174" s="219">
        <v>2432.6499999999996</v>
      </c>
      <c r="K174" s="219">
        <v>2463.6999999999998</v>
      </c>
      <c r="L174" s="219">
        <v>2498.9999999999995</v>
      </c>
      <c r="M174" s="220">
        <v>2428.4</v>
      </c>
      <c r="N174" s="220">
        <v>2362.0500000000002</v>
      </c>
      <c r="O174" s="220">
        <v>6521400</v>
      </c>
      <c r="P174" s="221">
        <v>-4.7331054430712595E-2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1491.1</v>
      </c>
      <c r="F175" s="217">
        <v>1494.9333333333334</v>
      </c>
      <c r="G175" s="219">
        <v>1474.8666666666668</v>
      </c>
      <c r="H175" s="219">
        <v>1458.6333333333334</v>
      </c>
      <c r="I175" s="219">
        <v>1438.5666666666668</v>
      </c>
      <c r="J175" s="219">
        <v>1511.1666666666667</v>
      </c>
      <c r="K175" s="219">
        <v>1531.2333333333333</v>
      </c>
      <c r="L175" s="219">
        <v>1547.4666666666667</v>
      </c>
      <c r="M175" s="220">
        <v>1515</v>
      </c>
      <c r="N175" s="220">
        <v>1478.7</v>
      </c>
      <c r="O175" s="220">
        <v>18900000</v>
      </c>
      <c r="P175" s="221">
        <v>5.6276040138489525E-2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667.35</v>
      </c>
      <c r="F176" s="217">
        <v>667.45</v>
      </c>
      <c r="G176" s="219">
        <v>661.10000000000014</v>
      </c>
      <c r="H176" s="219">
        <v>654.85000000000014</v>
      </c>
      <c r="I176" s="219">
        <v>648.50000000000023</v>
      </c>
      <c r="J176" s="219">
        <v>673.7</v>
      </c>
      <c r="K176" s="219">
        <v>680.05</v>
      </c>
      <c r="L176" s="219">
        <v>686.3</v>
      </c>
      <c r="M176" s="220">
        <v>673.8</v>
      </c>
      <c r="N176" s="220">
        <v>661.2</v>
      </c>
      <c r="O176" s="220">
        <v>8388000</v>
      </c>
      <c r="P176" s="221">
        <v>2.775225142437052E-2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675.7</v>
      </c>
      <c r="F177" s="217">
        <v>680.55</v>
      </c>
      <c r="G177" s="219">
        <v>669.44999999999993</v>
      </c>
      <c r="H177" s="219">
        <v>663.19999999999993</v>
      </c>
      <c r="I177" s="219">
        <v>652.09999999999991</v>
      </c>
      <c r="J177" s="219">
        <v>686.8</v>
      </c>
      <c r="K177" s="219">
        <v>697.89999999999986</v>
      </c>
      <c r="L177" s="219">
        <v>704.15</v>
      </c>
      <c r="M177" s="220">
        <v>691.65</v>
      </c>
      <c r="N177" s="220">
        <v>674.3</v>
      </c>
      <c r="O177" s="220">
        <v>6485000</v>
      </c>
      <c r="P177" s="221">
        <v>7.278742762613731E-2</v>
      </c>
    </row>
    <row r="178" spans="1:16" ht="12.75" customHeight="1">
      <c r="A178" s="213">
        <v>168</v>
      </c>
      <c r="B178" s="225" t="s">
        <v>848</v>
      </c>
      <c r="C178" s="224" t="s">
        <v>218</v>
      </c>
      <c r="D178" s="218">
        <v>45442</v>
      </c>
      <c r="E178" s="217">
        <v>1087.8</v>
      </c>
      <c r="F178" s="217">
        <v>1097.8500000000001</v>
      </c>
      <c r="G178" s="219">
        <v>1073.7500000000002</v>
      </c>
      <c r="H178" s="219">
        <v>1059.7</v>
      </c>
      <c r="I178" s="219">
        <v>1035.6000000000001</v>
      </c>
      <c r="J178" s="219">
        <v>1111.9000000000003</v>
      </c>
      <c r="K178" s="219">
        <v>1136.0000000000002</v>
      </c>
      <c r="L178" s="219">
        <v>1150.0500000000004</v>
      </c>
      <c r="M178" s="220">
        <v>1121.95</v>
      </c>
      <c r="N178" s="220">
        <v>1083.8</v>
      </c>
      <c r="O178" s="220">
        <v>14527700</v>
      </c>
      <c r="P178" s="221">
        <v>8.6816984858459512E-2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1838.55</v>
      </c>
      <c r="F179" s="217">
        <v>1839.3999999999999</v>
      </c>
      <c r="G179" s="219">
        <v>1831.1499999999996</v>
      </c>
      <c r="H179" s="219">
        <v>1823.7499999999998</v>
      </c>
      <c r="I179" s="219">
        <v>1815.4999999999995</v>
      </c>
      <c r="J179" s="219">
        <v>1846.7999999999997</v>
      </c>
      <c r="K179" s="219">
        <v>1855.0500000000002</v>
      </c>
      <c r="L179" s="219">
        <v>1862.4499999999998</v>
      </c>
      <c r="M179" s="220">
        <v>1847.65</v>
      </c>
      <c r="N179" s="220">
        <v>1832</v>
      </c>
      <c r="O179" s="220">
        <v>7530000</v>
      </c>
      <c r="P179" s="221">
        <v>-6.5307737977439145E-3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1101.3</v>
      </c>
      <c r="F180" s="217">
        <v>1103.6666666666667</v>
      </c>
      <c r="G180" s="219">
        <v>1096.3833333333334</v>
      </c>
      <c r="H180" s="219">
        <v>1091.4666666666667</v>
      </c>
      <c r="I180" s="219">
        <v>1084.1833333333334</v>
      </c>
      <c r="J180" s="219">
        <v>1108.5833333333335</v>
      </c>
      <c r="K180" s="219">
        <v>1115.8666666666668</v>
      </c>
      <c r="L180" s="219">
        <v>1120.7833333333335</v>
      </c>
      <c r="M180" s="220">
        <v>1110.95</v>
      </c>
      <c r="N180" s="220">
        <v>1098.75</v>
      </c>
      <c r="O180" s="220">
        <v>11807100</v>
      </c>
      <c r="P180" s="221">
        <v>1.6582719876017046E-2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963</v>
      </c>
      <c r="F181" s="217">
        <v>965.73333333333323</v>
      </c>
      <c r="G181" s="219">
        <v>957.66666666666652</v>
      </c>
      <c r="H181" s="219">
        <v>952.33333333333326</v>
      </c>
      <c r="I181" s="219">
        <v>944.26666666666654</v>
      </c>
      <c r="J181" s="219">
        <v>971.06666666666649</v>
      </c>
      <c r="K181" s="219">
        <v>979.13333333333333</v>
      </c>
      <c r="L181" s="219">
        <v>984.46666666666647</v>
      </c>
      <c r="M181" s="220">
        <v>973.8</v>
      </c>
      <c r="N181" s="220">
        <v>960.4</v>
      </c>
      <c r="O181" s="220">
        <v>83829050</v>
      </c>
      <c r="P181" s="221">
        <v>2.0614034039155311E-3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448.5</v>
      </c>
      <c r="F182" s="217">
        <v>449.86666666666662</v>
      </c>
      <c r="G182" s="219">
        <v>445.73333333333323</v>
      </c>
      <c r="H182" s="219">
        <v>442.96666666666664</v>
      </c>
      <c r="I182" s="219">
        <v>438.83333333333326</v>
      </c>
      <c r="J182" s="219">
        <v>452.63333333333321</v>
      </c>
      <c r="K182" s="219">
        <v>456.76666666666654</v>
      </c>
      <c r="L182" s="219">
        <v>459.53333333333319</v>
      </c>
      <c r="M182" s="220">
        <v>454</v>
      </c>
      <c r="N182" s="220">
        <v>447.1</v>
      </c>
      <c r="O182" s="220">
        <v>88692975</v>
      </c>
      <c r="P182" s="221">
        <v>4.7969299648225136E-4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175.1</v>
      </c>
      <c r="F183" s="217">
        <v>175.76666666666665</v>
      </c>
      <c r="G183" s="219">
        <v>173.93333333333331</v>
      </c>
      <c r="H183" s="219">
        <v>172.76666666666665</v>
      </c>
      <c r="I183" s="219">
        <v>170.93333333333331</v>
      </c>
      <c r="J183" s="219">
        <v>176.93333333333331</v>
      </c>
      <c r="K183" s="219">
        <v>178.76666666666668</v>
      </c>
      <c r="L183" s="219">
        <v>179.93333333333331</v>
      </c>
      <c r="M183" s="220">
        <v>177.6</v>
      </c>
      <c r="N183" s="220">
        <v>174.6</v>
      </c>
      <c r="O183" s="220">
        <v>269698000</v>
      </c>
      <c r="P183" s="221">
        <v>1.2429285212866995E-2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3857.45</v>
      </c>
      <c r="F184" s="217">
        <v>3867.5666666666671</v>
      </c>
      <c r="G184" s="219">
        <v>3842.3333333333339</v>
      </c>
      <c r="H184" s="219">
        <v>3827.2166666666667</v>
      </c>
      <c r="I184" s="219">
        <v>3801.9833333333336</v>
      </c>
      <c r="J184" s="219">
        <v>3882.6833333333343</v>
      </c>
      <c r="K184" s="219">
        <v>3907.916666666667</v>
      </c>
      <c r="L184" s="219">
        <v>3923.0333333333347</v>
      </c>
      <c r="M184" s="220">
        <v>3892.8</v>
      </c>
      <c r="N184" s="220">
        <v>3852.45</v>
      </c>
      <c r="O184" s="220">
        <v>14982450</v>
      </c>
      <c r="P184" s="221">
        <v>3.0786086663375754E-2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1325.6</v>
      </c>
      <c r="F185" s="217">
        <v>1332.3</v>
      </c>
      <c r="G185" s="219">
        <v>1315.6</v>
      </c>
      <c r="H185" s="219">
        <v>1305.5999999999999</v>
      </c>
      <c r="I185" s="219">
        <v>1288.8999999999999</v>
      </c>
      <c r="J185" s="219">
        <v>1342.3</v>
      </c>
      <c r="K185" s="219">
        <v>1359.0000000000002</v>
      </c>
      <c r="L185" s="219">
        <v>1369</v>
      </c>
      <c r="M185" s="220">
        <v>1349</v>
      </c>
      <c r="N185" s="220">
        <v>1322.3</v>
      </c>
      <c r="O185" s="220">
        <v>15947400</v>
      </c>
      <c r="P185" s="221">
        <v>2.6057751698579368E-2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3423.4</v>
      </c>
      <c r="F186" s="217">
        <v>3431.9333333333329</v>
      </c>
      <c r="G186" s="219">
        <v>3406.1166666666659</v>
      </c>
      <c r="H186" s="219">
        <v>3388.833333333333</v>
      </c>
      <c r="I186" s="219">
        <v>3363.016666666666</v>
      </c>
      <c r="J186" s="219">
        <v>3449.2166666666658</v>
      </c>
      <c r="K186" s="219">
        <v>3475.0333333333324</v>
      </c>
      <c r="L186" s="219">
        <v>3492.3166666666657</v>
      </c>
      <c r="M186" s="220">
        <v>3457.75</v>
      </c>
      <c r="N186" s="220">
        <v>3414.65</v>
      </c>
      <c r="O186" s="220">
        <v>7619850</v>
      </c>
      <c r="P186" s="221">
        <v>1.6742556917688268E-2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2613.75</v>
      </c>
      <c r="F187" s="217">
        <v>2638.6166666666668</v>
      </c>
      <c r="G187" s="219">
        <v>2577.7833333333338</v>
      </c>
      <c r="H187" s="219">
        <v>2541.8166666666671</v>
      </c>
      <c r="I187" s="219">
        <v>2480.983333333334</v>
      </c>
      <c r="J187" s="219">
        <v>2674.5833333333335</v>
      </c>
      <c r="K187" s="219">
        <v>2735.4166666666665</v>
      </c>
      <c r="L187" s="219">
        <v>2771.3833333333332</v>
      </c>
      <c r="M187" s="220">
        <v>2699.45</v>
      </c>
      <c r="N187" s="220">
        <v>2602.65</v>
      </c>
      <c r="O187" s="220">
        <v>1364250</v>
      </c>
      <c r="P187" s="221">
        <v>2.0198310686742565E-3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4719.8999999999996</v>
      </c>
      <c r="F188" s="217">
        <v>4713.75</v>
      </c>
      <c r="G188" s="219">
        <v>4658.6499999999996</v>
      </c>
      <c r="H188" s="219">
        <v>4597.3999999999996</v>
      </c>
      <c r="I188" s="219">
        <v>4542.2999999999993</v>
      </c>
      <c r="J188" s="219">
        <v>4775</v>
      </c>
      <c r="K188" s="219">
        <v>4830.1000000000004</v>
      </c>
      <c r="L188" s="219">
        <v>4891.3500000000004</v>
      </c>
      <c r="M188" s="220">
        <v>4768.8500000000004</v>
      </c>
      <c r="N188" s="220">
        <v>4652.5</v>
      </c>
      <c r="O188" s="220">
        <v>3339400</v>
      </c>
      <c r="P188" s="221">
        <v>-1.1134142730233935E-2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2239.8000000000002</v>
      </c>
      <c r="F189" s="217">
        <v>2217.4333333333334</v>
      </c>
      <c r="G189" s="219">
        <v>2178.3666666666668</v>
      </c>
      <c r="H189" s="219">
        <v>2116.9333333333334</v>
      </c>
      <c r="I189" s="219">
        <v>2077.8666666666668</v>
      </c>
      <c r="J189" s="219">
        <v>2278.8666666666668</v>
      </c>
      <c r="K189" s="219">
        <v>2317.9333333333334</v>
      </c>
      <c r="L189" s="219">
        <v>2379.3666666666668</v>
      </c>
      <c r="M189" s="220">
        <v>2256.5</v>
      </c>
      <c r="N189" s="220">
        <v>2156</v>
      </c>
      <c r="O189" s="220">
        <v>6637050</v>
      </c>
      <c r="P189" s="221">
        <v>3.1831537708129284E-2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1868.55</v>
      </c>
      <c r="F190" s="217">
        <v>1871.1666666666667</v>
      </c>
      <c r="G190" s="219">
        <v>1857.9333333333334</v>
      </c>
      <c r="H190" s="219">
        <v>1847.3166666666666</v>
      </c>
      <c r="I190" s="219">
        <v>1834.0833333333333</v>
      </c>
      <c r="J190" s="219">
        <v>1881.7833333333335</v>
      </c>
      <c r="K190" s="219">
        <v>1895.0166666666667</v>
      </c>
      <c r="L190" s="219">
        <v>1905.6333333333337</v>
      </c>
      <c r="M190" s="220">
        <v>1884.4</v>
      </c>
      <c r="N190" s="220">
        <v>1860.55</v>
      </c>
      <c r="O190" s="220">
        <v>2824000</v>
      </c>
      <c r="P190" s="221">
        <v>2.3930384336475707E-2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10231.799999999999</v>
      </c>
      <c r="F191" s="217">
        <v>10244.633333333333</v>
      </c>
      <c r="G191" s="219">
        <v>10107.266666666666</v>
      </c>
      <c r="H191" s="219">
        <v>9982.7333333333336</v>
      </c>
      <c r="I191" s="219">
        <v>9845.3666666666668</v>
      </c>
      <c r="J191" s="219">
        <v>10369.166666666666</v>
      </c>
      <c r="K191" s="219">
        <v>10506.533333333331</v>
      </c>
      <c r="L191" s="219">
        <v>10631.066666666666</v>
      </c>
      <c r="M191" s="220">
        <v>10382</v>
      </c>
      <c r="N191" s="220">
        <v>10120.1</v>
      </c>
      <c r="O191" s="220">
        <v>2029400</v>
      </c>
      <c r="P191" s="221">
        <v>2.3811926142669762E-2</v>
      </c>
    </row>
    <row r="192" spans="1:16" ht="12.75" customHeight="1">
      <c r="A192" s="213">
        <v>182</v>
      </c>
      <c r="B192" s="225" t="s">
        <v>848</v>
      </c>
      <c r="C192" s="217" t="s">
        <v>232</v>
      </c>
      <c r="D192" s="218">
        <v>45442</v>
      </c>
      <c r="E192" s="217">
        <v>516.20000000000005</v>
      </c>
      <c r="F192" s="217">
        <v>517.43333333333339</v>
      </c>
      <c r="G192" s="219">
        <v>512.86666666666679</v>
      </c>
      <c r="H192" s="219">
        <v>509.53333333333342</v>
      </c>
      <c r="I192" s="219">
        <v>504.96666666666681</v>
      </c>
      <c r="J192" s="219">
        <v>520.76666666666677</v>
      </c>
      <c r="K192" s="219">
        <v>525.33333333333337</v>
      </c>
      <c r="L192" s="219">
        <v>528.66666666666674</v>
      </c>
      <c r="M192" s="220">
        <v>522</v>
      </c>
      <c r="N192" s="220">
        <v>514.1</v>
      </c>
      <c r="O192" s="220">
        <v>41665000</v>
      </c>
      <c r="P192" s="221">
        <v>2.4387125643238406E-2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461.05</v>
      </c>
      <c r="F193" s="217">
        <v>463.83333333333331</v>
      </c>
      <c r="G193" s="219">
        <v>456.96666666666664</v>
      </c>
      <c r="H193" s="219">
        <v>452.88333333333333</v>
      </c>
      <c r="I193" s="219">
        <v>446.01666666666665</v>
      </c>
      <c r="J193" s="219">
        <v>467.91666666666663</v>
      </c>
      <c r="K193" s="219">
        <v>474.7833333333333</v>
      </c>
      <c r="L193" s="219">
        <v>478.86666666666662</v>
      </c>
      <c r="M193" s="220">
        <v>470.7</v>
      </c>
      <c r="N193" s="220">
        <v>459.75</v>
      </c>
      <c r="O193" s="220">
        <v>104261300</v>
      </c>
      <c r="P193" s="221">
        <v>9.9368458243165661E-4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1368.5</v>
      </c>
      <c r="F194" s="217">
        <v>1360.5666666666666</v>
      </c>
      <c r="G194" s="219">
        <v>1339.1833333333332</v>
      </c>
      <c r="H194" s="219">
        <v>1309.8666666666666</v>
      </c>
      <c r="I194" s="219">
        <v>1288.4833333333331</v>
      </c>
      <c r="J194" s="219">
        <v>1389.8833333333332</v>
      </c>
      <c r="K194" s="219">
        <v>1411.2666666666664</v>
      </c>
      <c r="L194" s="219">
        <v>1440.5833333333333</v>
      </c>
      <c r="M194" s="220">
        <v>1381.95</v>
      </c>
      <c r="N194" s="220">
        <v>1331.25</v>
      </c>
      <c r="O194" s="220">
        <v>6869400</v>
      </c>
      <c r="P194" s="221">
        <v>-4.916535171497384E-2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463.2</v>
      </c>
      <c r="F195" s="217">
        <v>465.01666666666665</v>
      </c>
      <c r="G195" s="219">
        <v>459.73333333333329</v>
      </c>
      <c r="H195" s="219">
        <v>456.26666666666665</v>
      </c>
      <c r="I195" s="219">
        <v>450.98333333333329</v>
      </c>
      <c r="J195" s="219">
        <v>468.48333333333329</v>
      </c>
      <c r="K195" s="219">
        <v>473.76666666666659</v>
      </c>
      <c r="L195" s="219">
        <v>477.23333333333329</v>
      </c>
      <c r="M195" s="220">
        <v>470.3</v>
      </c>
      <c r="N195" s="220">
        <v>461.55</v>
      </c>
      <c r="O195" s="220">
        <v>71650500</v>
      </c>
      <c r="P195" s="221">
        <v>4.4361362543180724E-2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152</v>
      </c>
      <c r="F196" s="217">
        <v>151.08333333333334</v>
      </c>
      <c r="G196" s="219">
        <v>149.31666666666669</v>
      </c>
      <c r="H196" s="219">
        <v>146.63333333333335</v>
      </c>
      <c r="I196" s="219">
        <v>144.8666666666667</v>
      </c>
      <c r="J196" s="219">
        <v>153.76666666666668</v>
      </c>
      <c r="K196" s="219">
        <v>155.53333333333333</v>
      </c>
      <c r="L196" s="219">
        <v>158.21666666666667</v>
      </c>
      <c r="M196" s="220">
        <v>152.85</v>
      </c>
      <c r="N196" s="220">
        <v>148.4</v>
      </c>
      <c r="O196" s="220">
        <v>115452000</v>
      </c>
      <c r="P196" s="221">
        <v>-2.4363037140321966E-2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1078.5999999999999</v>
      </c>
      <c r="F197" s="217">
        <v>1082.7</v>
      </c>
      <c r="G197" s="219">
        <v>1068.5500000000002</v>
      </c>
      <c r="H197" s="219">
        <v>1058.5000000000002</v>
      </c>
      <c r="I197" s="219">
        <v>1044.3500000000004</v>
      </c>
      <c r="J197" s="219">
        <v>1092.75</v>
      </c>
      <c r="K197" s="219">
        <v>1106.9000000000001</v>
      </c>
      <c r="L197" s="219">
        <v>1116.9499999999998</v>
      </c>
      <c r="M197" s="220">
        <v>1096.8499999999999</v>
      </c>
      <c r="N197" s="220">
        <v>1072.6500000000001</v>
      </c>
      <c r="O197" s="220">
        <v>11174400</v>
      </c>
      <c r="P197" s="221">
        <v>7.7104131158185216E-3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03" t="s">
        <v>16</v>
      </c>
      <c r="B8" s="405"/>
      <c r="C8" s="408" t="s">
        <v>20</v>
      </c>
      <c r="D8" s="408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6"/>
      <c r="L8" s="48"/>
      <c r="M8" s="48"/>
      <c r="N8" s="1"/>
      <c r="O8" s="1"/>
    </row>
    <row r="9" spans="1:15" ht="36" customHeight="1">
      <c r="A9" s="404"/>
      <c r="B9" s="407"/>
      <c r="C9" s="407"/>
      <c r="D9" s="40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22957.1</v>
      </c>
      <c r="D10" s="34">
        <v>22963.833333333332</v>
      </c>
      <c r="E10" s="34">
        <v>22901.266666666663</v>
      </c>
      <c r="F10" s="34">
        <v>22845.433333333331</v>
      </c>
      <c r="G10" s="34">
        <v>22782.866666666661</v>
      </c>
      <c r="H10" s="34">
        <v>23019.666666666664</v>
      </c>
      <c r="I10" s="34">
        <v>23082.233333333337</v>
      </c>
      <c r="J10" s="34">
        <v>23138.066666666666</v>
      </c>
      <c r="K10" s="34">
        <v>23026.400000000001</v>
      </c>
      <c r="L10" s="34">
        <v>22908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48971.65</v>
      </c>
      <c r="D11" s="34">
        <v>48889.80000000001</v>
      </c>
      <c r="E11" s="34">
        <v>48726.650000000023</v>
      </c>
      <c r="F11" s="34">
        <v>48481.650000000016</v>
      </c>
      <c r="G11" s="34">
        <v>48318.500000000029</v>
      </c>
      <c r="H11" s="34">
        <v>49134.800000000017</v>
      </c>
      <c r="I11" s="34">
        <v>49297.95</v>
      </c>
      <c r="J11" s="34">
        <v>49542.950000000012</v>
      </c>
      <c r="K11" s="34">
        <v>49052.95</v>
      </c>
      <c r="L11" s="34">
        <v>48644.800000000003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6774.15</v>
      </c>
      <c r="D12" s="36">
        <v>6772.7166666666662</v>
      </c>
      <c r="E12" s="36">
        <v>6721.7333333333327</v>
      </c>
      <c r="F12" s="36">
        <v>6669.3166666666666</v>
      </c>
      <c r="G12" s="36">
        <v>6618.333333333333</v>
      </c>
      <c r="H12" s="36">
        <v>6825.1333333333323</v>
      </c>
      <c r="I12" s="36">
        <v>6876.1166666666659</v>
      </c>
      <c r="J12" s="36">
        <v>6928.5333333333319</v>
      </c>
      <c r="K12" s="36">
        <v>6823.7</v>
      </c>
      <c r="L12" s="36">
        <v>6720.3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8855.9</v>
      </c>
      <c r="D13" s="36">
        <v>8863.5500000000011</v>
      </c>
      <c r="E13" s="36">
        <v>8818.2500000000018</v>
      </c>
      <c r="F13" s="36">
        <v>8780.6</v>
      </c>
      <c r="G13" s="36">
        <v>8735.3000000000011</v>
      </c>
      <c r="H13" s="36">
        <v>8901.2000000000025</v>
      </c>
      <c r="I13" s="36">
        <v>8946.5000000000018</v>
      </c>
      <c r="J13" s="36">
        <v>8984.1500000000033</v>
      </c>
      <c r="K13" s="36">
        <v>8908.85</v>
      </c>
      <c r="L13" s="36">
        <v>8825.9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33824.300000000003</v>
      </c>
      <c r="D14" s="36">
        <v>33891.4</v>
      </c>
      <c r="E14" s="36">
        <v>33694.600000000006</v>
      </c>
      <c r="F14" s="36">
        <v>33564.9</v>
      </c>
      <c r="G14" s="36">
        <v>33368.100000000006</v>
      </c>
      <c r="H14" s="36">
        <v>34021.100000000006</v>
      </c>
      <c r="I14" s="36">
        <v>34217.900000000009</v>
      </c>
      <c r="J14" s="36">
        <v>34347.600000000006</v>
      </c>
      <c r="K14" s="36">
        <v>34088.199999999997</v>
      </c>
      <c r="L14" s="36">
        <v>33761.699999999997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10825.9</v>
      </c>
      <c r="D15" s="36">
        <v>10804.566666666666</v>
      </c>
      <c r="E15" s="36">
        <v>10691.833333333332</v>
      </c>
      <c r="F15" s="36">
        <v>10557.766666666666</v>
      </c>
      <c r="G15" s="36">
        <v>10445.033333333333</v>
      </c>
      <c r="H15" s="36">
        <v>10938.633333333331</v>
      </c>
      <c r="I15" s="36">
        <v>11051.366666666665</v>
      </c>
      <c r="J15" s="36">
        <v>11185.433333333331</v>
      </c>
      <c r="K15" s="36">
        <v>10917.3</v>
      </c>
      <c r="L15" s="36">
        <v>10670.5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14662.65</v>
      </c>
      <c r="D16" s="36">
        <v>14682.916666666666</v>
      </c>
      <c r="E16" s="36">
        <v>14603.533333333333</v>
      </c>
      <c r="F16" s="36">
        <v>14544.416666666666</v>
      </c>
      <c r="G16" s="36">
        <v>14465.033333333333</v>
      </c>
      <c r="H16" s="36">
        <v>14742.033333333333</v>
      </c>
      <c r="I16" s="36">
        <v>14821.416666666668</v>
      </c>
      <c r="J16" s="36">
        <v>14880.533333333333</v>
      </c>
      <c r="K16" s="36">
        <v>14762.3</v>
      </c>
      <c r="L16" s="36">
        <v>14623.8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8422.2000000000007</v>
      </c>
      <c r="D17" s="36">
        <v>8435.5833333333339</v>
      </c>
      <c r="E17" s="36">
        <v>8362.4166666666679</v>
      </c>
      <c r="F17" s="36">
        <v>8302.6333333333332</v>
      </c>
      <c r="G17" s="36">
        <v>8229.4666666666672</v>
      </c>
      <c r="H17" s="36">
        <v>8495.3666666666686</v>
      </c>
      <c r="I17" s="36">
        <v>8568.5333333333365</v>
      </c>
      <c r="J17" s="36">
        <v>8628.3166666666693</v>
      </c>
      <c r="K17" s="31">
        <v>8508.75</v>
      </c>
      <c r="L17" s="31">
        <v>8375.7999999999993</v>
      </c>
      <c r="M17" s="31">
        <v>1.63314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2609.25</v>
      </c>
      <c r="D18" s="36">
        <v>2623.3166666666671</v>
      </c>
      <c r="E18" s="36">
        <v>2583.8333333333339</v>
      </c>
      <c r="F18" s="36">
        <v>2558.416666666667</v>
      </c>
      <c r="G18" s="36">
        <v>2518.9333333333338</v>
      </c>
      <c r="H18" s="36">
        <v>2648.733333333334</v>
      </c>
      <c r="I18" s="36">
        <v>2688.2166666666667</v>
      </c>
      <c r="J18" s="36">
        <v>2713.6333333333341</v>
      </c>
      <c r="K18" s="31">
        <v>2662.8</v>
      </c>
      <c r="L18" s="31">
        <v>2597.9</v>
      </c>
      <c r="M18" s="31">
        <v>7.4657099999999996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1694.25</v>
      </c>
      <c r="D19" s="36">
        <v>1701.0166666666667</v>
      </c>
      <c r="E19" s="36">
        <v>1675.2333333333333</v>
      </c>
      <c r="F19" s="36">
        <v>1656.2166666666667</v>
      </c>
      <c r="G19" s="36">
        <v>1630.4333333333334</v>
      </c>
      <c r="H19" s="36">
        <v>1720.0333333333333</v>
      </c>
      <c r="I19" s="36">
        <v>1745.8166666666666</v>
      </c>
      <c r="J19" s="36">
        <v>1764.8333333333333</v>
      </c>
      <c r="K19" s="31">
        <v>1726.8</v>
      </c>
      <c r="L19" s="31">
        <v>1682</v>
      </c>
      <c r="M19" s="31">
        <v>5.0825699999999996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620.65</v>
      </c>
      <c r="D20" s="36">
        <v>619.9666666666667</v>
      </c>
      <c r="E20" s="36">
        <v>616.83333333333337</v>
      </c>
      <c r="F20" s="36">
        <v>613.01666666666665</v>
      </c>
      <c r="G20" s="36">
        <v>609.88333333333333</v>
      </c>
      <c r="H20" s="36">
        <v>623.78333333333342</v>
      </c>
      <c r="I20" s="36">
        <v>626.91666666666663</v>
      </c>
      <c r="J20" s="36">
        <v>630.73333333333346</v>
      </c>
      <c r="K20" s="31">
        <v>623.1</v>
      </c>
      <c r="L20" s="31">
        <v>616.15</v>
      </c>
      <c r="M20" s="31">
        <v>19.721360000000001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1106.7</v>
      </c>
      <c r="D21" s="36">
        <v>1119.5</v>
      </c>
      <c r="E21" s="36">
        <v>1084.2</v>
      </c>
      <c r="F21" s="36">
        <v>1061.7</v>
      </c>
      <c r="G21" s="36">
        <v>1026.4000000000001</v>
      </c>
      <c r="H21" s="36">
        <v>1142</v>
      </c>
      <c r="I21" s="36">
        <v>1177.3000000000002</v>
      </c>
      <c r="J21" s="36">
        <v>1199.8</v>
      </c>
      <c r="K21" s="31">
        <v>1154.8</v>
      </c>
      <c r="L21" s="31">
        <v>1097</v>
      </c>
      <c r="M21" s="31">
        <v>25.583349999999999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3384.95</v>
      </c>
      <c r="D22" s="36">
        <v>3399.4666666666667</v>
      </c>
      <c r="E22" s="36">
        <v>3341.0833333333335</v>
      </c>
      <c r="F22" s="36">
        <v>3297.2166666666667</v>
      </c>
      <c r="G22" s="36">
        <v>3238.8333333333335</v>
      </c>
      <c r="H22" s="36">
        <v>3443.3333333333335</v>
      </c>
      <c r="I22" s="36">
        <v>3501.7166666666667</v>
      </c>
      <c r="J22" s="36">
        <v>3545.5833333333335</v>
      </c>
      <c r="K22" s="31">
        <v>3457.85</v>
      </c>
      <c r="L22" s="31">
        <v>3355.6</v>
      </c>
      <c r="M22" s="31">
        <v>34.73668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1926.65</v>
      </c>
      <c r="D23" s="36">
        <v>1921.5666666666666</v>
      </c>
      <c r="E23" s="36">
        <v>1894.1333333333332</v>
      </c>
      <c r="F23" s="36">
        <v>1861.6166666666666</v>
      </c>
      <c r="G23" s="36">
        <v>1834.1833333333332</v>
      </c>
      <c r="H23" s="36">
        <v>1954.0833333333333</v>
      </c>
      <c r="I23" s="36">
        <v>1981.5166666666667</v>
      </c>
      <c r="J23" s="36">
        <v>2014.0333333333333</v>
      </c>
      <c r="K23" s="31">
        <v>1949</v>
      </c>
      <c r="L23" s="31">
        <v>1889.05</v>
      </c>
      <c r="M23" s="31">
        <v>29.283049999999999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1416.1</v>
      </c>
      <c r="D24" s="36">
        <v>1414.4000000000003</v>
      </c>
      <c r="E24" s="36">
        <v>1383.8500000000006</v>
      </c>
      <c r="F24" s="36">
        <v>1351.6000000000004</v>
      </c>
      <c r="G24" s="36">
        <v>1321.0500000000006</v>
      </c>
      <c r="H24" s="36">
        <v>1446.6500000000005</v>
      </c>
      <c r="I24" s="36">
        <v>1477.2000000000003</v>
      </c>
      <c r="J24" s="36">
        <v>1509.4500000000005</v>
      </c>
      <c r="K24" s="31">
        <v>1444.95</v>
      </c>
      <c r="L24" s="31">
        <v>1382.15</v>
      </c>
      <c r="M24" s="31">
        <v>191.00263000000001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707</v>
      </c>
      <c r="D25" s="36">
        <v>710.06666666666661</v>
      </c>
      <c r="E25" s="36">
        <v>699.93333333333317</v>
      </c>
      <c r="F25" s="36">
        <v>692.86666666666656</v>
      </c>
      <c r="G25" s="36">
        <v>682.73333333333312</v>
      </c>
      <c r="H25" s="36">
        <v>717.13333333333321</v>
      </c>
      <c r="I25" s="36">
        <v>727.26666666666665</v>
      </c>
      <c r="J25" s="36">
        <v>734.33333333333326</v>
      </c>
      <c r="K25" s="31">
        <v>720.2</v>
      </c>
      <c r="L25" s="31">
        <v>703</v>
      </c>
      <c r="M25" s="31">
        <v>49.441969999999998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979.75</v>
      </c>
      <c r="D26" s="36">
        <v>977.48333333333323</v>
      </c>
      <c r="E26" s="36">
        <v>952.26666666666642</v>
      </c>
      <c r="F26" s="36">
        <v>924.78333333333319</v>
      </c>
      <c r="G26" s="36">
        <v>899.56666666666638</v>
      </c>
      <c r="H26" s="36">
        <v>1004.9666666666665</v>
      </c>
      <c r="I26" s="36">
        <v>1030.1833333333334</v>
      </c>
      <c r="J26" s="36">
        <v>1057.6666666666665</v>
      </c>
      <c r="K26" s="31">
        <v>1002.7</v>
      </c>
      <c r="L26" s="31">
        <v>950</v>
      </c>
      <c r="M26" s="31">
        <v>40.255659999999999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345.05</v>
      </c>
      <c r="D27" s="36">
        <v>347.39999999999992</v>
      </c>
      <c r="E27" s="36">
        <v>341.29999999999984</v>
      </c>
      <c r="F27" s="36">
        <v>337.5499999999999</v>
      </c>
      <c r="G27" s="36">
        <v>331.44999999999982</v>
      </c>
      <c r="H27" s="36">
        <v>351.14999999999986</v>
      </c>
      <c r="I27" s="36">
        <v>357.24999999999989</v>
      </c>
      <c r="J27" s="36">
        <v>360.99999999999989</v>
      </c>
      <c r="K27" s="31">
        <v>353.5</v>
      </c>
      <c r="L27" s="31">
        <v>343.65</v>
      </c>
      <c r="M27" s="31">
        <v>26.218859999999999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228.55</v>
      </c>
      <c r="D28" s="36">
        <v>228.7833333333333</v>
      </c>
      <c r="E28" s="36">
        <v>226.46666666666661</v>
      </c>
      <c r="F28" s="36">
        <v>224.3833333333333</v>
      </c>
      <c r="G28" s="36">
        <v>222.06666666666661</v>
      </c>
      <c r="H28" s="36">
        <v>230.86666666666662</v>
      </c>
      <c r="I28" s="36">
        <v>233.18333333333334</v>
      </c>
      <c r="J28" s="36">
        <v>235.26666666666662</v>
      </c>
      <c r="K28" s="31">
        <v>231.1</v>
      </c>
      <c r="L28" s="31">
        <v>226.7</v>
      </c>
      <c r="M28" s="31">
        <v>140.91149999999999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290.05</v>
      </c>
      <c r="D29" s="36">
        <v>286.53333333333336</v>
      </c>
      <c r="E29" s="36">
        <v>281.11666666666673</v>
      </c>
      <c r="F29" s="36">
        <v>272.18333333333339</v>
      </c>
      <c r="G29" s="36">
        <v>266.76666666666677</v>
      </c>
      <c r="H29" s="36">
        <v>295.4666666666667</v>
      </c>
      <c r="I29" s="36">
        <v>300.88333333333333</v>
      </c>
      <c r="J29" s="36">
        <v>309.81666666666666</v>
      </c>
      <c r="K29" s="31">
        <v>291.95</v>
      </c>
      <c r="L29" s="31">
        <v>277.60000000000002</v>
      </c>
      <c r="M29" s="31">
        <v>156.02891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5451.65</v>
      </c>
      <c r="D30" s="36">
        <v>5434.0166666666673</v>
      </c>
      <c r="E30" s="36">
        <v>5372.7333333333345</v>
      </c>
      <c r="F30" s="36">
        <v>5293.8166666666675</v>
      </c>
      <c r="G30" s="36">
        <v>5232.5333333333347</v>
      </c>
      <c r="H30" s="36">
        <v>5512.9333333333343</v>
      </c>
      <c r="I30" s="36">
        <v>5574.2166666666672</v>
      </c>
      <c r="J30" s="36">
        <v>5653.1333333333341</v>
      </c>
      <c r="K30" s="31">
        <v>5495.3</v>
      </c>
      <c r="L30" s="31">
        <v>5355.1</v>
      </c>
      <c r="M30" s="31">
        <v>1.45147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635.29999999999995</v>
      </c>
      <c r="D31" s="36">
        <v>639.86666666666667</v>
      </c>
      <c r="E31" s="36">
        <v>622.7833333333333</v>
      </c>
      <c r="F31" s="36">
        <v>610.26666666666665</v>
      </c>
      <c r="G31" s="36">
        <v>593.18333333333328</v>
      </c>
      <c r="H31" s="36">
        <v>652.38333333333333</v>
      </c>
      <c r="I31" s="36">
        <v>669.46666666666658</v>
      </c>
      <c r="J31" s="36">
        <v>681.98333333333335</v>
      </c>
      <c r="K31" s="31">
        <v>656.95</v>
      </c>
      <c r="L31" s="31">
        <v>627.35</v>
      </c>
      <c r="M31" s="31">
        <v>48.657049999999998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5914.35</v>
      </c>
      <c r="D32" s="36">
        <v>5917.7333333333336</v>
      </c>
      <c r="E32" s="36">
        <v>5863.6166666666668</v>
      </c>
      <c r="F32" s="36">
        <v>5812.8833333333332</v>
      </c>
      <c r="G32" s="36">
        <v>5758.7666666666664</v>
      </c>
      <c r="H32" s="36">
        <v>5968.4666666666672</v>
      </c>
      <c r="I32" s="36">
        <v>6022.5833333333339</v>
      </c>
      <c r="J32" s="36">
        <v>6073.3166666666675</v>
      </c>
      <c r="K32" s="31">
        <v>5971.85</v>
      </c>
      <c r="L32" s="31">
        <v>5867</v>
      </c>
      <c r="M32" s="31">
        <v>6.0880700000000001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481.65</v>
      </c>
      <c r="D33" s="36">
        <v>483.2166666666667</v>
      </c>
      <c r="E33" s="36">
        <v>478.83333333333337</v>
      </c>
      <c r="F33" s="36">
        <v>476.01666666666665</v>
      </c>
      <c r="G33" s="36">
        <v>471.63333333333333</v>
      </c>
      <c r="H33" s="36">
        <v>486.03333333333342</v>
      </c>
      <c r="I33" s="36">
        <v>490.41666666666674</v>
      </c>
      <c r="J33" s="36">
        <v>493.23333333333346</v>
      </c>
      <c r="K33" s="31">
        <v>487.6</v>
      </c>
      <c r="L33" s="31">
        <v>480.4</v>
      </c>
      <c r="M33" s="31">
        <v>17.036799999999999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210.7</v>
      </c>
      <c r="D34" s="36">
        <v>212.38333333333333</v>
      </c>
      <c r="E34" s="36">
        <v>205.31666666666666</v>
      </c>
      <c r="F34" s="36">
        <v>199.93333333333334</v>
      </c>
      <c r="G34" s="36">
        <v>192.86666666666667</v>
      </c>
      <c r="H34" s="36">
        <v>217.76666666666665</v>
      </c>
      <c r="I34" s="36">
        <v>224.83333333333331</v>
      </c>
      <c r="J34" s="36">
        <v>230.21666666666664</v>
      </c>
      <c r="K34" s="31">
        <v>219.45</v>
      </c>
      <c r="L34" s="31">
        <v>207</v>
      </c>
      <c r="M34" s="31">
        <v>442.77487000000002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2874.75</v>
      </c>
      <c r="D35" s="36">
        <v>2883.9833333333336</v>
      </c>
      <c r="E35" s="36">
        <v>2857.7666666666673</v>
      </c>
      <c r="F35" s="36">
        <v>2840.7833333333338</v>
      </c>
      <c r="G35" s="36">
        <v>2814.5666666666675</v>
      </c>
      <c r="H35" s="36">
        <v>2900.9666666666672</v>
      </c>
      <c r="I35" s="36">
        <v>2927.1833333333334</v>
      </c>
      <c r="J35" s="36">
        <v>2944.166666666667</v>
      </c>
      <c r="K35" s="31">
        <v>2910.2</v>
      </c>
      <c r="L35" s="31">
        <v>2867</v>
      </c>
      <c r="M35" s="31">
        <v>7.5582200000000004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2149</v>
      </c>
      <c r="D36" s="36">
        <v>2142.2166666666667</v>
      </c>
      <c r="E36" s="36">
        <v>2119.1333333333332</v>
      </c>
      <c r="F36" s="36">
        <v>2089.2666666666664</v>
      </c>
      <c r="G36" s="36">
        <v>2066.1833333333329</v>
      </c>
      <c r="H36" s="36">
        <v>2172.0833333333335</v>
      </c>
      <c r="I36" s="36">
        <v>2195.1666666666665</v>
      </c>
      <c r="J36" s="36">
        <v>2225.0333333333338</v>
      </c>
      <c r="K36" s="31">
        <v>2165.3000000000002</v>
      </c>
      <c r="L36" s="31">
        <v>2112.35</v>
      </c>
      <c r="M36" s="31">
        <v>8.9121900000000007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1235.05</v>
      </c>
      <c r="D37" s="36">
        <v>1233.9166666666667</v>
      </c>
      <c r="E37" s="36">
        <v>1222.1333333333334</v>
      </c>
      <c r="F37" s="36">
        <v>1209.2166666666667</v>
      </c>
      <c r="G37" s="36">
        <v>1197.4333333333334</v>
      </c>
      <c r="H37" s="36">
        <v>1246.8333333333335</v>
      </c>
      <c r="I37" s="36">
        <v>1258.6166666666668</v>
      </c>
      <c r="J37" s="36">
        <v>1271.5333333333335</v>
      </c>
      <c r="K37" s="31">
        <v>1245.7</v>
      </c>
      <c r="L37" s="31">
        <v>1221</v>
      </c>
      <c r="M37" s="31">
        <v>12.20847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4684.5</v>
      </c>
      <c r="D38" s="36">
        <v>4733.333333333333</v>
      </c>
      <c r="E38" s="36">
        <v>4625.2666666666664</v>
      </c>
      <c r="F38" s="36">
        <v>4566.0333333333338</v>
      </c>
      <c r="G38" s="36">
        <v>4457.9666666666672</v>
      </c>
      <c r="H38" s="36">
        <v>4792.5666666666657</v>
      </c>
      <c r="I38" s="36">
        <v>4900.6333333333332</v>
      </c>
      <c r="J38" s="36">
        <v>4959.866666666665</v>
      </c>
      <c r="K38" s="31">
        <v>4841.3999999999996</v>
      </c>
      <c r="L38" s="31">
        <v>4674.1000000000004</v>
      </c>
      <c r="M38" s="31">
        <v>3.0731600000000001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1174</v>
      </c>
      <c r="D39" s="36">
        <v>1170.5333333333333</v>
      </c>
      <c r="E39" s="36">
        <v>1164.0666666666666</v>
      </c>
      <c r="F39" s="36">
        <v>1154.1333333333332</v>
      </c>
      <c r="G39" s="36">
        <v>1147.6666666666665</v>
      </c>
      <c r="H39" s="36">
        <v>1180.4666666666667</v>
      </c>
      <c r="I39" s="36">
        <v>1186.9333333333334</v>
      </c>
      <c r="J39" s="36">
        <v>1196.8666666666668</v>
      </c>
      <c r="K39" s="31">
        <v>1177</v>
      </c>
      <c r="L39" s="31">
        <v>1160.5999999999999</v>
      </c>
      <c r="M39" s="31">
        <v>88.149969999999996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8948.2000000000007</v>
      </c>
      <c r="D40" s="36">
        <v>8947.4333333333343</v>
      </c>
      <c r="E40" s="36">
        <v>8870.8666666666686</v>
      </c>
      <c r="F40" s="36">
        <v>8793.5333333333347</v>
      </c>
      <c r="G40" s="36">
        <v>8716.966666666669</v>
      </c>
      <c r="H40" s="36">
        <v>9024.7666666666682</v>
      </c>
      <c r="I40" s="36">
        <v>9101.3333333333339</v>
      </c>
      <c r="J40" s="36">
        <v>9178.6666666666679</v>
      </c>
      <c r="K40" s="31">
        <v>9024</v>
      </c>
      <c r="L40" s="31">
        <v>8870.1</v>
      </c>
      <c r="M40" s="31">
        <v>4.5591999999999997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6836.9</v>
      </c>
      <c r="D41" s="36">
        <v>6846.6333333333341</v>
      </c>
      <c r="E41" s="36">
        <v>6783.2666666666682</v>
      </c>
      <c r="F41" s="36">
        <v>6729.6333333333341</v>
      </c>
      <c r="G41" s="36">
        <v>6666.2666666666682</v>
      </c>
      <c r="H41" s="36">
        <v>6900.2666666666682</v>
      </c>
      <c r="I41" s="36">
        <v>6963.633333333335</v>
      </c>
      <c r="J41" s="36">
        <v>7017.2666666666682</v>
      </c>
      <c r="K41" s="31">
        <v>6910</v>
      </c>
      <c r="L41" s="31">
        <v>6793</v>
      </c>
      <c r="M41" s="31">
        <v>7.4204299999999996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1601.7</v>
      </c>
      <c r="D42" s="36">
        <v>1606.25</v>
      </c>
      <c r="E42" s="36">
        <v>1592.5</v>
      </c>
      <c r="F42" s="36">
        <v>1583.3</v>
      </c>
      <c r="G42" s="36">
        <v>1569.55</v>
      </c>
      <c r="H42" s="36">
        <v>1615.45</v>
      </c>
      <c r="I42" s="36">
        <v>1629.2</v>
      </c>
      <c r="J42" s="36">
        <v>1638.4</v>
      </c>
      <c r="K42" s="31">
        <v>1620</v>
      </c>
      <c r="L42" s="31">
        <v>1597.05</v>
      </c>
      <c r="M42" s="31">
        <v>5.6627799999999997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8031.95</v>
      </c>
      <c r="D43" s="36">
        <v>8081.7666666666664</v>
      </c>
      <c r="E43" s="36">
        <v>7965.1833333333325</v>
      </c>
      <c r="F43" s="36">
        <v>7898.4166666666661</v>
      </c>
      <c r="G43" s="36">
        <v>7781.8333333333321</v>
      </c>
      <c r="H43" s="36">
        <v>8148.5333333333328</v>
      </c>
      <c r="I43" s="36">
        <v>8265.1166666666668</v>
      </c>
      <c r="J43" s="36">
        <v>8331.8833333333332</v>
      </c>
      <c r="K43" s="31">
        <v>8198.35</v>
      </c>
      <c r="L43" s="31">
        <v>8015</v>
      </c>
      <c r="M43" s="31">
        <v>0.59111000000000002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3043.85</v>
      </c>
      <c r="D44" s="36">
        <v>3050.4666666666667</v>
      </c>
      <c r="E44" s="36">
        <v>2995.0833333333335</v>
      </c>
      <c r="F44" s="36">
        <v>2946.3166666666666</v>
      </c>
      <c r="G44" s="36">
        <v>2890.9333333333334</v>
      </c>
      <c r="H44" s="36">
        <v>3099.2333333333336</v>
      </c>
      <c r="I44" s="36">
        <v>3154.6166666666668</v>
      </c>
      <c r="J44" s="36">
        <v>3203.3833333333337</v>
      </c>
      <c r="K44" s="31">
        <v>3105.85</v>
      </c>
      <c r="L44" s="31">
        <v>3001.7</v>
      </c>
      <c r="M44" s="31">
        <v>4.8804800000000004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186.3</v>
      </c>
      <c r="D45" s="36">
        <v>187.06666666666669</v>
      </c>
      <c r="E45" s="36">
        <v>184.33333333333337</v>
      </c>
      <c r="F45" s="36">
        <v>182.36666666666667</v>
      </c>
      <c r="G45" s="36">
        <v>179.63333333333335</v>
      </c>
      <c r="H45" s="36">
        <v>189.03333333333339</v>
      </c>
      <c r="I45" s="36">
        <v>191.76666666666668</v>
      </c>
      <c r="J45" s="36">
        <v>193.73333333333341</v>
      </c>
      <c r="K45" s="31">
        <v>189.8</v>
      </c>
      <c r="L45" s="31">
        <v>185.1</v>
      </c>
      <c r="M45" s="31">
        <v>64.851910000000004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268.95</v>
      </c>
      <c r="D46" s="36">
        <v>269.63333333333333</v>
      </c>
      <c r="E46" s="36">
        <v>267.06666666666666</v>
      </c>
      <c r="F46" s="36">
        <v>265.18333333333334</v>
      </c>
      <c r="G46" s="36">
        <v>262.61666666666667</v>
      </c>
      <c r="H46" s="36">
        <v>271.51666666666665</v>
      </c>
      <c r="I46" s="36">
        <v>274.08333333333326</v>
      </c>
      <c r="J46" s="36">
        <v>275.96666666666664</v>
      </c>
      <c r="K46" s="31">
        <v>272.2</v>
      </c>
      <c r="L46" s="31">
        <v>267.75</v>
      </c>
      <c r="M46" s="31">
        <v>165.09527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129.9</v>
      </c>
      <c r="D47" s="36">
        <v>130</v>
      </c>
      <c r="E47" s="36">
        <v>128.80000000000001</v>
      </c>
      <c r="F47" s="36">
        <v>127.70000000000002</v>
      </c>
      <c r="G47" s="36">
        <v>126.50000000000003</v>
      </c>
      <c r="H47" s="36">
        <v>131.1</v>
      </c>
      <c r="I47" s="36">
        <v>132.29999999999998</v>
      </c>
      <c r="J47" s="36">
        <v>133.39999999999998</v>
      </c>
      <c r="K47" s="31">
        <v>131.19999999999999</v>
      </c>
      <c r="L47" s="31">
        <v>128.9</v>
      </c>
      <c r="M47" s="31">
        <v>97.555869999999999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1346.4</v>
      </c>
      <c r="D48" s="36">
        <v>1349.3999999999999</v>
      </c>
      <c r="E48" s="36">
        <v>1341.9999999999998</v>
      </c>
      <c r="F48" s="36">
        <v>1337.6</v>
      </c>
      <c r="G48" s="36">
        <v>1330.1999999999998</v>
      </c>
      <c r="H48" s="36">
        <v>1353.7999999999997</v>
      </c>
      <c r="I48" s="36">
        <v>1361.1999999999998</v>
      </c>
      <c r="J48" s="36">
        <v>1365.5999999999997</v>
      </c>
      <c r="K48" s="31">
        <v>1356.8</v>
      </c>
      <c r="L48" s="31">
        <v>1345</v>
      </c>
      <c r="M48" s="31">
        <v>1.8296600000000001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487.7</v>
      </c>
      <c r="D49" s="36">
        <v>487.5333333333333</v>
      </c>
      <c r="E49" s="36">
        <v>485.16666666666663</v>
      </c>
      <c r="F49" s="36">
        <v>482.63333333333333</v>
      </c>
      <c r="G49" s="36">
        <v>480.26666666666665</v>
      </c>
      <c r="H49" s="36">
        <v>490.06666666666661</v>
      </c>
      <c r="I49" s="36">
        <v>492.43333333333328</v>
      </c>
      <c r="J49" s="36">
        <v>494.96666666666658</v>
      </c>
      <c r="K49" s="31">
        <v>489.9</v>
      </c>
      <c r="L49" s="31">
        <v>485</v>
      </c>
      <c r="M49" s="31">
        <v>11.181050000000001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1523.05</v>
      </c>
      <c r="D50" s="36">
        <v>1537.7</v>
      </c>
      <c r="E50" s="36">
        <v>1416.45</v>
      </c>
      <c r="F50" s="36">
        <v>1309.8499999999999</v>
      </c>
      <c r="G50" s="36">
        <v>1188.5999999999999</v>
      </c>
      <c r="H50" s="36">
        <v>1644.3000000000002</v>
      </c>
      <c r="I50" s="36">
        <v>1765.5500000000002</v>
      </c>
      <c r="J50" s="36">
        <v>1872.1500000000003</v>
      </c>
      <c r="K50" s="31">
        <v>1658.95</v>
      </c>
      <c r="L50" s="31">
        <v>1431.1</v>
      </c>
      <c r="M50" s="31">
        <v>105.33547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297.2</v>
      </c>
      <c r="D51" s="36">
        <v>294.36666666666662</v>
      </c>
      <c r="E51" s="36">
        <v>288.83333333333326</v>
      </c>
      <c r="F51" s="36">
        <v>280.46666666666664</v>
      </c>
      <c r="G51" s="36">
        <v>274.93333333333328</v>
      </c>
      <c r="H51" s="36">
        <v>302.73333333333323</v>
      </c>
      <c r="I51" s="36">
        <v>308.26666666666665</v>
      </c>
      <c r="J51" s="36">
        <v>316.63333333333321</v>
      </c>
      <c r="K51" s="31">
        <v>299.89999999999998</v>
      </c>
      <c r="L51" s="31">
        <v>286</v>
      </c>
      <c r="M51" s="31">
        <v>636.09205999999995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1573.5</v>
      </c>
      <c r="D52" s="36">
        <v>1547</v>
      </c>
      <c r="E52" s="36">
        <v>1507</v>
      </c>
      <c r="F52" s="36">
        <v>1440.5</v>
      </c>
      <c r="G52" s="36">
        <v>1400.5</v>
      </c>
      <c r="H52" s="36">
        <v>1613.5</v>
      </c>
      <c r="I52" s="36">
        <v>1653.5</v>
      </c>
      <c r="J52" s="36">
        <v>1720</v>
      </c>
      <c r="K52" s="31">
        <v>1587</v>
      </c>
      <c r="L52" s="31">
        <v>1480.5</v>
      </c>
      <c r="M52" s="31">
        <v>31.414280000000002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305.64999999999998</v>
      </c>
      <c r="D53" s="36">
        <v>306.08333333333331</v>
      </c>
      <c r="E53" s="36">
        <v>301.96666666666664</v>
      </c>
      <c r="F53" s="36">
        <v>298.2833333333333</v>
      </c>
      <c r="G53" s="36">
        <v>294.16666666666663</v>
      </c>
      <c r="H53" s="36">
        <v>309.76666666666665</v>
      </c>
      <c r="I53" s="36">
        <v>313.88333333333333</v>
      </c>
      <c r="J53" s="36">
        <v>317.56666666666666</v>
      </c>
      <c r="K53" s="31">
        <v>310.2</v>
      </c>
      <c r="L53" s="31">
        <v>302.39999999999998</v>
      </c>
      <c r="M53" s="31">
        <v>227.36707000000001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654.1</v>
      </c>
      <c r="D54" s="36">
        <v>653.01666666666677</v>
      </c>
      <c r="E54" s="36">
        <v>642.68333333333351</v>
      </c>
      <c r="F54" s="36">
        <v>631.26666666666677</v>
      </c>
      <c r="G54" s="36">
        <v>620.93333333333351</v>
      </c>
      <c r="H54" s="36">
        <v>664.43333333333351</v>
      </c>
      <c r="I54" s="36">
        <v>674.76666666666677</v>
      </c>
      <c r="J54" s="36">
        <v>686.18333333333351</v>
      </c>
      <c r="K54" s="31">
        <v>663.35</v>
      </c>
      <c r="L54" s="31">
        <v>641.6</v>
      </c>
      <c r="M54" s="31">
        <v>81.042619999999999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1388.5</v>
      </c>
      <c r="D55" s="36">
        <v>1386.7666666666667</v>
      </c>
      <c r="E55" s="36">
        <v>1375.7833333333333</v>
      </c>
      <c r="F55" s="36">
        <v>1363.0666666666666</v>
      </c>
      <c r="G55" s="36">
        <v>1352.0833333333333</v>
      </c>
      <c r="H55" s="36">
        <v>1399.4833333333333</v>
      </c>
      <c r="I55" s="36">
        <v>1410.4666666666665</v>
      </c>
      <c r="J55" s="36">
        <v>1423.1833333333334</v>
      </c>
      <c r="K55" s="31">
        <v>1397.75</v>
      </c>
      <c r="L55" s="31">
        <v>1374.05</v>
      </c>
      <c r="M55" s="31">
        <v>56.223680000000002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319.45</v>
      </c>
      <c r="D56" s="36">
        <v>322.28333333333336</v>
      </c>
      <c r="E56" s="36">
        <v>313.56666666666672</v>
      </c>
      <c r="F56" s="36">
        <v>307.68333333333334</v>
      </c>
      <c r="G56" s="36">
        <v>298.9666666666667</v>
      </c>
      <c r="H56" s="36">
        <v>328.16666666666674</v>
      </c>
      <c r="I56" s="36">
        <v>336.88333333333333</v>
      </c>
      <c r="J56" s="36">
        <v>342.76666666666677</v>
      </c>
      <c r="K56" s="31">
        <v>331</v>
      </c>
      <c r="L56" s="31">
        <v>316.39999999999998</v>
      </c>
      <c r="M56" s="31">
        <v>313.41057000000001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30840.15</v>
      </c>
      <c r="D57" s="36">
        <v>30966.149999999998</v>
      </c>
      <c r="E57" s="36">
        <v>30613.949999999997</v>
      </c>
      <c r="F57" s="36">
        <v>30387.75</v>
      </c>
      <c r="G57" s="36">
        <v>30035.55</v>
      </c>
      <c r="H57" s="36">
        <v>31192.349999999995</v>
      </c>
      <c r="I57" s="36">
        <v>31544.55</v>
      </c>
      <c r="J57" s="36">
        <v>31770.749999999993</v>
      </c>
      <c r="K57" s="31">
        <v>31318.35</v>
      </c>
      <c r="L57" s="31">
        <v>30739.95</v>
      </c>
      <c r="M57" s="31">
        <v>0.74133000000000004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5240.7</v>
      </c>
      <c r="D58" s="36">
        <v>5248.2833333333328</v>
      </c>
      <c r="E58" s="36">
        <v>5211.4166666666661</v>
      </c>
      <c r="F58" s="36">
        <v>5182.1333333333332</v>
      </c>
      <c r="G58" s="36">
        <v>5145.2666666666664</v>
      </c>
      <c r="H58" s="36">
        <v>5277.5666666666657</v>
      </c>
      <c r="I58" s="36">
        <v>5314.4333333333325</v>
      </c>
      <c r="J58" s="36">
        <v>5343.7166666666653</v>
      </c>
      <c r="K58" s="31">
        <v>5285.15</v>
      </c>
      <c r="L58" s="31">
        <v>5219</v>
      </c>
      <c r="M58" s="31">
        <v>2.68208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647.20000000000005</v>
      </c>
      <c r="D59" s="36">
        <v>644.33333333333337</v>
      </c>
      <c r="E59" s="36">
        <v>634.2166666666667</v>
      </c>
      <c r="F59" s="36">
        <v>621.23333333333335</v>
      </c>
      <c r="G59" s="36">
        <v>611.11666666666667</v>
      </c>
      <c r="H59" s="36">
        <v>657.31666666666672</v>
      </c>
      <c r="I59" s="36">
        <v>667.43333333333328</v>
      </c>
      <c r="J59" s="36">
        <v>680.41666666666674</v>
      </c>
      <c r="K59" s="31">
        <v>654.45000000000005</v>
      </c>
      <c r="L59" s="31">
        <v>631.35</v>
      </c>
      <c r="M59" s="31">
        <v>13.945930000000001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117.2</v>
      </c>
      <c r="D60" s="36">
        <v>117.61666666666667</v>
      </c>
      <c r="E60" s="36">
        <v>116.48333333333335</v>
      </c>
      <c r="F60" s="36">
        <v>115.76666666666668</v>
      </c>
      <c r="G60" s="36">
        <v>114.63333333333335</v>
      </c>
      <c r="H60" s="36">
        <v>118.33333333333334</v>
      </c>
      <c r="I60" s="36">
        <v>119.46666666666667</v>
      </c>
      <c r="J60" s="36">
        <v>120.18333333333334</v>
      </c>
      <c r="K60" s="31">
        <v>118.75</v>
      </c>
      <c r="L60" s="31">
        <v>116.9</v>
      </c>
      <c r="M60" s="31">
        <v>290.84908000000001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1260.95</v>
      </c>
      <c r="D61" s="36">
        <v>1259.5166666666667</v>
      </c>
      <c r="E61" s="36">
        <v>1246.4333333333334</v>
      </c>
      <c r="F61" s="36">
        <v>1231.9166666666667</v>
      </c>
      <c r="G61" s="36">
        <v>1218.8333333333335</v>
      </c>
      <c r="H61" s="36">
        <v>1274.0333333333333</v>
      </c>
      <c r="I61" s="36">
        <v>1287.1166666666668</v>
      </c>
      <c r="J61" s="36">
        <v>1301.6333333333332</v>
      </c>
      <c r="K61" s="31">
        <v>1272.5999999999999</v>
      </c>
      <c r="L61" s="31">
        <v>1245</v>
      </c>
      <c r="M61" s="31">
        <v>13.41766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1486.45</v>
      </c>
      <c r="D62" s="36">
        <v>1486.4666666666669</v>
      </c>
      <c r="E62" s="36">
        <v>1479.0333333333338</v>
      </c>
      <c r="F62" s="36">
        <v>1471.6166666666668</v>
      </c>
      <c r="G62" s="36">
        <v>1464.1833333333336</v>
      </c>
      <c r="H62" s="36">
        <v>1493.8833333333339</v>
      </c>
      <c r="I62" s="36">
        <v>1501.3166666666668</v>
      </c>
      <c r="J62" s="36">
        <v>1508.733333333334</v>
      </c>
      <c r="K62" s="31">
        <v>1493.9</v>
      </c>
      <c r="L62" s="31">
        <v>1479.05</v>
      </c>
      <c r="M62" s="31">
        <v>7.5832600000000001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501</v>
      </c>
      <c r="D63" s="36">
        <v>498.51666666666665</v>
      </c>
      <c r="E63" s="36">
        <v>491.63333333333333</v>
      </c>
      <c r="F63" s="36">
        <v>482.26666666666665</v>
      </c>
      <c r="G63" s="36">
        <v>475.38333333333333</v>
      </c>
      <c r="H63" s="36">
        <v>507.88333333333333</v>
      </c>
      <c r="I63" s="36">
        <v>514.76666666666665</v>
      </c>
      <c r="J63" s="36">
        <v>524.13333333333333</v>
      </c>
      <c r="K63" s="31">
        <v>505.4</v>
      </c>
      <c r="L63" s="31">
        <v>489.15</v>
      </c>
      <c r="M63" s="31">
        <v>121.90536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5105.45</v>
      </c>
      <c r="D64" s="36">
        <v>5105.666666666667</v>
      </c>
      <c r="E64" s="36">
        <v>5081.3333333333339</v>
      </c>
      <c r="F64" s="36">
        <v>5057.2166666666672</v>
      </c>
      <c r="G64" s="36">
        <v>5032.8833333333341</v>
      </c>
      <c r="H64" s="36">
        <v>5129.7833333333338</v>
      </c>
      <c r="I64" s="36">
        <v>5154.1166666666677</v>
      </c>
      <c r="J64" s="36">
        <v>5178.2333333333336</v>
      </c>
      <c r="K64" s="31">
        <v>5130</v>
      </c>
      <c r="L64" s="31">
        <v>5081.55</v>
      </c>
      <c r="M64" s="31">
        <v>8.5704999999999991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2683.8</v>
      </c>
      <c r="D65" s="36">
        <v>2694.4</v>
      </c>
      <c r="E65" s="36">
        <v>2663.8</v>
      </c>
      <c r="F65" s="36">
        <v>2643.8</v>
      </c>
      <c r="G65" s="36">
        <v>2613.2000000000003</v>
      </c>
      <c r="H65" s="36">
        <v>2714.4</v>
      </c>
      <c r="I65" s="36">
        <v>2744.9999999999995</v>
      </c>
      <c r="J65" s="36">
        <v>2765</v>
      </c>
      <c r="K65" s="31">
        <v>2725</v>
      </c>
      <c r="L65" s="31">
        <v>2674.4</v>
      </c>
      <c r="M65" s="31">
        <v>1.9490000000000001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1102.8499999999999</v>
      </c>
      <c r="D66" s="36">
        <v>1106.2333333333333</v>
      </c>
      <c r="E66" s="36">
        <v>1092.5666666666666</v>
      </c>
      <c r="F66" s="36">
        <v>1082.2833333333333</v>
      </c>
      <c r="G66" s="36">
        <v>1068.6166666666666</v>
      </c>
      <c r="H66" s="36">
        <v>1116.5166666666667</v>
      </c>
      <c r="I66" s="36">
        <v>1130.1833333333332</v>
      </c>
      <c r="J66" s="36">
        <v>1140.4666666666667</v>
      </c>
      <c r="K66" s="31">
        <v>1119.9000000000001</v>
      </c>
      <c r="L66" s="31">
        <v>1095.95</v>
      </c>
      <c r="M66" s="31">
        <v>22.489909999999998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1253.3499999999999</v>
      </c>
      <c r="D67" s="36">
        <v>1250.9000000000001</v>
      </c>
      <c r="E67" s="36">
        <v>1227.8500000000001</v>
      </c>
      <c r="F67" s="36">
        <v>1202.3500000000001</v>
      </c>
      <c r="G67" s="36">
        <v>1179.3000000000002</v>
      </c>
      <c r="H67" s="36">
        <v>1276.4000000000001</v>
      </c>
      <c r="I67" s="36">
        <v>1299.4500000000003</v>
      </c>
      <c r="J67" s="36">
        <v>1324.95</v>
      </c>
      <c r="K67" s="31">
        <v>1273.95</v>
      </c>
      <c r="L67" s="31">
        <v>1225.4000000000001</v>
      </c>
      <c r="M67" s="31">
        <v>7.2244400000000004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392.75</v>
      </c>
      <c r="D68" s="36">
        <v>394.15000000000003</v>
      </c>
      <c r="E68" s="36">
        <v>388.70000000000005</v>
      </c>
      <c r="F68" s="36">
        <v>384.65000000000003</v>
      </c>
      <c r="G68" s="36">
        <v>379.20000000000005</v>
      </c>
      <c r="H68" s="36">
        <v>398.20000000000005</v>
      </c>
      <c r="I68" s="36">
        <v>403.65</v>
      </c>
      <c r="J68" s="36">
        <v>407.70000000000005</v>
      </c>
      <c r="K68" s="31">
        <v>399.6</v>
      </c>
      <c r="L68" s="31">
        <v>390.1</v>
      </c>
      <c r="M68" s="31">
        <v>23.958629999999999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3713.85</v>
      </c>
      <c r="D69" s="36">
        <v>3729.6</v>
      </c>
      <c r="E69" s="36">
        <v>3688.25</v>
      </c>
      <c r="F69" s="36">
        <v>3662.65</v>
      </c>
      <c r="G69" s="36">
        <v>3621.3</v>
      </c>
      <c r="H69" s="36">
        <v>3755.2</v>
      </c>
      <c r="I69" s="36">
        <v>3796.5499999999993</v>
      </c>
      <c r="J69" s="36">
        <v>3822.1499999999996</v>
      </c>
      <c r="K69" s="31">
        <v>3770.95</v>
      </c>
      <c r="L69" s="31">
        <v>3704</v>
      </c>
      <c r="M69" s="31">
        <v>3.0855800000000002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840.15</v>
      </c>
      <c r="D70" s="36">
        <v>843.73333333333323</v>
      </c>
      <c r="E70" s="36">
        <v>833.21666666666647</v>
      </c>
      <c r="F70" s="36">
        <v>826.28333333333319</v>
      </c>
      <c r="G70" s="36">
        <v>815.76666666666642</v>
      </c>
      <c r="H70" s="36">
        <v>850.66666666666652</v>
      </c>
      <c r="I70" s="36">
        <v>861.18333333333317</v>
      </c>
      <c r="J70" s="36">
        <v>868.11666666666656</v>
      </c>
      <c r="K70" s="31">
        <v>854.25</v>
      </c>
      <c r="L70" s="31">
        <v>836.8</v>
      </c>
      <c r="M70" s="31">
        <v>33.353430000000003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558.1</v>
      </c>
      <c r="D71" s="36">
        <v>559.01666666666665</v>
      </c>
      <c r="E71" s="36">
        <v>553.13333333333333</v>
      </c>
      <c r="F71" s="36">
        <v>548.16666666666663</v>
      </c>
      <c r="G71" s="36">
        <v>542.2833333333333</v>
      </c>
      <c r="H71" s="36">
        <v>563.98333333333335</v>
      </c>
      <c r="I71" s="36">
        <v>569.86666666666656</v>
      </c>
      <c r="J71" s="36">
        <v>574.83333333333337</v>
      </c>
      <c r="K71" s="31">
        <v>564.9</v>
      </c>
      <c r="L71" s="31">
        <v>554.04999999999995</v>
      </c>
      <c r="M71" s="31">
        <v>28.058029999999999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1792.45</v>
      </c>
      <c r="D72" s="36">
        <v>1800.9666666666665</v>
      </c>
      <c r="E72" s="36">
        <v>1779.4833333333329</v>
      </c>
      <c r="F72" s="36">
        <v>1766.5166666666664</v>
      </c>
      <c r="G72" s="36">
        <v>1745.0333333333328</v>
      </c>
      <c r="H72" s="36">
        <v>1813.9333333333329</v>
      </c>
      <c r="I72" s="36">
        <v>1835.4166666666665</v>
      </c>
      <c r="J72" s="36">
        <v>1848.383333333333</v>
      </c>
      <c r="K72" s="31">
        <v>1822.45</v>
      </c>
      <c r="L72" s="31">
        <v>1788</v>
      </c>
      <c r="M72" s="31">
        <v>3.92117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2365.1999999999998</v>
      </c>
      <c r="D73" s="36">
        <v>2354.1833333333334</v>
      </c>
      <c r="E73" s="36">
        <v>2331.4666666666667</v>
      </c>
      <c r="F73" s="36">
        <v>2297.7333333333331</v>
      </c>
      <c r="G73" s="36">
        <v>2275.0166666666664</v>
      </c>
      <c r="H73" s="36">
        <v>2387.916666666667</v>
      </c>
      <c r="I73" s="36">
        <v>2410.6333333333341</v>
      </c>
      <c r="J73" s="36">
        <v>2444.3666666666672</v>
      </c>
      <c r="K73" s="31">
        <v>2376.9</v>
      </c>
      <c r="L73" s="31">
        <v>2320.4499999999998</v>
      </c>
      <c r="M73" s="31">
        <v>4.2450599999999996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404.95</v>
      </c>
      <c r="D74" s="36">
        <v>402.66666666666669</v>
      </c>
      <c r="E74" s="36">
        <v>399.38333333333338</v>
      </c>
      <c r="F74" s="36">
        <v>393.81666666666672</v>
      </c>
      <c r="G74" s="36">
        <v>390.53333333333342</v>
      </c>
      <c r="H74" s="36">
        <v>408.23333333333335</v>
      </c>
      <c r="I74" s="36">
        <v>411.51666666666665</v>
      </c>
      <c r="J74" s="36">
        <v>417.08333333333331</v>
      </c>
      <c r="K74" s="31">
        <v>405.95</v>
      </c>
      <c r="L74" s="31">
        <v>397.1</v>
      </c>
      <c r="M74" s="31">
        <v>24.815059999999999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151.80000000000001</v>
      </c>
      <c r="D75" s="36">
        <v>152.15</v>
      </c>
      <c r="E75" s="36">
        <v>151.15</v>
      </c>
      <c r="F75" s="36">
        <v>150.5</v>
      </c>
      <c r="G75" s="36">
        <v>149.5</v>
      </c>
      <c r="H75" s="36">
        <v>152.80000000000001</v>
      </c>
      <c r="I75" s="36">
        <v>153.80000000000001</v>
      </c>
      <c r="J75" s="36">
        <v>154.45000000000002</v>
      </c>
      <c r="K75" s="31">
        <v>153.15</v>
      </c>
      <c r="L75" s="31">
        <v>151.5</v>
      </c>
      <c r="M75" s="31">
        <v>8.5442400000000003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4122.3999999999996</v>
      </c>
      <c r="D76" s="36">
        <v>4134.3166666666666</v>
      </c>
      <c r="E76" s="36">
        <v>4093.6333333333332</v>
      </c>
      <c r="F76" s="36">
        <v>4064.8666666666668</v>
      </c>
      <c r="G76" s="36">
        <v>4024.1833333333334</v>
      </c>
      <c r="H76" s="36">
        <v>4163.083333333333</v>
      </c>
      <c r="I76" s="36">
        <v>4203.7666666666655</v>
      </c>
      <c r="J76" s="36">
        <v>4232.5333333333328</v>
      </c>
      <c r="K76" s="31">
        <v>4175</v>
      </c>
      <c r="L76" s="31">
        <v>4105.55</v>
      </c>
      <c r="M76" s="31">
        <v>6.1218300000000001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9298.2000000000007</v>
      </c>
      <c r="D77" s="36">
        <v>9300.4</v>
      </c>
      <c r="E77" s="36">
        <v>9221.7999999999993</v>
      </c>
      <c r="F77" s="36">
        <v>9145.4</v>
      </c>
      <c r="G77" s="36">
        <v>9066.7999999999993</v>
      </c>
      <c r="H77" s="36">
        <v>9376.7999999999993</v>
      </c>
      <c r="I77" s="36">
        <v>9455.4000000000015</v>
      </c>
      <c r="J77" s="36">
        <v>9531.7999999999993</v>
      </c>
      <c r="K77" s="31">
        <v>9379</v>
      </c>
      <c r="L77" s="31">
        <v>9224</v>
      </c>
      <c r="M77" s="31">
        <v>3.80911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2626.2</v>
      </c>
      <c r="D78" s="36">
        <v>2605.3833333333332</v>
      </c>
      <c r="E78" s="36">
        <v>2575.7666666666664</v>
      </c>
      <c r="F78" s="36">
        <v>2525.333333333333</v>
      </c>
      <c r="G78" s="36">
        <v>2495.7166666666662</v>
      </c>
      <c r="H78" s="36">
        <v>2655.8166666666666</v>
      </c>
      <c r="I78" s="36">
        <v>2685.4333333333334</v>
      </c>
      <c r="J78" s="36">
        <v>2735.8666666666668</v>
      </c>
      <c r="K78" s="31">
        <v>2635</v>
      </c>
      <c r="L78" s="31">
        <v>2554.9499999999998</v>
      </c>
      <c r="M78" s="31">
        <v>3.9607399999999999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5865.75</v>
      </c>
      <c r="D79" s="36">
        <v>5871.1166666666659</v>
      </c>
      <c r="E79" s="36">
        <v>5833.1333333333314</v>
      </c>
      <c r="F79" s="36">
        <v>5800.5166666666655</v>
      </c>
      <c r="G79" s="36">
        <v>5762.533333333331</v>
      </c>
      <c r="H79" s="36">
        <v>5903.7333333333318</v>
      </c>
      <c r="I79" s="36">
        <v>5941.7166666666672</v>
      </c>
      <c r="J79" s="36">
        <v>5974.3333333333321</v>
      </c>
      <c r="K79" s="31">
        <v>5909.1</v>
      </c>
      <c r="L79" s="31">
        <v>5838.5</v>
      </c>
      <c r="M79" s="31">
        <v>4.2444300000000004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4880.95</v>
      </c>
      <c r="D80" s="36">
        <v>4865.45</v>
      </c>
      <c r="E80" s="36">
        <v>4822.8999999999996</v>
      </c>
      <c r="F80" s="36">
        <v>4764.8499999999995</v>
      </c>
      <c r="G80" s="36">
        <v>4722.2999999999993</v>
      </c>
      <c r="H80" s="36">
        <v>4923.5</v>
      </c>
      <c r="I80" s="36">
        <v>4966.0500000000011</v>
      </c>
      <c r="J80" s="36">
        <v>5024.1000000000004</v>
      </c>
      <c r="K80" s="31">
        <v>4908</v>
      </c>
      <c r="L80" s="31">
        <v>4807.3999999999996</v>
      </c>
      <c r="M80" s="31">
        <v>5.4572700000000003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3813.15</v>
      </c>
      <c r="D81" s="36">
        <v>3806.4</v>
      </c>
      <c r="E81" s="36">
        <v>3774.8</v>
      </c>
      <c r="F81" s="36">
        <v>3736.4500000000003</v>
      </c>
      <c r="G81" s="36">
        <v>3704.8500000000004</v>
      </c>
      <c r="H81" s="36">
        <v>3844.75</v>
      </c>
      <c r="I81" s="36">
        <v>3876.3499999999995</v>
      </c>
      <c r="J81" s="36">
        <v>3914.7</v>
      </c>
      <c r="K81" s="31">
        <v>3838</v>
      </c>
      <c r="L81" s="31">
        <v>3768.05</v>
      </c>
      <c r="M81" s="31">
        <v>2.2763499999999999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168.1</v>
      </c>
      <c r="D82" s="36">
        <v>170.23333333333332</v>
      </c>
      <c r="E82" s="36">
        <v>165.06666666666663</v>
      </c>
      <c r="F82" s="36">
        <v>162.0333333333333</v>
      </c>
      <c r="G82" s="36">
        <v>156.86666666666662</v>
      </c>
      <c r="H82" s="36">
        <v>173.26666666666665</v>
      </c>
      <c r="I82" s="36">
        <v>178.43333333333334</v>
      </c>
      <c r="J82" s="36">
        <v>181.46666666666667</v>
      </c>
      <c r="K82" s="31">
        <v>175.4</v>
      </c>
      <c r="L82" s="31">
        <v>167.2</v>
      </c>
      <c r="M82" s="31">
        <v>80.392499999999998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163.44999999999999</v>
      </c>
      <c r="D83" s="36">
        <v>163.41666666666666</v>
      </c>
      <c r="E83" s="36">
        <v>162.38333333333333</v>
      </c>
      <c r="F83" s="36">
        <v>161.31666666666666</v>
      </c>
      <c r="G83" s="36">
        <v>160.28333333333333</v>
      </c>
      <c r="H83" s="36">
        <v>164.48333333333332</v>
      </c>
      <c r="I83" s="36">
        <v>165.51666666666668</v>
      </c>
      <c r="J83" s="36">
        <v>166.58333333333331</v>
      </c>
      <c r="K83" s="31">
        <v>164.45</v>
      </c>
      <c r="L83" s="31">
        <v>162.35</v>
      </c>
      <c r="M83" s="31">
        <v>64.65598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717.05</v>
      </c>
      <c r="D84" s="36">
        <v>717.46666666666658</v>
      </c>
      <c r="E84" s="36">
        <v>687.13333333333321</v>
      </c>
      <c r="F84" s="36">
        <v>657.21666666666658</v>
      </c>
      <c r="G84" s="36">
        <v>626.88333333333321</v>
      </c>
      <c r="H84" s="36">
        <v>747.38333333333321</v>
      </c>
      <c r="I84" s="36">
        <v>777.71666666666647</v>
      </c>
      <c r="J84" s="36">
        <v>807.63333333333321</v>
      </c>
      <c r="K84" s="31">
        <v>747.8</v>
      </c>
      <c r="L84" s="31">
        <v>687.55</v>
      </c>
      <c r="M84" s="31">
        <v>28.399799999999999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462</v>
      </c>
      <c r="D85" s="36">
        <v>467.06666666666666</v>
      </c>
      <c r="E85" s="36">
        <v>454.93333333333334</v>
      </c>
      <c r="F85" s="36">
        <v>447.86666666666667</v>
      </c>
      <c r="G85" s="36">
        <v>435.73333333333335</v>
      </c>
      <c r="H85" s="36">
        <v>474.13333333333333</v>
      </c>
      <c r="I85" s="36">
        <v>486.26666666666665</v>
      </c>
      <c r="J85" s="36">
        <v>493.33333333333331</v>
      </c>
      <c r="K85" s="31">
        <v>479.2</v>
      </c>
      <c r="L85" s="31">
        <v>460</v>
      </c>
      <c r="M85" s="31">
        <v>23.747579999999999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204.45</v>
      </c>
      <c r="D86" s="36">
        <v>203.48333333333332</v>
      </c>
      <c r="E86" s="36">
        <v>200.11666666666665</v>
      </c>
      <c r="F86" s="36">
        <v>195.78333333333333</v>
      </c>
      <c r="G86" s="36">
        <v>192.41666666666666</v>
      </c>
      <c r="H86" s="36">
        <v>207.81666666666663</v>
      </c>
      <c r="I86" s="36">
        <v>211.18333333333331</v>
      </c>
      <c r="J86" s="36">
        <v>215.51666666666662</v>
      </c>
      <c r="K86" s="31">
        <v>206.85</v>
      </c>
      <c r="L86" s="31">
        <v>199.15</v>
      </c>
      <c r="M86" s="31">
        <v>239.63389000000001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1885.9</v>
      </c>
      <c r="D87" s="36">
        <v>1881.1166666666668</v>
      </c>
      <c r="E87" s="36">
        <v>1834.1333333333337</v>
      </c>
      <c r="F87" s="36">
        <v>1782.3666666666668</v>
      </c>
      <c r="G87" s="36">
        <v>1735.3833333333337</v>
      </c>
      <c r="H87" s="36">
        <v>1932.8833333333337</v>
      </c>
      <c r="I87" s="36">
        <v>1979.8666666666668</v>
      </c>
      <c r="J87" s="36">
        <v>2031.6333333333337</v>
      </c>
      <c r="K87" s="31">
        <v>1928.1</v>
      </c>
      <c r="L87" s="31">
        <v>1829.35</v>
      </c>
      <c r="M87" s="31">
        <v>7.2008200000000002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1310.3499999999999</v>
      </c>
      <c r="D88" s="36">
        <v>1311.8</v>
      </c>
      <c r="E88" s="36">
        <v>1297.1499999999999</v>
      </c>
      <c r="F88" s="36">
        <v>1283.9499999999998</v>
      </c>
      <c r="G88" s="36">
        <v>1269.2999999999997</v>
      </c>
      <c r="H88" s="36">
        <v>1325</v>
      </c>
      <c r="I88" s="36">
        <v>1339.65</v>
      </c>
      <c r="J88" s="36">
        <v>1352.8500000000001</v>
      </c>
      <c r="K88" s="31">
        <v>1326.45</v>
      </c>
      <c r="L88" s="31">
        <v>1298.5999999999999</v>
      </c>
      <c r="M88" s="31">
        <v>12.274609999999999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2737</v>
      </c>
      <c r="D89" s="36">
        <v>2726.3333333333335</v>
      </c>
      <c r="E89" s="36">
        <v>2668.7166666666672</v>
      </c>
      <c r="F89" s="36">
        <v>2600.4333333333338</v>
      </c>
      <c r="G89" s="36">
        <v>2542.8166666666675</v>
      </c>
      <c r="H89" s="36">
        <v>2794.6166666666668</v>
      </c>
      <c r="I89" s="36">
        <v>2852.2333333333327</v>
      </c>
      <c r="J89" s="36">
        <v>2920.5166666666664</v>
      </c>
      <c r="K89" s="31">
        <v>2783.95</v>
      </c>
      <c r="L89" s="31">
        <v>2658.05</v>
      </c>
      <c r="M89" s="31">
        <v>8.9076000000000004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2441</v>
      </c>
      <c r="D90" s="36">
        <v>2449.1333333333332</v>
      </c>
      <c r="E90" s="36">
        <v>2423.4666666666662</v>
      </c>
      <c r="F90" s="36">
        <v>2405.9333333333329</v>
      </c>
      <c r="G90" s="36">
        <v>2380.266666666666</v>
      </c>
      <c r="H90" s="36">
        <v>2466.6666666666665</v>
      </c>
      <c r="I90" s="36">
        <v>2492.3333333333335</v>
      </c>
      <c r="J90" s="36">
        <v>2509.8666666666668</v>
      </c>
      <c r="K90" s="31">
        <v>2474.8000000000002</v>
      </c>
      <c r="L90" s="31">
        <v>2431.6</v>
      </c>
      <c r="M90" s="31">
        <v>4.83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3228.95</v>
      </c>
      <c r="D91" s="36">
        <v>3204.1833333333329</v>
      </c>
      <c r="E91" s="36">
        <v>3162.4166666666661</v>
      </c>
      <c r="F91" s="36">
        <v>3095.8833333333332</v>
      </c>
      <c r="G91" s="36">
        <v>3054.1166666666663</v>
      </c>
      <c r="H91" s="36">
        <v>3270.7166666666658</v>
      </c>
      <c r="I91" s="36">
        <v>3312.4833333333331</v>
      </c>
      <c r="J91" s="36">
        <v>3379.0166666666655</v>
      </c>
      <c r="K91" s="31">
        <v>3245.95</v>
      </c>
      <c r="L91" s="31">
        <v>3137.65</v>
      </c>
      <c r="M91" s="31">
        <v>0.44741999999999998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556.5</v>
      </c>
      <c r="D92" s="36">
        <v>559.56666666666672</v>
      </c>
      <c r="E92" s="36">
        <v>552.13333333333344</v>
      </c>
      <c r="F92" s="36">
        <v>547.76666666666677</v>
      </c>
      <c r="G92" s="36">
        <v>540.33333333333348</v>
      </c>
      <c r="H92" s="36">
        <v>563.93333333333339</v>
      </c>
      <c r="I92" s="36">
        <v>571.36666666666656</v>
      </c>
      <c r="J92" s="36">
        <v>575.73333333333335</v>
      </c>
      <c r="K92" s="31">
        <v>567</v>
      </c>
      <c r="L92" s="31">
        <v>555.20000000000005</v>
      </c>
      <c r="M92" s="31">
        <v>7.6293199999999999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1345.2</v>
      </c>
      <c r="D93" s="36">
        <v>1348.6833333333332</v>
      </c>
      <c r="E93" s="36">
        <v>1337.3666666666663</v>
      </c>
      <c r="F93" s="36">
        <v>1329.5333333333331</v>
      </c>
      <c r="G93" s="36">
        <v>1318.2166666666662</v>
      </c>
      <c r="H93" s="36">
        <v>1356.5166666666664</v>
      </c>
      <c r="I93" s="36">
        <v>1367.8333333333335</v>
      </c>
      <c r="J93" s="36">
        <v>1375.6666666666665</v>
      </c>
      <c r="K93" s="31">
        <v>1360</v>
      </c>
      <c r="L93" s="31">
        <v>1340.85</v>
      </c>
      <c r="M93" s="31">
        <v>17.699660000000002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3816.35</v>
      </c>
      <c r="D94" s="36">
        <v>3821.2000000000003</v>
      </c>
      <c r="E94" s="36">
        <v>3797.4000000000005</v>
      </c>
      <c r="F94" s="36">
        <v>3778.4500000000003</v>
      </c>
      <c r="G94" s="36">
        <v>3754.6500000000005</v>
      </c>
      <c r="H94" s="36">
        <v>3840.1500000000005</v>
      </c>
      <c r="I94" s="36">
        <v>3863.9500000000007</v>
      </c>
      <c r="J94" s="36">
        <v>3882.9000000000005</v>
      </c>
      <c r="K94" s="31">
        <v>3845</v>
      </c>
      <c r="L94" s="31">
        <v>3802.25</v>
      </c>
      <c r="M94" s="31">
        <v>1.54427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1517.2</v>
      </c>
      <c r="D95" s="36">
        <v>1507.7</v>
      </c>
      <c r="E95" s="36">
        <v>1495.5</v>
      </c>
      <c r="F95" s="36">
        <v>1473.8</v>
      </c>
      <c r="G95" s="36">
        <v>1461.6</v>
      </c>
      <c r="H95" s="36">
        <v>1529.4</v>
      </c>
      <c r="I95" s="36">
        <v>1541.6000000000004</v>
      </c>
      <c r="J95" s="36">
        <v>1563.3000000000002</v>
      </c>
      <c r="K95" s="31">
        <v>1519.9</v>
      </c>
      <c r="L95" s="31">
        <v>1486</v>
      </c>
      <c r="M95" s="31">
        <v>155.30103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565.1</v>
      </c>
      <c r="D96" s="36">
        <v>566.78333333333342</v>
      </c>
      <c r="E96" s="36">
        <v>561.76666666666688</v>
      </c>
      <c r="F96" s="36">
        <v>558.43333333333351</v>
      </c>
      <c r="G96" s="36">
        <v>553.41666666666697</v>
      </c>
      <c r="H96" s="36">
        <v>570.11666666666679</v>
      </c>
      <c r="I96" s="36">
        <v>575.13333333333344</v>
      </c>
      <c r="J96" s="36">
        <v>578.4666666666667</v>
      </c>
      <c r="K96" s="31">
        <v>571.79999999999995</v>
      </c>
      <c r="L96" s="31">
        <v>563.45000000000005</v>
      </c>
      <c r="M96" s="31">
        <v>34.332900000000002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1889.85</v>
      </c>
      <c r="D97" s="36">
        <v>1886.2</v>
      </c>
      <c r="E97" s="36">
        <v>1847.4</v>
      </c>
      <c r="F97" s="36">
        <v>1804.95</v>
      </c>
      <c r="G97" s="36">
        <v>1766.15</v>
      </c>
      <c r="H97" s="36">
        <v>1928.65</v>
      </c>
      <c r="I97" s="36">
        <v>1967.4499999999998</v>
      </c>
      <c r="J97" s="36">
        <v>2009.9</v>
      </c>
      <c r="K97" s="31">
        <v>1925</v>
      </c>
      <c r="L97" s="31">
        <v>1843.75</v>
      </c>
      <c r="M97" s="31">
        <v>18.644469999999998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5118.3</v>
      </c>
      <c r="D98" s="36">
        <v>5132.166666666667</v>
      </c>
      <c r="E98" s="36">
        <v>5066.1833333333343</v>
      </c>
      <c r="F98" s="36">
        <v>5014.0666666666675</v>
      </c>
      <c r="G98" s="36">
        <v>4948.0833333333348</v>
      </c>
      <c r="H98" s="36">
        <v>5184.2833333333338</v>
      </c>
      <c r="I98" s="36">
        <v>5250.2666666666655</v>
      </c>
      <c r="J98" s="36">
        <v>5302.3833333333332</v>
      </c>
      <c r="K98" s="31">
        <v>5198.1499999999996</v>
      </c>
      <c r="L98" s="31">
        <v>5080.05</v>
      </c>
      <c r="M98" s="31">
        <v>4.5825800000000001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673.25</v>
      </c>
      <c r="D99" s="36">
        <v>678.25</v>
      </c>
      <c r="E99" s="36">
        <v>666.05</v>
      </c>
      <c r="F99" s="36">
        <v>658.84999999999991</v>
      </c>
      <c r="G99" s="36">
        <v>646.64999999999986</v>
      </c>
      <c r="H99" s="36">
        <v>685.45</v>
      </c>
      <c r="I99" s="36">
        <v>697.65000000000009</v>
      </c>
      <c r="J99" s="36">
        <v>704.85000000000014</v>
      </c>
      <c r="K99" s="31">
        <v>690.45</v>
      </c>
      <c r="L99" s="31">
        <v>671.05</v>
      </c>
      <c r="M99" s="31">
        <v>159.30052000000001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5166.6499999999996</v>
      </c>
      <c r="D100" s="36">
        <v>5155.25</v>
      </c>
      <c r="E100" s="36">
        <v>4932.5</v>
      </c>
      <c r="F100" s="36">
        <v>4698.3500000000004</v>
      </c>
      <c r="G100" s="36">
        <v>4475.6000000000004</v>
      </c>
      <c r="H100" s="36">
        <v>5389.4</v>
      </c>
      <c r="I100" s="36">
        <v>5612.15</v>
      </c>
      <c r="J100" s="36">
        <v>5846.2999999999993</v>
      </c>
      <c r="K100" s="31">
        <v>5378</v>
      </c>
      <c r="L100" s="31">
        <v>4921.1000000000004</v>
      </c>
      <c r="M100" s="31">
        <v>90.738659999999996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543.45000000000005</v>
      </c>
      <c r="D101" s="36">
        <v>540.63333333333333</v>
      </c>
      <c r="E101" s="36">
        <v>530.91666666666663</v>
      </c>
      <c r="F101" s="36">
        <v>518.38333333333333</v>
      </c>
      <c r="G101" s="36">
        <v>508.66666666666663</v>
      </c>
      <c r="H101" s="36">
        <v>553.16666666666663</v>
      </c>
      <c r="I101" s="36">
        <v>562.88333333333333</v>
      </c>
      <c r="J101" s="36">
        <v>575.41666666666663</v>
      </c>
      <c r="K101" s="31">
        <v>550.35</v>
      </c>
      <c r="L101" s="31">
        <v>528.1</v>
      </c>
      <c r="M101" s="31">
        <v>67.997929999999997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2369.0500000000002</v>
      </c>
      <c r="D102" s="36">
        <v>2372.3333333333335</v>
      </c>
      <c r="E102" s="36">
        <v>2361.416666666667</v>
      </c>
      <c r="F102" s="36">
        <v>2353.7833333333333</v>
      </c>
      <c r="G102" s="36">
        <v>2342.8666666666668</v>
      </c>
      <c r="H102" s="36">
        <v>553.16666666666663</v>
      </c>
      <c r="I102" s="36">
        <v>2390.8833333333341</v>
      </c>
      <c r="J102" s="36">
        <v>2398.5166666666673</v>
      </c>
      <c r="K102" s="31">
        <v>2383.25</v>
      </c>
      <c r="L102" s="31">
        <v>2364.6999999999998</v>
      </c>
      <c r="M102" s="31">
        <v>9.7409999999999997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1131.95</v>
      </c>
      <c r="D103" s="36">
        <v>1130.3666666666666</v>
      </c>
      <c r="E103" s="36">
        <v>1125.7333333333331</v>
      </c>
      <c r="F103" s="36">
        <v>1119.5166666666667</v>
      </c>
      <c r="G103" s="36">
        <v>1114.8833333333332</v>
      </c>
      <c r="H103" s="36">
        <v>553.16666666666663</v>
      </c>
      <c r="I103" s="36">
        <v>1141.2166666666667</v>
      </c>
      <c r="J103" s="36">
        <v>1147.4333333333329</v>
      </c>
      <c r="K103" s="31">
        <v>1135</v>
      </c>
      <c r="L103" s="31">
        <v>1124.1500000000001</v>
      </c>
      <c r="M103" s="31">
        <v>63.1267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1659.9</v>
      </c>
      <c r="D104" s="36">
        <v>1659.9166666666667</v>
      </c>
      <c r="E104" s="36">
        <v>1646.7333333333336</v>
      </c>
      <c r="F104" s="36">
        <v>1633.5666666666668</v>
      </c>
      <c r="G104" s="36">
        <v>1620.3833333333337</v>
      </c>
      <c r="H104" s="36">
        <v>553.16666666666663</v>
      </c>
      <c r="I104" s="36">
        <v>1686.2666666666664</v>
      </c>
      <c r="J104" s="36">
        <v>1699.4333333333334</v>
      </c>
      <c r="K104" s="31">
        <v>1673.1</v>
      </c>
      <c r="L104" s="31">
        <v>1646.75</v>
      </c>
      <c r="M104" s="31">
        <v>7.45275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579.5</v>
      </c>
      <c r="D105" s="36">
        <v>581.61666666666667</v>
      </c>
      <c r="E105" s="36">
        <v>574.38333333333333</v>
      </c>
      <c r="F105" s="36">
        <v>569.26666666666665</v>
      </c>
      <c r="G105" s="36">
        <v>562.0333333333333</v>
      </c>
      <c r="H105" s="36">
        <v>553.16666666666663</v>
      </c>
      <c r="I105" s="36">
        <v>593.9666666666667</v>
      </c>
      <c r="J105" s="36">
        <v>599.08333333333337</v>
      </c>
      <c r="K105" s="31">
        <v>588.85</v>
      </c>
      <c r="L105" s="31">
        <v>576.5</v>
      </c>
      <c r="M105" s="31">
        <v>5.8441000000000001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77.7</v>
      </c>
      <c r="D106" s="36">
        <v>78.033333333333346</v>
      </c>
      <c r="E106" s="36">
        <v>77.166666666666686</v>
      </c>
      <c r="F106" s="36">
        <v>76.63333333333334</v>
      </c>
      <c r="G106" s="36">
        <v>75.76666666666668</v>
      </c>
      <c r="H106" s="36" t="s">
        <v>861</v>
      </c>
      <c r="I106" s="36">
        <v>79.433333333333337</v>
      </c>
      <c r="J106" s="36">
        <v>79.966666666666697</v>
      </c>
      <c r="K106" s="31">
        <v>78.900000000000006</v>
      </c>
      <c r="L106" s="31">
        <v>77.5</v>
      </c>
      <c r="M106" s="31">
        <v>303.93901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436.2</v>
      </c>
      <c r="D107" s="36">
        <v>437.98333333333335</v>
      </c>
      <c r="E107" s="36">
        <v>433.51666666666671</v>
      </c>
      <c r="F107" s="36">
        <v>430.83333333333337</v>
      </c>
      <c r="G107" s="36">
        <v>426.36666666666673</v>
      </c>
      <c r="H107" s="36">
        <v>440.66666666666669</v>
      </c>
      <c r="I107" s="36">
        <v>445.13333333333338</v>
      </c>
      <c r="J107" s="36">
        <v>447.81666666666666</v>
      </c>
      <c r="K107" s="31">
        <v>442.45</v>
      </c>
      <c r="L107" s="31">
        <v>435.3</v>
      </c>
      <c r="M107" s="31">
        <v>127.61457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571.6</v>
      </c>
      <c r="D108" s="36">
        <v>572.2166666666667</v>
      </c>
      <c r="E108" s="36">
        <v>564.63333333333344</v>
      </c>
      <c r="F108" s="36">
        <v>557.66666666666674</v>
      </c>
      <c r="G108" s="36">
        <v>550.08333333333348</v>
      </c>
      <c r="H108" s="36">
        <v>579.18333333333339</v>
      </c>
      <c r="I108" s="36">
        <v>586.76666666666665</v>
      </c>
      <c r="J108" s="36">
        <v>593.73333333333335</v>
      </c>
      <c r="K108" s="31">
        <v>579.79999999999995</v>
      </c>
      <c r="L108" s="31">
        <v>565.25</v>
      </c>
      <c r="M108" s="31">
        <v>13.90456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569.85</v>
      </c>
      <c r="D109" s="36">
        <v>569.04999999999995</v>
      </c>
      <c r="E109" s="36">
        <v>564.84999999999991</v>
      </c>
      <c r="F109" s="36">
        <v>559.84999999999991</v>
      </c>
      <c r="G109" s="36">
        <v>555.64999999999986</v>
      </c>
      <c r="H109" s="36">
        <v>574.04999999999995</v>
      </c>
      <c r="I109" s="36">
        <v>578.25</v>
      </c>
      <c r="J109" s="36">
        <v>583.25</v>
      </c>
      <c r="K109" s="31">
        <v>573.25</v>
      </c>
      <c r="L109" s="31">
        <v>564.04999999999995</v>
      </c>
      <c r="M109" s="31">
        <v>18.684519999999999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168.8</v>
      </c>
      <c r="D110" s="36">
        <v>168.85</v>
      </c>
      <c r="E110" s="36">
        <v>167.25</v>
      </c>
      <c r="F110" s="36">
        <v>165.70000000000002</v>
      </c>
      <c r="G110" s="36">
        <v>164.10000000000002</v>
      </c>
      <c r="H110" s="36">
        <v>170.39999999999998</v>
      </c>
      <c r="I110" s="36">
        <v>171.99999999999994</v>
      </c>
      <c r="J110" s="36">
        <v>173.54999999999995</v>
      </c>
      <c r="K110" s="31">
        <v>170.45</v>
      </c>
      <c r="L110" s="31">
        <v>167.3</v>
      </c>
      <c r="M110" s="31">
        <v>175.79599999999999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1109.05</v>
      </c>
      <c r="D111" s="36">
        <v>1113.3500000000001</v>
      </c>
      <c r="E111" s="36">
        <v>1102.7000000000003</v>
      </c>
      <c r="F111" s="36">
        <v>1096.3500000000001</v>
      </c>
      <c r="G111" s="36">
        <v>1085.7000000000003</v>
      </c>
      <c r="H111" s="36">
        <v>1119.7000000000003</v>
      </c>
      <c r="I111" s="36">
        <v>1130.3500000000004</v>
      </c>
      <c r="J111" s="36">
        <v>1136.7000000000003</v>
      </c>
      <c r="K111" s="31">
        <v>1124</v>
      </c>
      <c r="L111" s="31">
        <v>1107</v>
      </c>
      <c r="M111" s="31">
        <v>21.161180000000002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184</v>
      </c>
      <c r="D112" s="36">
        <v>185.85</v>
      </c>
      <c r="E112" s="36">
        <v>180.89999999999998</v>
      </c>
      <c r="F112" s="36">
        <v>177.79999999999998</v>
      </c>
      <c r="G112" s="36">
        <v>172.84999999999997</v>
      </c>
      <c r="H112" s="36">
        <v>188.95</v>
      </c>
      <c r="I112" s="36">
        <v>193.89999999999998</v>
      </c>
      <c r="J112" s="36">
        <v>197</v>
      </c>
      <c r="K112" s="31">
        <v>190.8</v>
      </c>
      <c r="L112" s="31">
        <v>182.75</v>
      </c>
      <c r="M112" s="31">
        <v>879.48476000000005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460.75</v>
      </c>
      <c r="D113" s="36">
        <v>458.45</v>
      </c>
      <c r="E113" s="36">
        <v>451</v>
      </c>
      <c r="F113" s="36">
        <v>441.25</v>
      </c>
      <c r="G113" s="36">
        <v>433.8</v>
      </c>
      <c r="H113" s="36">
        <v>468.2</v>
      </c>
      <c r="I113" s="36">
        <v>475.64999999999992</v>
      </c>
      <c r="J113" s="36">
        <v>485.4</v>
      </c>
      <c r="K113" s="31">
        <v>465.9</v>
      </c>
      <c r="L113" s="31">
        <v>448.7</v>
      </c>
      <c r="M113" s="31">
        <v>38.42109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346.7</v>
      </c>
      <c r="D114" s="36">
        <v>348.73333333333335</v>
      </c>
      <c r="E114" s="36">
        <v>341.01666666666671</v>
      </c>
      <c r="F114" s="36">
        <v>335.33333333333337</v>
      </c>
      <c r="G114" s="36">
        <v>327.61666666666673</v>
      </c>
      <c r="H114" s="36">
        <v>354.41666666666669</v>
      </c>
      <c r="I114" s="36">
        <v>362.13333333333338</v>
      </c>
      <c r="J114" s="36">
        <v>367.81666666666666</v>
      </c>
      <c r="K114" s="31">
        <v>356.45</v>
      </c>
      <c r="L114" s="31">
        <v>343.05</v>
      </c>
      <c r="M114" s="31">
        <v>223.71673999999999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1441.8</v>
      </c>
      <c r="D115" s="36">
        <v>1439.4666666666665</v>
      </c>
      <c r="E115" s="36">
        <v>1430.1833333333329</v>
      </c>
      <c r="F115" s="36">
        <v>1418.5666666666664</v>
      </c>
      <c r="G115" s="36">
        <v>1409.2833333333328</v>
      </c>
      <c r="H115" s="36">
        <v>1451.083333333333</v>
      </c>
      <c r="I115" s="36">
        <v>1460.3666666666663</v>
      </c>
      <c r="J115" s="36">
        <v>1471.9833333333331</v>
      </c>
      <c r="K115" s="31">
        <v>1448.75</v>
      </c>
      <c r="L115" s="31">
        <v>1427.85</v>
      </c>
      <c r="M115" s="31">
        <v>21.552900000000001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6336.15</v>
      </c>
      <c r="D116" s="36">
        <v>6387.1333333333341</v>
      </c>
      <c r="E116" s="36">
        <v>6234.2666666666682</v>
      </c>
      <c r="F116" s="36">
        <v>6132.3833333333341</v>
      </c>
      <c r="G116" s="36">
        <v>5979.5166666666682</v>
      </c>
      <c r="H116" s="36">
        <v>6489.0166666666682</v>
      </c>
      <c r="I116" s="36">
        <v>6641.883333333335</v>
      </c>
      <c r="J116" s="36">
        <v>6743.7666666666682</v>
      </c>
      <c r="K116" s="31">
        <v>6540</v>
      </c>
      <c r="L116" s="31">
        <v>6285.25</v>
      </c>
      <c r="M116" s="31">
        <v>3.8549699999999998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1465.1</v>
      </c>
      <c r="D117" s="36">
        <v>1466.8666666666668</v>
      </c>
      <c r="E117" s="36">
        <v>1458.2333333333336</v>
      </c>
      <c r="F117" s="36">
        <v>1451.3666666666668</v>
      </c>
      <c r="G117" s="36">
        <v>1442.7333333333336</v>
      </c>
      <c r="H117" s="36">
        <v>1473.7333333333336</v>
      </c>
      <c r="I117" s="36">
        <v>1482.3666666666668</v>
      </c>
      <c r="J117" s="36">
        <v>1489.2333333333336</v>
      </c>
      <c r="K117" s="31">
        <v>1475.5</v>
      </c>
      <c r="L117" s="31">
        <v>1460</v>
      </c>
      <c r="M117" s="31">
        <v>52.779380000000003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4256.5</v>
      </c>
      <c r="D118" s="36">
        <v>4342.5</v>
      </c>
      <c r="E118" s="36">
        <v>4156</v>
      </c>
      <c r="F118" s="36">
        <v>4055.5</v>
      </c>
      <c r="G118" s="36">
        <v>3869</v>
      </c>
      <c r="H118" s="36">
        <v>4443</v>
      </c>
      <c r="I118" s="36">
        <v>4629.5</v>
      </c>
      <c r="J118" s="36">
        <v>4730</v>
      </c>
      <c r="K118" s="31">
        <v>4529</v>
      </c>
      <c r="L118" s="31">
        <v>4242</v>
      </c>
      <c r="M118" s="31">
        <v>42.905410000000003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1297.75</v>
      </c>
      <c r="D119" s="36">
        <v>1300.6666666666667</v>
      </c>
      <c r="E119" s="36">
        <v>1282.2833333333335</v>
      </c>
      <c r="F119" s="36">
        <v>1266.8166666666668</v>
      </c>
      <c r="G119" s="36">
        <v>1248.4333333333336</v>
      </c>
      <c r="H119" s="36">
        <v>1316.1333333333334</v>
      </c>
      <c r="I119" s="36">
        <v>1334.5166666666667</v>
      </c>
      <c r="J119" s="36">
        <v>1349.9833333333333</v>
      </c>
      <c r="K119" s="31">
        <v>1319.05</v>
      </c>
      <c r="L119" s="31">
        <v>1285.2</v>
      </c>
      <c r="M119" s="31">
        <v>3.1813199999999999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600.65</v>
      </c>
      <c r="D120" s="36">
        <v>608.21666666666658</v>
      </c>
      <c r="E120" s="36">
        <v>588.98333333333312</v>
      </c>
      <c r="F120" s="36">
        <v>577.31666666666649</v>
      </c>
      <c r="G120" s="36">
        <v>558.08333333333303</v>
      </c>
      <c r="H120" s="36">
        <v>619.88333333333321</v>
      </c>
      <c r="I120" s="36">
        <v>639.11666666666656</v>
      </c>
      <c r="J120" s="36">
        <v>650.7833333333333</v>
      </c>
      <c r="K120" s="31">
        <v>627.45000000000005</v>
      </c>
      <c r="L120" s="31">
        <v>596.54999999999995</v>
      </c>
      <c r="M120" s="31">
        <v>54.080249999999999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908.65</v>
      </c>
      <c r="D121" s="36">
        <v>913.23333333333323</v>
      </c>
      <c r="E121" s="36">
        <v>901.46666666666647</v>
      </c>
      <c r="F121" s="36">
        <v>894.28333333333319</v>
      </c>
      <c r="G121" s="36">
        <v>882.51666666666642</v>
      </c>
      <c r="H121" s="36">
        <v>920.41666666666652</v>
      </c>
      <c r="I121" s="36">
        <v>932.18333333333317</v>
      </c>
      <c r="J121" s="36">
        <v>939.36666666666656</v>
      </c>
      <c r="K121" s="31">
        <v>925</v>
      </c>
      <c r="L121" s="31">
        <v>906.05</v>
      </c>
      <c r="M121" s="31">
        <v>21.13036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1069.2</v>
      </c>
      <c r="D122" s="36">
        <v>1070.6000000000001</v>
      </c>
      <c r="E122" s="36">
        <v>1058.1000000000004</v>
      </c>
      <c r="F122" s="36">
        <v>1047.0000000000002</v>
      </c>
      <c r="G122" s="36">
        <v>1034.5000000000005</v>
      </c>
      <c r="H122" s="36">
        <v>1081.7000000000003</v>
      </c>
      <c r="I122" s="36">
        <v>1094.1999999999998</v>
      </c>
      <c r="J122" s="36">
        <v>1105.3000000000002</v>
      </c>
      <c r="K122" s="31">
        <v>1083.0999999999999</v>
      </c>
      <c r="L122" s="31">
        <v>1059.5</v>
      </c>
      <c r="M122" s="31">
        <v>7.9582800000000002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466.75</v>
      </c>
      <c r="D123" s="36">
        <v>468.7166666666667</v>
      </c>
      <c r="E123" s="36">
        <v>463.43333333333339</v>
      </c>
      <c r="F123" s="36">
        <v>460.11666666666667</v>
      </c>
      <c r="G123" s="36">
        <v>454.83333333333337</v>
      </c>
      <c r="H123" s="36">
        <v>472.03333333333342</v>
      </c>
      <c r="I123" s="36">
        <v>477.31666666666672</v>
      </c>
      <c r="J123" s="36">
        <v>480.63333333333344</v>
      </c>
      <c r="K123" s="31">
        <v>474</v>
      </c>
      <c r="L123" s="31">
        <v>465.4</v>
      </c>
      <c r="M123" s="31">
        <v>31.323309999999999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1551.55</v>
      </c>
      <c r="D124" s="36">
        <v>1540.4833333333333</v>
      </c>
      <c r="E124" s="36">
        <v>1511.0666666666666</v>
      </c>
      <c r="F124" s="36">
        <v>1470.5833333333333</v>
      </c>
      <c r="G124" s="36">
        <v>1441.1666666666665</v>
      </c>
      <c r="H124" s="36">
        <v>1580.9666666666667</v>
      </c>
      <c r="I124" s="36">
        <v>1610.3833333333332</v>
      </c>
      <c r="J124" s="36">
        <v>1650.8666666666668</v>
      </c>
      <c r="K124" s="31">
        <v>1569.9</v>
      </c>
      <c r="L124" s="31">
        <v>1500</v>
      </c>
      <c r="M124" s="31">
        <v>17.611619999999998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1703.45</v>
      </c>
      <c r="D125" s="36">
        <v>1705.3333333333333</v>
      </c>
      <c r="E125" s="36">
        <v>1692.8166666666666</v>
      </c>
      <c r="F125" s="36">
        <v>1682.1833333333334</v>
      </c>
      <c r="G125" s="36">
        <v>1669.6666666666667</v>
      </c>
      <c r="H125" s="36">
        <v>1715.9666666666665</v>
      </c>
      <c r="I125" s="36">
        <v>1728.4833333333333</v>
      </c>
      <c r="J125" s="36">
        <v>1739.1166666666663</v>
      </c>
      <c r="K125" s="31">
        <v>1717.85</v>
      </c>
      <c r="L125" s="31">
        <v>1694.7</v>
      </c>
      <c r="M125" s="31">
        <v>49.36177</v>
      </c>
      <c r="N125" s="1"/>
      <c r="O125" s="1"/>
    </row>
    <row r="126" spans="1:15" ht="12.75" customHeight="1">
      <c r="A126" s="51">
        <v>117</v>
      </c>
      <c r="B126" s="53" t="s">
        <v>858</v>
      </c>
      <c r="C126" s="31">
        <v>157.75</v>
      </c>
      <c r="D126" s="36">
        <v>158.11666666666667</v>
      </c>
      <c r="E126" s="36">
        <v>156.78333333333336</v>
      </c>
      <c r="F126" s="36">
        <v>155.81666666666669</v>
      </c>
      <c r="G126" s="36">
        <v>154.48333333333338</v>
      </c>
      <c r="H126" s="36">
        <v>159.08333333333334</v>
      </c>
      <c r="I126" s="36">
        <v>160.41666666666666</v>
      </c>
      <c r="J126" s="36">
        <v>161.38333333333333</v>
      </c>
      <c r="K126" s="31">
        <v>159.44999999999999</v>
      </c>
      <c r="L126" s="31">
        <v>157.15</v>
      </c>
      <c r="M126" s="31">
        <v>21.615200000000002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4589.8</v>
      </c>
      <c r="D127" s="36">
        <v>4595.8666666666668</v>
      </c>
      <c r="E127" s="36">
        <v>4551.8333333333339</v>
      </c>
      <c r="F127" s="36">
        <v>4513.8666666666668</v>
      </c>
      <c r="G127" s="36">
        <v>4469.8333333333339</v>
      </c>
      <c r="H127" s="36">
        <v>4633.8333333333339</v>
      </c>
      <c r="I127" s="36">
        <v>4677.8666666666668</v>
      </c>
      <c r="J127" s="36">
        <v>4715.8333333333339</v>
      </c>
      <c r="K127" s="31">
        <v>4639.8999999999996</v>
      </c>
      <c r="L127" s="31">
        <v>4557.8999999999996</v>
      </c>
      <c r="M127" s="31">
        <v>1.6066400000000001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649.1</v>
      </c>
      <c r="D128" s="36">
        <v>650.83333333333337</v>
      </c>
      <c r="E128" s="36">
        <v>644.61666666666679</v>
      </c>
      <c r="F128" s="36">
        <v>640.13333333333344</v>
      </c>
      <c r="G128" s="36">
        <v>633.91666666666686</v>
      </c>
      <c r="H128" s="36">
        <v>655.31666666666672</v>
      </c>
      <c r="I128" s="36">
        <v>661.53333333333319</v>
      </c>
      <c r="J128" s="36">
        <v>666.01666666666665</v>
      </c>
      <c r="K128" s="31">
        <v>657.05</v>
      </c>
      <c r="L128" s="31">
        <v>646.35</v>
      </c>
      <c r="M128" s="31">
        <v>9.3867200000000004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4839.75</v>
      </c>
      <c r="D129" s="36">
        <v>4840.416666666667</v>
      </c>
      <c r="E129" s="36">
        <v>4820.8333333333339</v>
      </c>
      <c r="F129" s="36">
        <v>4801.916666666667</v>
      </c>
      <c r="G129" s="36">
        <v>4782.3333333333339</v>
      </c>
      <c r="H129" s="36">
        <v>4859.3333333333339</v>
      </c>
      <c r="I129" s="36">
        <v>4878.9166666666679</v>
      </c>
      <c r="J129" s="36">
        <v>4897.8333333333339</v>
      </c>
      <c r="K129" s="31">
        <v>4860</v>
      </c>
      <c r="L129" s="31">
        <v>4821.5</v>
      </c>
      <c r="M129" s="31">
        <v>2.3345400000000001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3625.9</v>
      </c>
      <c r="D130" s="36">
        <v>3622.4</v>
      </c>
      <c r="E130" s="36">
        <v>3585.8</v>
      </c>
      <c r="F130" s="36">
        <v>3545.7000000000003</v>
      </c>
      <c r="G130" s="36">
        <v>3509.1000000000004</v>
      </c>
      <c r="H130" s="36">
        <v>3662.5</v>
      </c>
      <c r="I130" s="36">
        <v>3699.0999999999995</v>
      </c>
      <c r="J130" s="36">
        <v>3739.2</v>
      </c>
      <c r="K130" s="31">
        <v>3659</v>
      </c>
      <c r="L130" s="31">
        <v>3582.3</v>
      </c>
      <c r="M130" s="31">
        <v>27.403600000000001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438.6</v>
      </c>
      <c r="D131" s="36">
        <v>439.91666666666669</v>
      </c>
      <c r="E131" s="36">
        <v>429.18333333333339</v>
      </c>
      <c r="F131" s="36">
        <v>419.76666666666671</v>
      </c>
      <c r="G131" s="36">
        <v>409.03333333333342</v>
      </c>
      <c r="H131" s="36">
        <v>449.33333333333337</v>
      </c>
      <c r="I131" s="36">
        <v>460.06666666666661</v>
      </c>
      <c r="J131" s="36">
        <v>469.48333333333335</v>
      </c>
      <c r="K131" s="31">
        <v>450.65</v>
      </c>
      <c r="L131" s="31">
        <v>430.5</v>
      </c>
      <c r="M131" s="31">
        <v>36.413879999999999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1029.75</v>
      </c>
      <c r="D132" s="36">
        <v>1031.8</v>
      </c>
      <c r="E132" s="36">
        <v>1011.3</v>
      </c>
      <c r="F132" s="36">
        <v>992.85</v>
      </c>
      <c r="G132" s="36">
        <v>972.35</v>
      </c>
      <c r="H132" s="36">
        <v>1050.25</v>
      </c>
      <c r="I132" s="36">
        <v>1070.75</v>
      </c>
      <c r="J132" s="36">
        <v>1089.1999999999998</v>
      </c>
      <c r="K132" s="31">
        <v>1052.3</v>
      </c>
      <c r="L132" s="31">
        <v>1013.35</v>
      </c>
      <c r="M132" s="31">
        <v>37.478920000000002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1614.35</v>
      </c>
      <c r="D133" s="36">
        <v>1622.6166666666668</v>
      </c>
      <c r="E133" s="36">
        <v>1603.2333333333336</v>
      </c>
      <c r="F133" s="36">
        <v>1592.1166666666668</v>
      </c>
      <c r="G133" s="36">
        <v>1572.7333333333336</v>
      </c>
      <c r="H133" s="36">
        <v>1633.7333333333336</v>
      </c>
      <c r="I133" s="36">
        <v>1653.1166666666668</v>
      </c>
      <c r="J133" s="36">
        <v>1664.2333333333336</v>
      </c>
      <c r="K133" s="31">
        <v>1642</v>
      </c>
      <c r="L133" s="31">
        <v>1611.5</v>
      </c>
      <c r="M133" s="31">
        <v>10.833460000000001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131039.55</v>
      </c>
      <c r="D134" s="36">
        <v>130501.58333333333</v>
      </c>
      <c r="E134" s="36">
        <v>129506.16666666666</v>
      </c>
      <c r="F134" s="36">
        <v>127972.78333333333</v>
      </c>
      <c r="G134" s="36">
        <v>126977.36666666665</v>
      </c>
      <c r="H134" s="36">
        <v>132034.96666666667</v>
      </c>
      <c r="I134" s="36">
        <v>133030.3833333333</v>
      </c>
      <c r="J134" s="36">
        <v>134563.76666666666</v>
      </c>
      <c r="K134" s="31">
        <v>131497</v>
      </c>
      <c r="L134" s="31">
        <v>128968.2</v>
      </c>
      <c r="M134" s="31">
        <v>8.4229999999999999E-2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1335.8</v>
      </c>
      <c r="D135" s="36">
        <v>1335.45</v>
      </c>
      <c r="E135" s="36">
        <v>1319.9</v>
      </c>
      <c r="F135" s="36">
        <v>1304</v>
      </c>
      <c r="G135" s="36">
        <v>1288.45</v>
      </c>
      <c r="H135" s="36">
        <v>1351.3500000000001</v>
      </c>
      <c r="I135" s="36">
        <v>1366.8999999999999</v>
      </c>
      <c r="J135" s="36">
        <v>1382.8000000000002</v>
      </c>
      <c r="K135" s="31">
        <v>1351</v>
      </c>
      <c r="L135" s="31">
        <v>1319.55</v>
      </c>
      <c r="M135" s="31">
        <v>7.1830999999999996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271.39999999999998</v>
      </c>
      <c r="D136" s="36">
        <v>270.7</v>
      </c>
      <c r="E136" s="36">
        <v>268.5</v>
      </c>
      <c r="F136" s="36">
        <v>265.60000000000002</v>
      </c>
      <c r="G136" s="36">
        <v>263.40000000000003</v>
      </c>
      <c r="H136" s="36">
        <v>273.59999999999997</v>
      </c>
      <c r="I136" s="36">
        <v>275.7999999999999</v>
      </c>
      <c r="J136" s="36">
        <v>278.69999999999993</v>
      </c>
      <c r="K136" s="31">
        <v>272.89999999999998</v>
      </c>
      <c r="L136" s="31">
        <v>267.8</v>
      </c>
      <c r="M136" s="31">
        <v>23.676359999999999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2579.75</v>
      </c>
      <c r="D137" s="36">
        <v>2585.7166666666667</v>
      </c>
      <c r="E137" s="36">
        <v>2566.4333333333334</v>
      </c>
      <c r="F137" s="36">
        <v>2553.1166666666668</v>
      </c>
      <c r="G137" s="36">
        <v>2533.8333333333335</v>
      </c>
      <c r="H137" s="36">
        <v>2599.0333333333333</v>
      </c>
      <c r="I137" s="36">
        <v>2618.3166666666671</v>
      </c>
      <c r="J137" s="36">
        <v>2631.6333333333332</v>
      </c>
      <c r="K137" s="31">
        <v>2605</v>
      </c>
      <c r="L137" s="31">
        <v>2572.4</v>
      </c>
      <c r="M137" s="31">
        <v>29.192409999999999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2062.8000000000002</v>
      </c>
      <c r="D138" s="36">
        <v>2080.15</v>
      </c>
      <c r="E138" s="36">
        <v>2038.65</v>
      </c>
      <c r="F138" s="36">
        <v>2014.5</v>
      </c>
      <c r="G138" s="36">
        <v>1973</v>
      </c>
      <c r="H138" s="36">
        <v>2104.3000000000002</v>
      </c>
      <c r="I138" s="36">
        <v>2145.8000000000002</v>
      </c>
      <c r="J138" s="36">
        <v>2169.9500000000003</v>
      </c>
      <c r="K138" s="31">
        <v>2121.65</v>
      </c>
      <c r="L138" s="31">
        <v>2056</v>
      </c>
      <c r="M138" s="31">
        <v>7.1369199999999999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604</v>
      </c>
      <c r="D139" s="36">
        <v>602.2833333333333</v>
      </c>
      <c r="E139" s="36">
        <v>597.96666666666658</v>
      </c>
      <c r="F139" s="36">
        <v>591.93333333333328</v>
      </c>
      <c r="G139" s="36">
        <v>587.61666666666656</v>
      </c>
      <c r="H139" s="36">
        <v>608.31666666666661</v>
      </c>
      <c r="I139" s="36">
        <v>612.63333333333321</v>
      </c>
      <c r="J139" s="36">
        <v>618.66666666666663</v>
      </c>
      <c r="K139" s="31">
        <v>606.6</v>
      </c>
      <c r="L139" s="31">
        <v>596.25</v>
      </c>
      <c r="M139" s="31">
        <v>18.419550000000001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13000.45</v>
      </c>
      <c r="D140" s="36">
        <v>12948.483333333332</v>
      </c>
      <c r="E140" s="36">
        <v>12862.966666666664</v>
      </c>
      <c r="F140" s="36">
        <v>12725.483333333332</v>
      </c>
      <c r="G140" s="36">
        <v>12639.966666666664</v>
      </c>
      <c r="H140" s="36">
        <v>13085.966666666664</v>
      </c>
      <c r="I140" s="36">
        <v>13171.48333333333</v>
      </c>
      <c r="J140" s="36">
        <v>13308.966666666664</v>
      </c>
      <c r="K140" s="31">
        <v>13034</v>
      </c>
      <c r="L140" s="31">
        <v>12811</v>
      </c>
      <c r="M140" s="31">
        <v>6.2480099999999998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963.65</v>
      </c>
      <c r="D141" s="36">
        <v>962.63333333333321</v>
      </c>
      <c r="E141" s="36">
        <v>953.56666666666638</v>
      </c>
      <c r="F141" s="36">
        <v>943.48333333333312</v>
      </c>
      <c r="G141" s="36">
        <v>934.41666666666629</v>
      </c>
      <c r="H141" s="36">
        <v>972.71666666666647</v>
      </c>
      <c r="I141" s="36">
        <v>981.7833333333333</v>
      </c>
      <c r="J141" s="36">
        <v>991.86666666666656</v>
      </c>
      <c r="K141" s="31">
        <v>971.7</v>
      </c>
      <c r="L141" s="31">
        <v>952.55</v>
      </c>
      <c r="M141" s="31">
        <v>9.1485400000000006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789.4</v>
      </c>
      <c r="D142" s="36">
        <v>793.36666666666667</v>
      </c>
      <c r="E142" s="36">
        <v>780.43333333333339</v>
      </c>
      <c r="F142" s="36">
        <v>771.4666666666667</v>
      </c>
      <c r="G142" s="36">
        <v>758.53333333333342</v>
      </c>
      <c r="H142" s="36">
        <v>802.33333333333337</v>
      </c>
      <c r="I142" s="36">
        <v>815.26666666666654</v>
      </c>
      <c r="J142" s="36">
        <v>824.23333333333335</v>
      </c>
      <c r="K142" s="31">
        <v>806.3</v>
      </c>
      <c r="L142" s="31">
        <v>784.4</v>
      </c>
      <c r="M142" s="31">
        <v>14.7651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3177.05</v>
      </c>
      <c r="D143" s="36">
        <v>3164.5666666666671</v>
      </c>
      <c r="E143" s="36">
        <v>3080.1833333333343</v>
      </c>
      <c r="F143" s="36">
        <v>2983.3166666666671</v>
      </c>
      <c r="G143" s="36">
        <v>2898.9333333333343</v>
      </c>
      <c r="H143" s="36">
        <v>3261.4333333333343</v>
      </c>
      <c r="I143" s="36">
        <v>3345.8166666666666</v>
      </c>
      <c r="J143" s="36">
        <v>3442.6833333333343</v>
      </c>
      <c r="K143" s="31">
        <v>3248.95</v>
      </c>
      <c r="L143" s="31">
        <v>3067.7</v>
      </c>
      <c r="M143" s="31">
        <v>53.031379999999999</v>
      </c>
      <c r="N143" s="1"/>
      <c r="O143" s="1"/>
    </row>
    <row r="144" spans="1:15" ht="12.75" customHeight="1">
      <c r="A144" s="51">
        <v>139</v>
      </c>
      <c r="B144" s="53" t="s">
        <v>185</v>
      </c>
      <c r="C144" s="31">
        <v>267.89999999999998</v>
      </c>
      <c r="D144" s="36">
        <v>268.56666666666666</v>
      </c>
      <c r="E144" s="36">
        <v>265.88333333333333</v>
      </c>
      <c r="F144" s="36">
        <v>263.86666666666667</v>
      </c>
      <c r="G144" s="36">
        <v>261.18333333333334</v>
      </c>
      <c r="H144" s="36">
        <v>270.58333333333331</v>
      </c>
      <c r="I144" s="36">
        <v>273.26666666666659</v>
      </c>
      <c r="J144" s="36">
        <v>275.2833333333333</v>
      </c>
      <c r="K144" s="31">
        <v>271.25</v>
      </c>
      <c r="L144" s="31">
        <v>266.55</v>
      </c>
      <c r="M144" s="31">
        <v>76.876109999999997</v>
      </c>
      <c r="N144" s="1"/>
      <c r="O144" s="1"/>
    </row>
    <row r="145" spans="1:15" ht="12.75" customHeight="1">
      <c r="A145" s="51">
        <v>140</v>
      </c>
      <c r="B145" s="53" t="s">
        <v>187</v>
      </c>
      <c r="C145" s="31">
        <v>374.95</v>
      </c>
      <c r="D145" s="36">
        <v>373.93333333333334</v>
      </c>
      <c r="E145" s="36">
        <v>369.7166666666667</v>
      </c>
      <c r="F145" s="36">
        <v>364.48333333333335</v>
      </c>
      <c r="G145" s="36">
        <v>360.26666666666671</v>
      </c>
      <c r="H145" s="36">
        <v>379.16666666666669</v>
      </c>
      <c r="I145" s="36">
        <v>383.38333333333327</v>
      </c>
      <c r="J145" s="36">
        <v>388.61666666666667</v>
      </c>
      <c r="K145" s="31">
        <v>378.15</v>
      </c>
      <c r="L145" s="31">
        <v>368.7</v>
      </c>
      <c r="M145" s="31">
        <v>133.17821000000001</v>
      </c>
      <c r="N145" s="1"/>
      <c r="O145" s="1"/>
    </row>
    <row r="146" spans="1:15" ht="12.75" customHeight="1">
      <c r="A146" s="51">
        <v>141</v>
      </c>
      <c r="B146" s="53" t="s">
        <v>183</v>
      </c>
      <c r="C146" s="31">
        <v>3355.55</v>
      </c>
      <c r="D146" s="36">
        <v>3352.2333333333336</v>
      </c>
      <c r="E146" s="36">
        <v>3317.4666666666672</v>
      </c>
      <c r="F146" s="36">
        <v>3279.3833333333337</v>
      </c>
      <c r="G146" s="36">
        <v>3244.6166666666672</v>
      </c>
      <c r="H146" s="36">
        <v>3390.3166666666671</v>
      </c>
      <c r="I146" s="36">
        <v>3425.0833333333335</v>
      </c>
      <c r="J146" s="36">
        <v>3463.166666666667</v>
      </c>
      <c r="K146" s="31">
        <v>3387</v>
      </c>
      <c r="L146" s="31">
        <v>3314.15</v>
      </c>
      <c r="M146" s="31">
        <v>1.07938</v>
      </c>
      <c r="N146" s="1"/>
      <c r="O146" s="1"/>
    </row>
    <row r="147" spans="1:15" ht="12.75" customHeight="1">
      <c r="A147" s="51">
        <v>142</v>
      </c>
      <c r="B147" s="53" t="s">
        <v>184</v>
      </c>
      <c r="C147" s="31">
        <v>2467.75</v>
      </c>
      <c r="D147" s="36">
        <v>2470.2666666666669</v>
      </c>
      <c r="E147" s="36">
        <v>2455.5333333333338</v>
      </c>
      <c r="F147" s="36">
        <v>2443.3166666666671</v>
      </c>
      <c r="G147" s="36">
        <v>2428.5833333333339</v>
      </c>
      <c r="H147" s="36">
        <v>2482.4833333333336</v>
      </c>
      <c r="I147" s="36">
        <v>2497.2166666666662</v>
      </c>
      <c r="J147" s="36">
        <v>2509.4333333333334</v>
      </c>
      <c r="K147" s="31">
        <v>2485</v>
      </c>
      <c r="L147" s="31">
        <v>2458.0500000000002</v>
      </c>
      <c r="M147" s="31">
        <v>4.5377200000000002</v>
      </c>
      <c r="N147" s="1"/>
      <c r="O147" s="1"/>
    </row>
    <row r="148" spans="1:15" ht="12.75" customHeight="1">
      <c r="A148" s="51">
        <v>143</v>
      </c>
      <c r="B148" s="53" t="s">
        <v>188</v>
      </c>
      <c r="C148" s="31">
        <v>1800.75</v>
      </c>
      <c r="D148" s="36">
        <v>1794.3666666666668</v>
      </c>
      <c r="E148" s="36">
        <v>1769.8833333333337</v>
      </c>
      <c r="F148" s="36">
        <v>1739.0166666666669</v>
      </c>
      <c r="G148" s="36">
        <v>1714.5333333333338</v>
      </c>
      <c r="H148" s="36">
        <v>1825.2333333333336</v>
      </c>
      <c r="I148" s="36">
        <v>1849.7166666666667</v>
      </c>
      <c r="J148" s="36">
        <v>1880.5833333333335</v>
      </c>
      <c r="K148" s="31">
        <v>1818.85</v>
      </c>
      <c r="L148" s="31">
        <v>1763.5</v>
      </c>
      <c r="M148" s="31">
        <v>7.4268299999999998</v>
      </c>
      <c r="N148" s="1"/>
      <c r="O148" s="1"/>
    </row>
    <row r="149" spans="1:15" ht="12.75" customHeight="1">
      <c r="A149" s="51">
        <v>144</v>
      </c>
      <c r="B149" s="53" t="s">
        <v>190</v>
      </c>
      <c r="C149" s="31">
        <v>283.25</v>
      </c>
      <c r="D149" s="36">
        <v>283.68333333333334</v>
      </c>
      <c r="E149" s="36">
        <v>281.41666666666669</v>
      </c>
      <c r="F149" s="36">
        <v>279.58333333333337</v>
      </c>
      <c r="G149" s="36">
        <v>277.31666666666672</v>
      </c>
      <c r="H149" s="36">
        <v>285.51666666666665</v>
      </c>
      <c r="I149" s="36">
        <v>287.7833333333333</v>
      </c>
      <c r="J149" s="36">
        <v>289.61666666666662</v>
      </c>
      <c r="K149" s="31">
        <v>285.95</v>
      </c>
      <c r="L149" s="31">
        <v>281.85000000000002</v>
      </c>
      <c r="M149" s="31">
        <v>110.41667</v>
      </c>
      <c r="N149" s="1"/>
      <c r="O149" s="1"/>
    </row>
    <row r="150" spans="1:15" ht="12.75" customHeight="1">
      <c r="A150" s="51">
        <v>145</v>
      </c>
      <c r="B150" s="53" t="s">
        <v>284</v>
      </c>
      <c r="C150" s="31">
        <v>661.9</v>
      </c>
      <c r="D150" s="36">
        <v>660.7</v>
      </c>
      <c r="E150" s="36">
        <v>651.40000000000009</v>
      </c>
      <c r="F150" s="36">
        <v>640.90000000000009</v>
      </c>
      <c r="G150" s="36">
        <v>631.60000000000014</v>
      </c>
      <c r="H150" s="36">
        <v>671.2</v>
      </c>
      <c r="I150" s="36">
        <v>680.5</v>
      </c>
      <c r="J150" s="36">
        <v>691</v>
      </c>
      <c r="K150" s="31">
        <v>670</v>
      </c>
      <c r="L150" s="31">
        <v>650.20000000000005</v>
      </c>
      <c r="M150" s="31">
        <v>26.97092</v>
      </c>
      <c r="N150" s="1"/>
      <c r="O150" s="1"/>
    </row>
    <row r="151" spans="1:15" ht="12.75" customHeight="1">
      <c r="A151" s="51">
        <v>146</v>
      </c>
      <c r="B151" s="53" t="s">
        <v>285</v>
      </c>
      <c r="C151" s="31">
        <v>340.95</v>
      </c>
      <c r="D151" s="36">
        <v>344.90000000000003</v>
      </c>
      <c r="E151" s="36">
        <v>335.10000000000008</v>
      </c>
      <c r="F151" s="36">
        <v>329.25000000000006</v>
      </c>
      <c r="G151" s="36">
        <v>319.4500000000001</v>
      </c>
      <c r="H151" s="36">
        <v>350.75000000000006</v>
      </c>
      <c r="I151" s="36">
        <v>360.55</v>
      </c>
      <c r="J151" s="36">
        <v>366.40000000000003</v>
      </c>
      <c r="K151" s="31">
        <v>354.7</v>
      </c>
      <c r="L151" s="31">
        <v>339.05</v>
      </c>
      <c r="M151" s="31">
        <v>43.62341</v>
      </c>
      <c r="N151" s="1"/>
      <c r="O151" s="1"/>
    </row>
    <row r="152" spans="1:15" ht="12.75" customHeight="1">
      <c r="A152" s="51">
        <v>147</v>
      </c>
      <c r="B152" s="53" t="s">
        <v>286</v>
      </c>
      <c r="C152" s="31">
        <v>1275.6500000000001</v>
      </c>
      <c r="D152" s="36">
        <v>1265.5833333333333</v>
      </c>
      <c r="E152" s="36">
        <v>1241.2666666666664</v>
      </c>
      <c r="F152" s="36">
        <v>1206.8833333333332</v>
      </c>
      <c r="G152" s="36">
        <v>1182.5666666666664</v>
      </c>
      <c r="H152" s="36">
        <v>1299.9666666666665</v>
      </c>
      <c r="I152" s="36">
        <v>1324.2833333333335</v>
      </c>
      <c r="J152" s="36">
        <v>1358.6666666666665</v>
      </c>
      <c r="K152" s="31">
        <v>1289.9000000000001</v>
      </c>
      <c r="L152" s="31">
        <v>1231.2</v>
      </c>
      <c r="M152" s="31">
        <v>21.96283</v>
      </c>
      <c r="N152" s="1"/>
      <c r="O152" s="1"/>
    </row>
    <row r="153" spans="1:15" ht="12.75" customHeight="1">
      <c r="A153" s="51">
        <v>148</v>
      </c>
      <c r="B153" s="53" t="s">
        <v>197</v>
      </c>
      <c r="C153" s="31">
        <v>3630.9</v>
      </c>
      <c r="D153" s="36">
        <v>3633.3666666666663</v>
      </c>
      <c r="E153" s="36">
        <v>3592.7333333333327</v>
      </c>
      <c r="F153" s="36">
        <v>3554.5666666666662</v>
      </c>
      <c r="G153" s="36">
        <v>3513.9333333333325</v>
      </c>
      <c r="H153" s="36">
        <v>3671.5333333333328</v>
      </c>
      <c r="I153" s="36">
        <v>3712.166666666667</v>
      </c>
      <c r="J153" s="36">
        <v>3750.333333333333</v>
      </c>
      <c r="K153" s="31">
        <v>3674</v>
      </c>
      <c r="L153" s="31">
        <v>3595.2</v>
      </c>
      <c r="M153" s="31">
        <v>2.4146899999999998</v>
      </c>
      <c r="N153" s="1"/>
      <c r="O153" s="1"/>
    </row>
    <row r="154" spans="1:15" ht="12.75" customHeight="1">
      <c r="A154" s="51">
        <v>149</v>
      </c>
      <c r="B154" s="53" t="s">
        <v>191</v>
      </c>
      <c r="C154" s="31">
        <v>35554.9</v>
      </c>
      <c r="D154" s="36">
        <v>35325.416666666664</v>
      </c>
      <c r="E154" s="36">
        <v>34754.48333333333</v>
      </c>
      <c r="F154" s="36">
        <v>33954.066666666666</v>
      </c>
      <c r="G154" s="36">
        <v>33383.133333333331</v>
      </c>
      <c r="H154" s="36">
        <v>36125.833333333328</v>
      </c>
      <c r="I154" s="36">
        <v>36696.766666666663</v>
      </c>
      <c r="J154" s="36">
        <v>37497.183333333327</v>
      </c>
      <c r="K154" s="31">
        <v>35896.35</v>
      </c>
      <c r="L154" s="31">
        <v>34525</v>
      </c>
      <c r="M154" s="31">
        <v>0.74897000000000002</v>
      </c>
      <c r="N154" s="1"/>
      <c r="O154" s="1"/>
    </row>
    <row r="155" spans="1:15" ht="12.75" customHeight="1">
      <c r="A155" s="51">
        <v>150</v>
      </c>
      <c r="B155" s="53" t="s">
        <v>287</v>
      </c>
      <c r="C155" s="31">
        <v>1430.7</v>
      </c>
      <c r="D155" s="36">
        <v>1425.8999999999999</v>
      </c>
      <c r="E155" s="36">
        <v>1407.7999999999997</v>
      </c>
      <c r="F155" s="36">
        <v>1384.8999999999999</v>
      </c>
      <c r="G155" s="36">
        <v>1366.7999999999997</v>
      </c>
      <c r="H155" s="36">
        <v>1448.7999999999997</v>
      </c>
      <c r="I155" s="36">
        <v>1466.8999999999996</v>
      </c>
      <c r="J155" s="36">
        <v>1489.7999999999997</v>
      </c>
      <c r="K155" s="31">
        <v>1444</v>
      </c>
      <c r="L155" s="31">
        <v>1403</v>
      </c>
      <c r="M155" s="31">
        <v>6.8342200000000002</v>
      </c>
      <c r="N155" s="1"/>
      <c r="O155" s="1"/>
    </row>
    <row r="156" spans="1:15" ht="12.75" customHeight="1">
      <c r="A156" s="51">
        <v>151</v>
      </c>
      <c r="B156" s="53" t="s">
        <v>193</v>
      </c>
      <c r="C156" s="31">
        <v>3555.2</v>
      </c>
      <c r="D156" s="36">
        <v>3556.9666666666672</v>
      </c>
      <c r="E156" s="36">
        <v>3525.2833333333342</v>
      </c>
      <c r="F156" s="36">
        <v>3495.3666666666672</v>
      </c>
      <c r="G156" s="36">
        <v>3463.6833333333343</v>
      </c>
      <c r="H156" s="36">
        <v>3586.8833333333341</v>
      </c>
      <c r="I156" s="36">
        <v>3618.5666666666666</v>
      </c>
      <c r="J156" s="36">
        <v>3648.483333333334</v>
      </c>
      <c r="K156" s="31">
        <v>3588.65</v>
      </c>
      <c r="L156" s="31">
        <v>3527.05</v>
      </c>
      <c r="M156" s="31">
        <v>1.8459099999999999</v>
      </c>
      <c r="N156" s="1"/>
      <c r="O156" s="1"/>
    </row>
    <row r="157" spans="1:15" ht="12.75" customHeight="1">
      <c r="A157" s="51">
        <v>152</v>
      </c>
      <c r="B157" s="53" t="s">
        <v>194</v>
      </c>
      <c r="C157" s="31">
        <v>305.39999999999998</v>
      </c>
      <c r="D157" s="36">
        <v>305.73333333333335</v>
      </c>
      <c r="E157" s="36">
        <v>303.36666666666667</v>
      </c>
      <c r="F157" s="36">
        <v>301.33333333333331</v>
      </c>
      <c r="G157" s="36">
        <v>298.96666666666664</v>
      </c>
      <c r="H157" s="36">
        <v>307.76666666666671</v>
      </c>
      <c r="I157" s="36">
        <v>310.13333333333338</v>
      </c>
      <c r="J157" s="36">
        <v>312.16666666666674</v>
      </c>
      <c r="K157" s="31">
        <v>308.10000000000002</v>
      </c>
      <c r="L157" s="31">
        <v>303.7</v>
      </c>
      <c r="M157" s="31">
        <v>51.988610000000001</v>
      </c>
      <c r="N157" s="1"/>
      <c r="O157" s="1"/>
    </row>
    <row r="158" spans="1:15" ht="12.75" customHeight="1">
      <c r="A158" s="51">
        <v>153</v>
      </c>
      <c r="B158" s="53" t="s">
        <v>196</v>
      </c>
      <c r="C158" s="31">
        <v>2972.05</v>
      </c>
      <c r="D158" s="36">
        <v>2976.1333333333332</v>
      </c>
      <c r="E158" s="36">
        <v>2941.9166666666665</v>
      </c>
      <c r="F158" s="36">
        <v>2911.7833333333333</v>
      </c>
      <c r="G158" s="36">
        <v>2877.5666666666666</v>
      </c>
      <c r="H158" s="36">
        <v>3006.2666666666664</v>
      </c>
      <c r="I158" s="36">
        <v>3040.4833333333336</v>
      </c>
      <c r="J158" s="36">
        <v>3070.6166666666663</v>
      </c>
      <c r="K158" s="31">
        <v>3010.35</v>
      </c>
      <c r="L158" s="31">
        <v>2946</v>
      </c>
      <c r="M158" s="31">
        <v>7.6937499999999996</v>
      </c>
      <c r="N158" s="1"/>
      <c r="O158" s="1"/>
    </row>
    <row r="159" spans="1:15" ht="12.75" customHeight="1">
      <c r="A159" s="51">
        <v>154</v>
      </c>
      <c r="B159" s="53" t="s">
        <v>192</v>
      </c>
      <c r="C159" s="31">
        <v>819.35</v>
      </c>
      <c r="D159" s="36">
        <v>818.83333333333337</v>
      </c>
      <c r="E159" s="36">
        <v>815.7166666666667</v>
      </c>
      <c r="F159" s="36">
        <v>812.08333333333337</v>
      </c>
      <c r="G159" s="36">
        <v>808.9666666666667</v>
      </c>
      <c r="H159" s="36">
        <v>822.4666666666667</v>
      </c>
      <c r="I159" s="36">
        <v>825.58333333333326</v>
      </c>
      <c r="J159" s="36">
        <v>829.2166666666667</v>
      </c>
      <c r="K159" s="31">
        <v>821.95</v>
      </c>
      <c r="L159" s="31">
        <v>815.2</v>
      </c>
      <c r="M159" s="31">
        <v>4.9080700000000004</v>
      </c>
      <c r="N159" s="1"/>
      <c r="O159" s="1"/>
    </row>
    <row r="160" spans="1:15" ht="12.75" customHeight="1">
      <c r="A160" s="51">
        <v>155</v>
      </c>
      <c r="B160" s="53" t="s">
        <v>199</v>
      </c>
      <c r="C160" s="31">
        <v>6684.15</v>
      </c>
      <c r="D160" s="36">
        <v>6686.8833333333323</v>
      </c>
      <c r="E160" s="36">
        <v>6632.3166666666648</v>
      </c>
      <c r="F160" s="36">
        <v>6580.4833333333327</v>
      </c>
      <c r="G160" s="36">
        <v>6525.9166666666652</v>
      </c>
      <c r="H160" s="36">
        <v>6738.7166666666644</v>
      </c>
      <c r="I160" s="36">
        <v>6793.2833333333319</v>
      </c>
      <c r="J160" s="36">
        <v>6845.1166666666641</v>
      </c>
      <c r="K160" s="31">
        <v>6741.45</v>
      </c>
      <c r="L160" s="31">
        <v>6635.05</v>
      </c>
      <c r="M160" s="31">
        <v>2.39053</v>
      </c>
      <c r="N160" s="1"/>
      <c r="O160" s="1"/>
    </row>
    <row r="161" spans="1:15" ht="12.75" customHeight="1">
      <c r="A161" s="51">
        <v>156</v>
      </c>
      <c r="B161" s="53" t="s">
        <v>288</v>
      </c>
      <c r="C161" s="31">
        <v>458.25</v>
      </c>
      <c r="D161" s="36">
        <v>458.06666666666666</v>
      </c>
      <c r="E161" s="36">
        <v>453.23333333333335</v>
      </c>
      <c r="F161" s="36">
        <v>448.2166666666667</v>
      </c>
      <c r="G161" s="36">
        <v>443.38333333333338</v>
      </c>
      <c r="H161" s="36">
        <v>463.08333333333331</v>
      </c>
      <c r="I161" s="36">
        <v>467.91666666666669</v>
      </c>
      <c r="J161" s="36">
        <v>472.93333333333328</v>
      </c>
      <c r="K161" s="31">
        <v>462.9</v>
      </c>
      <c r="L161" s="31">
        <v>453.05</v>
      </c>
      <c r="M161" s="31">
        <v>10.909750000000001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491.65</v>
      </c>
      <c r="D162" s="36">
        <v>485.48333333333329</v>
      </c>
      <c r="E162" s="36">
        <v>471.56666666666661</v>
      </c>
      <c r="F162" s="36">
        <v>451.48333333333329</v>
      </c>
      <c r="G162" s="36">
        <v>437.56666666666661</v>
      </c>
      <c r="H162" s="36">
        <v>505.56666666666661</v>
      </c>
      <c r="I162" s="36">
        <v>519.48333333333323</v>
      </c>
      <c r="J162" s="36">
        <v>539.56666666666661</v>
      </c>
      <c r="K162" s="31">
        <v>499.4</v>
      </c>
      <c r="L162" s="31">
        <v>465.4</v>
      </c>
      <c r="M162" s="31">
        <v>334.98606000000001</v>
      </c>
      <c r="N162" s="1"/>
      <c r="O162" s="1"/>
    </row>
    <row r="163" spans="1:15" ht="12.75" customHeight="1">
      <c r="A163" s="51">
        <v>158</v>
      </c>
      <c r="B163" s="53" t="s">
        <v>200</v>
      </c>
      <c r="C163" s="31">
        <v>318.8</v>
      </c>
      <c r="D163" s="36">
        <v>319.71666666666664</v>
      </c>
      <c r="E163" s="36">
        <v>316.48333333333329</v>
      </c>
      <c r="F163" s="36">
        <v>314.16666666666663</v>
      </c>
      <c r="G163" s="36">
        <v>310.93333333333328</v>
      </c>
      <c r="H163" s="36">
        <v>322.0333333333333</v>
      </c>
      <c r="I163" s="36">
        <v>325.26666666666665</v>
      </c>
      <c r="J163" s="36">
        <v>327.58333333333331</v>
      </c>
      <c r="K163" s="31">
        <v>322.95</v>
      </c>
      <c r="L163" s="31">
        <v>317.39999999999998</v>
      </c>
      <c r="M163" s="31">
        <v>150.58181999999999</v>
      </c>
      <c r="N163" s="1"/>
      <c r="O163" s="1"/>
    </row>
    <row r="164" spans="1:15" ht="12.75" customHeight="1">
      <c r="A164" s="51">
        <v>159</v>
      </c>
      <c r="B164" s="53" t="s">
        <v>289</v>
      </c>
      <c r="C164" s="31">
        <v>1618.45</v>
      </c>
      <c r="D164" s="36">
        <v>1630.8166666666666</v>
      </c>
      <c r="E164" s="36">
        <v>1587.6333333333332</v>
      </c>
      <c r="F164" s="36">
        <v>1556.8166666666666</v>
      </c>
      <c r="G164" s="36">
        <v>1513.6333333333332</v>
      </c>
      <c r="H164" s="36">
        <v>1661.6333333333332</v>
      </c>
      <c r="I164" s="36">
        <v>1704.8166666666666</v>
      </c>
      <c r="J164" s="36">
        <v>1735.6333333333332</v>
      </c>
      <c r="K164" s="31">
        <v>1674</v>
      </c>
      <c r="L164" s="31">
        <v>1600</v>
      </c>
      <c r="M164" s="31">
        <v>7.9531499999999999</v>
      </c>
      <c r="N164" s="1"/>
      <c r="O164" s="1"/>
    </row>
    <row r="165" spans="1:15" ht="12.75" customHeight="1">
      <c r="A165" s="51">
        <v>160</v>
      </c>
      <c r="B165" s="53" t="s">
        <v>290</v>
      </c>
      <c r="C165" s="31">
        <v>15820.65</v>
      </c>
      <c r="D165" s="36">
        <v>15866.183333333334</v>
      </c>
      <c r="E165" s="36">
        <v>15732.366666666669</v>
      </c>
      <c r="F165" s="36">
        <v>15644.083333333334</v>
      </c>
      <c r="G165" s="36">
        <v>15510.266666666668</v>
      </c>
      <c r="H165" s="36">
        <v>15954.466666666669</v>
      </c>
      <c r="I165" s="36">
        <v>16088.283333333335</v>
      </c>
      <c r="J165" s="36">
        <v>16176.566666666669</v>
      </c>
      <c r="K165" s="31">
        <v>16000</v>
      </c>
      <c r="L165" s="31">
        <v>15777.9</v>
      </c>
      <c r="M165" s="31">
        <v>0.28548000000000001</v>
      </c>
      <c r="N165" s="1"/>
      <c r="O165" s="1"/>
    </row>
    <row r="166" spans="1:15" ht="12.75" customHeight="1">
      <c r="A166" s="51">
        <v>161</v>
      </c>
      <c r="B166" s="53" t="s">
        <v>198</v>
      </c>
      <c r="C166" s="31">
        <v>126.45</v>
      </c>
      <c r="D166" s="36">
        <v>126.36666666666667</v>
      </c>
      <c r="E166" s="36">
        <v>125.38333333333335</v>
      </c>
      <c r="F166" s="36">
        <v>124.31666666666668</v>
      </c>
      <c r="G166" s="36">
        <v>123.33333333333336</v>
      </c>
      <c r="H166" s="36">
        <v>127.43333333333335</v>
      </c>
      <c r="I166" s="36">
        <v>128.41666666666669</v>
      </c>
      <c r="J166" s="36">
        <v>129.48333333333335</v>
      </c>
      <c r="K166" s="31">
        <v>127.35</v>
      </c>
      <c r="L166" s="31">
        <v>125.3</v>
      </c>
      <c r="M166" s="31">
        <v>231.79947000000001</v>
      </c>
      <c r="N166" s="1"/>
      <c r="O166" s="1"/>
    </row>
    <row r="167" spans="1:15" ht="12.75" customHeight="1">
      <c r="A167" s="51">
        <v>162</v>
      </c>
      <c r="B167" s="53" t="s">
        <v>205</v>
      </c>
      <c r="C167" s="31">
        <v>554.04999999999995</v>
      </c>
      <c r="D167" s="36">
        <v>551.51666666666665</v>
      </c>
      <c r="E167" s="36">
        <v>539.5333333333333</v>
      </c>
      <c r="F167" s="36">
        <v>525.01666666666665</v>
      </c>
      <c r="G167" s="36">
        <v>513.0333333333333</v>
      </c>
      <c r="H167" s="36">
        <v>566.0333333333333</v>
      </c>
      <c r="I167" s="36">
        <v>578.01666666666665</v>
      </c>
      <c r="J167" s="36">
        <v>592.5333333333333</v>
      </c>
      <c r="K167" s="31">
        <v>563.5</v>
      </c>
      <c r="L167" s="31">
        <v>537</v>
      </c>
      <c r="M167" s="31">
        <v>202.25424000000001</v>
      </c>
      <c r="N167" s="1"/>
      <c r="O167" s="1"/>
    </row>
    <row r="168" spans="1:15" ht="12.75" customHeight="1">
      <c r="A168" s="51">
        <v>163</v>
      </c>
      <c r="B168" s="53" t="s">
        <v>462</v>
      </c>
      <c r="C168" s="31">
        <v>370.5</v>
      </c>
      <c r="D168" s="36">
        <v>372.45</v>
      </c>
      <c r="E168" s="36">
        <v>363.9</v>
      </c>
      <c r="F168" s="36">
        <v>357.3</v>
      </c>
      <c r="G168" s="36">
        <v>348.75</v>
      </c>
      <c r="H168" s="36">
        <v>379.04999999999995</v>
      </c>
      <c r="I168" s="36">
        <v>387.6</v>
      </c>
      <c r="J168" s="36">
        <v>394.19999999999993</v>
      </c>
      <c r="K168" s="31">
        <v>381</v>
      </c>
      <c r="L168" s="31">
        <v>365.85</v>
      </c>
      <c r="M168" s="31">
        <v>460.86621000000002</v>
      </c>
      <c r="N168" s="1"/>
      <c r="O168" s="1"/>
    </row>
    <row r="169" spans="1:15" ht="12.75" customHeight="1">
      <c r="A169" s="51">
        <v>164</v>
      </c>
      <c r="B169" s="53" t="s">
        <v>206</v>
      </c>
      <c r="C169" s="31">
        <v>2960.5</v>
      </c>
      <c r="D169" s="36">
        <v>2963.2333333333336</v>
      </c>
      <c r="E169" s="36">
        <v>2949.4666666666672</v>
      </c>
      <c r="F169" s="36">
        <v>2938.4333333333334</v>
      </c>
      <c r="G169" s="36">
        <v>2924.666666666667</v>
      </c>
      <c r="H169" s="36">
        <v>2974.2666666666673</v>
      </c>
      <c r="I169" s="36">
        <v>2988.0333333333338</v>
      </c>
      <c r="J169" s="36">
        <v>2999.0666666666675</v>
      </c>
      <c r="K169" s="31">
        <v>2977</v>
      </c>
      <c r="L169" s="31">
        <v>2952.2</v>
      </c>
      <c r="M169" s="31">
        <v>35.473880000000001</v>
      </c>
      <c r="N169" s="1"/>
      <c r="O169" s="1"/>
    </row>
    <row r="170" spans="1:15" ht="12.75" customHeight="1">
      <c r="A170" s="51">
        <v>165</v>
      </c>
      <c r="B170" s="53" t="s">
        <v>208</v>
      </c>
      <c r="C170" s="31">
        <v>709.55</v>
      </c>
      <c r="D170" s="36">
        <v>710.38333333333333</v>
      </c>
      <c r="E170" s="36">
        <v>707.76666666666665</v>
      </c>
      <c r="F170" s="36">
        <v>705.98333333333335</v>
      </c>
      <c r="G170" s="36">
        <v>703.36666666666667</v>
      </c>
      <c r="H170" s="36">
        <v>712.16666666666663</v>
      </c>
      <c r="I170" s="36">
        <v>714.78333333333319</v>
      </c>
      <c r="J170" s="36">
        <v>716.56666666666661</v>
      </c>
      <c r="K170" s="31">
        <v>713</v>
      </c>
      <c r="L170" s="31">
        <v>708.6</v>
      </c>
      <c r="M170" s="31">
        <v>6.1203700000000003</v>
      </c>
      <c r="N170" s="1"/>
      <c r="O170" s="1"/>
    </row>
    <row r="171" spans="1:15" ht="12.75" customHeight="1">
      <c r="A171" s="51">
        <v>166</v>
      </c>
      <c r="B171" t="s">
        <v>209</v>
      </c>
      <c r="C171" s="31">
        <v>1436.25</v>
      </c>
      <c r="D171" s="36">
        <v>1439.3833333333332</v>
      </c>
      <c r="E171" s="36">
        <v>1430.3166666666664</v>
      </c>
      <c r="F171" s="36">
        <v>1424.3833333333332</v>
      </c>
      <c r="G171" s="36">
        <v>1415.3166666666664</v>
      </c>
      <c r="H171" s="36">
        <v>1445.3166666666664</v>
      </c>
      <c r="I171" s="36">
        <v>1454.383333333333</v>
      </c>
      <c r="J171" s="36">
        <v>1460.3166666666664</v>
      </c>
      <c r="K171" s="31">
        <v>1448.45</v>
      </c>
      <c r="L171" s="31">
        <v>1433.45</v>
      </c>
      <c r="M171" s="31">
        <v>4.8796099999999996</v>
      </c>
      <c r="N171" s="1"/>
      <c r="O171" s="1"/>
    </row>
    <row r="172" spans="1:15" ht="12.75" customHeight="1">
      <c r="A172" s="51">
        <v>167</v>
      </c>
      <c r="B172" s="53" t="s">
        <v>213</v>
      </c>
      <c r="C172" s="31">
        <v>2289.1</v>
      </c>
      <c r="D172" s="36">
        <v>2298.6999999999998</v>
      </c>
      <c r="E172" s="36">
        <v>2270.5999999999995</v>
      </c>
      <c r="F172" s="36">
        <v>2252.0999999999995</v>
      </c>
      <c r="G172" s="36">
        <v>2223.9999999999991</v>
      </c>
      <c r="H172" s="36">
        <v>2317.1999999999998</v>
      </c>
      <c r="I172" s="36">
        <v>2345.3000000000002</v>
      </c>
      <c r="J172" s="36">
        <v>2363.8000000000002</v>
      </c>
      <c r="K172" s="31">
        <v>2326.8000000000002</v>
      </c>
      <c r="L172" s="31">
        <v>2280.1999999999998</v>
      </c>
      <c r="M172" s="31">
        <v>2.1071800000000001</v>
      </c>
      <c r="N172" s="1"/>
      <c r="O172" s="1"/>
    </row>
    <row r="173" spans="1:15" ht="12.75" customHeight="1">
      <c r="A173" s="51">
        <v>168</v>
      </c>
      <c r="B173" s="53" t="s">
        <v>177</v>
      </c>
      <c r="C173" s="31">
        <v>140.15</v>
      </c>
      <c r="D173" s="36">
        <v>139.16666666666669</v>
      </c>
      <c r="E173" s="36">
        <v>137.53333333333336</v>
      </c>
      <c r="F173" s="36">
        <v>134.91666666666669</v>
      </c>
      <c r="G173" s="36">
        <v>133.28333333333336</v>
      </c>
      <c r="H173" s="36">
        <v>141.78333333333336</v>
      </c>
      <c r="I173" s="36">
        <v>143.41666666666669</v>
      </c>
      <c r="J173" s="36">
        <v>146.03333333333336</v>
      </c>
      <c r="K173" s="31">
        <v>140.80000000000001</v>
      </c>
      <c r="L173" s="31">
        <v>136.55000000000001</v>
      </c>
      <c r="M173" s="31">
        <v>305.29750000000001</v>
      </c>
      <c r="N173" s="1"/>
      <c r="O173" s="1"/>
    </row>
    <row r="174" spans="1:15" ht="12.75" customHeight="1">
      <c r="A174" s="51">
        <v>169</v>
      </c>
      <c r="B174" s="53" t="s">
        <v>211</v>
      </c>
      <c r="C174" s="31">
        <v>25456.45</v>
      </c>
      <c r="D174" s="36">
        <v>25537.183333333334</v>
      </c>
      <c r="E174" s="36">
        <v>25324.26666666667</v>
      </c>
      <c r="F174" s="36">
        <v>25192.083333333336</v>
      </c>
      <c r="G174" s="36">
        <v>24979.166666666672</v>
      </c>
      <c r="H174" s="36">
        <v>25669.366666666669</v>
      </c>
      <c r="I174" s="36">
        <v>25882.283333333333</v>
      </c>
      <c r="J174" s="36">
        <v>26014.466666666667</v>
      </c>
      <c r="K174" s="31">
        <v>25750.1</v>
      </c>
      <c r="L174" s="31">
        <v>25405</v>
      </c>
      <c r="M174" s="31">
        <v>0.30381999999999998</v>
      </c>
      <c r="N174" s="1"/>
      <c r="O174" s="1"/>
    </row>
    <row r="175" spans="1:15" ht="12.75" customHeight="1">
      <c r="A175" s="51">
        <v>170</v>
      </c>
      <c r="B175" s="53" t="s">
        <v>214</v>
      </c>
      <c r="C175" s="31">
        <v>2397.5</v>
      </c>
      <c r="D175" s="36">
        <v>2396.3833333333332</v>
      </c>
      <c r="E175" s="36">
        <v>2363.8166666666666</v>
      </c>
      <c r="F175" s="36">
        <v>2330.1333333333332</v>
      </c>
      <c r="G175" s="36">
        <v>2297.5666666666666</v>
      </c>
      <c r="H175" s="36">
        <v>2430.0666666666666</v>
      </c>
      <c r="I175" s="36">
        <v>2462.6333333333332</v>
      </c>
      <c r="J175" s="36">
        <v>2496.3166666666666</v>
      </c>
      <c r="K175" s="31">
        <v>2428.9499999999998</v>
      </c>
      <c r="L175" s="31">
        <v>2362.6999999999998</v>
      </c>
      <c r="M175" s="31">
        <v>9.7546499999999998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7283.3</v>
      </c>
      <c r="D176" s="36">
        <v>7289.4333333333334</v>
      </c>
      <c r="E176" s="36">
        <v>7233.8666666666668</v>
      </c>
      <c r="F176" s="36">
        <v>7184.4333333333334</v>
      </c>
      <c r="G176" s="36">
        <v>7128.8666666666668</v>
      </c>
      <c r="H176" s="36">
        <v>7338.8666666666668</v>
      </c>
      <c r="I176" s="36">
        <v>7394.4333333333343</v>
      </c>
      <c r="J176" s="36">
        <v>7443.8666666666668</v>
      </c>
      <c r="K176" s="31">
        <v>7345</v>
      </c>
      <c r="L176" s="31">
        <v>7240</v>
      </c>
      <c r="M176" s="31">
        <v>1.87782</v>
      </c>
      <c r="N176" s="1"/>
      <c r="O176" s="1"/>
    </row>
    <row r="177" spans="1:15" ht="12.75" customHeight="1">
      <c r="A177" s="51">
        <v>172</v>
      </c>
      <c r="B177" s="53" t="s">
        <v>291</v>
      </c>
      <c r="C177" s="31">
        <v>630.4</v>
      </c>
      <c r="D177" s="36">
        <v>631.9</v>
      </c>
      <c r="E177" s="36">
        <v>624.4</v>
      </c>
      <c r="F177" s="36">
        <v>618.4</v>
      </c>
      <c r="G177" s="36">
        <v>610.9</v>
      </c>
      <c r="H177" s="36">
        <v>637.9</v>
      </c>
      <c r="I177" s="36">
        <v>645.4</v>
      </c>
      <c r="J177" s="36">
        <v>651.4</v>
      </c>
      <c r="K177" s="31">
        <v>639.4</v>
      </c>
      <c r="L177" s="31">
        <v>625.9</v>
      </c>
      <c r="M177" s="31">
        <v>13.999700000000001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828.6</v>
      </c>
      <c r="D178" s="36">
        <v>832.2833333333333</v>
      </c>
      <c r="E178" s="36">
        <v>823.31666666666661</v>
      </c>
      <c r="F178" s="36">
        <v>818.0333333333333</v>
      </c>
      <c r="G178" s="36">
        <v>809.06666666666661</v>
      </c>
      <c r="H178" s="36">
        <v>837.56666666666661</v>
      </c>
      <c r="I178" s="36">
        <v>846.5333333333333</v>
      </c>
      <c r="J178" s="36">
        <v>851.81666666666661</v>
      </c>
      <c r="K178" s="31">
        <v>841.25</v>
      </c>
      <c r="L178" s="31">
        <v>827</v>
      </c>
      <c r="M178" s="31">
        <v>122.52075000000001</v>
      </c>
      <c r="N178" s="1"/>
      <c r="O178" s="1"/>
    </row>
    <row r="179" spans="1:15" ht="12.75" customHeight="1">
      <c r="A179" s="51">
        <v>174</v>
      </c>
      <c r="B179" s="53" t="s">
        <v>207</v>
      </c>
      <c r="C179" s="31">
        <v>169.5</v>
      </c>
      <c r="D179" s="36">
        <v>169.79999999999998</v>
      </c>
      <c r="E179" s="36">
        <v>167.09999999999997</v>
      </c>
      <c r="F179" s="36">
        <v>164.7</v>
      </c>
      <c r="G179" s="36">
        <v>161.99999999999997</v>
      </c>
      <c r="H179" s="36">
        <v>172.19999999999996</v>
      </c>
      <c r="I179" s="36">
        <v>174.89999999999995</v>
      </c>
      <c r="J179" s="36">
        <v>177.29999999999995</v>
      </c>
      <c r="K179" s="31">
        <v>172.5</v>
      </c>
      <c r="L179" s="31">
        <v>167.4</v>
      </c>
      <c r="M179" s="31">
        <v>295.13625999999999</v>
      </c>
      <c r="N179" s="1"/>
      <c r="O179" s="1"/>
    </row>
    <row r="180" spans="1:15" ht="12.75" customHeight="1">
      <c r="A180" s="51">
        <v>175</v>
      </c>
      <c r="B180" s="53" t="s">
        <v>215</v>
      </c>
      <c r="C180" s="31">
        <v>1486.7</v>
      </c>
      <c r="D180" s="36">
        <v>1489.8333333333333</v>
      </c>
      <c r="E180" s="36">
        <v>1473.9666666666665</v>
      </c>
      <c r="F180" s="36">
        <v>1461.2333333333331</v>
      </c>
      <c r="G180" s="36">
        <v>1445.3666666666663</v>
      </c>
      <c r="H180" s="36">
        <v>1502.5666666666666</v>
      </c>
      <c r="I180" s="36">
        <v>1518.4333333333334</v>
      </c>
      <c r="J180" s="36">
        <v>1531.1666666666667</v>
      </c>
      <c r="K180" s="31">
        <v>1505.7</v>
      </c>
      <c r="L180" s="31">
        <v>1477.1</v>
      </c>
      <c r="M180" s="31">
        <v>53.073219999999999</v>
      </c>
      <c r="N180" s="1"/>
      <c r="O180" s="1"/>
    </row>
    <row r="181" spans="1:15" ht="12.75" customHeight="1">
      <c r="A181" s="51">
        <v>176</v>
      </c>
      <c r="B181" s="53" t="s">
        <v>216</v>
      </c>
      <c r="C181" s="31">
        <v>665.3</v>
      </c>
      <c r="D181" s="36">
        <v>666.19999999999993</v>
      </c>
      <c r="E181" s="36">
        <v>659.89999999999986</v>
      </c>
      <c r="F181" s="36">
        <v>654.49999999999989</v>
      </c>
      <c r="G181" s="36">
        <v>648.19999999999982</v>
      </c>
      <c r="H181" s="36">
        <v>671.59999999999991</v>
      </c>
      <c r="I181" s="36">
        <v>677.89999999999986</v>
      </c>
      <c r="J181" s="36">
        <v>683.3</v>
      </c>
      <c r="K181" s="31">
        <v>672.5</v>
      </c>
      <c r="L181" s="31">
        <v>660.8</v>
      </c>
      <c r="M181" s="31">
        <v>4.0931499999999996</v>
      </c>
      <c r="N181" s="1"/>
      <c r="O181" s="1"/>
    </row>
    <row r="182" spans="1:15" ht="12.75" customHeight="1">
      <c r="A182" s="51">
        <v>177</v>
      </c>
      <c r="B182" s="53" t="s">
        <v>217</v>
      </c>
      <c r="C182" s="31">
        <v>674.85</v>
      </c>
      <c r="D182" s="36">
        <v>678.35</v>
      </c>
      <c r="E182" s="36">
        <v>669.2</v>
      </c>
      <c r="F182" s="36">
        <v>663.55000000000007</v>
      </c>
      <c r="G182" s="36">
        <v>654.40000000000009</v>
      </c>
      <c r="H182" s="36">
        <v>684</v>
      </c>
      <c r="I182" s="36">
        <v>693.14999999999986</v>
      </c>
      <c r="J182" s="36">
        <v>698.8</v>
      </c>
      <c r="K182" s="31">
        <v>687.5</v>
      </c>
      <c r="L182" s="31">
        <v>672.7</v>
      </c>
      <c r="M182" s="31">
        <v>4.5881800000000004</v>
      </c>
      <c r="N182" s="1"/>
      <c r="O182" s="1"/>
    </row>
    <row r="183" spans="1:15" ht="12.75" customHeight="1">
      <c r="A183" s="51">
        <v>178</v>
      </c>
      <c r="B183" s="53" t="s">
        <v>229</v>
      </c>
      <c r="C183" s="31">
        <v>2238.5</v>
      </c>
      <c r="D183" s="36">
        <v>2217.5</v>
      </c>
      <c r="E183" s="36">
        <v>2181</v>
      </c>
      <c r="F183" s="36">
        <v>2123.5</v>
      </c>
      <c r="G183" s="36">
        <v>2087</v>
      </c>
      <c r="H183" s="36">
        <v>2275</v>
      </c>
      <c r="I183" s="36">
        <v>2311.5</v>
      </c>
      <c r="J183" s="36">
        <v>2369</v>
      </c>
      <c r="K183" s="31">
        <v>2254</v>
      </c>
      <c r="L183" s="31">
        <v>2160</v>
      </c>
      <c r="M183" s="31">
        <v>12.24582</v>
      </c>
      <c r="N183" s="1"/>
      <c r="O183" s="1"/>
    </row>
    <row r="184" spans="1:15" ht="12.75" customHeight="1">
      <c r="A184" s="51">
        <v>179</v>
      </c>
      <c r="B184" s="53" t="s">
        <v>218</v>
      </c>
      <c r="C184" s="31">
        <v>1084.25</v>
      </c>
      <c r="D184" s="36">
        <v>1094.2333333333333</v>
      </c>
      <c r="E184" s="36">
        <v>1070.0666666666666</v>
      </c>
      <c r="F184" s="36">
        <v>1055.8833333333332</v>
      </c>
      <c r="G184" s="36">
        <v>1031.7166666666665</v>
      </c>
      <c r="H184" s="36">
        <v>1108.4166666666667</v>
      </c>
      <c r="I184" s="36">
        <v>1132.5833333333333</v>
      </c>
      <c r="J184" s="36">
        <v>1146.7666666666669</v>
      </c>
      <c r="K184" s="31">
        <v>1118.4000000000001</v>
      </c>
      <c r="L184" s="31">
        <v>1080.05</v>
      </c>
      <c r="M184" s="31">
        <v>31.840579999999999</v>
      </c>
      <c r="N184" s="1"/>
      <c r="O184" s="1"/>
    </row>
    <row r="185" spans="1:15" ht="12.75" customHeight="1">
      <c r="A185" s="51">
        <v>180</v>
      </c>
      <c r="B185" s="53" t="s">
        <v>219</v>
      </c>
      <c r="C185" s="31">
        <v>1838.55</v>
      </c>
      <c r="D185" s="36">
        <v>1836.6000000000001</v>
      </c>
      <c r="E185" s="36">
        <v>1828.2000000000003</v>
      </c>
      <c r="F185" s="36">
        <v>1817.8500000000001</v>
      </c>
      <c r="G185" s="36">
        <v>1809.4500000000003</v>
      </c>
      <c r="H185" s="36">
        <v>1846.9500000000003</v>
      </c>
      <c r="I185" s="36">
        <v>1855.3500000000004</v>
      </c>
      <c r="J185" s="36">
        <v>1865.7000000000003</v>
      </c>
      <c r="K185" s="31">
        <v>1845</v>
      </c>
      <c r="L185" s="31">
        <v>1826.25</v>
      </c>
      <c r="M185" s="31">
        <v>1.9444300000000001</v>
      </c>
      <c r="N185" s="1"/>
      <c r="O185" s="1"/>
    </row>
    <row r="186" spans="1:15" ht="12.75" customHeight="1">
      <c r="A186" s="51">
        <v>181</v>
      </c>
      <c r="B186" s="53" t="s">
        <v>224</v>
      </c>
      <c r="C186" s="31">
        <v>3849.5</v>
      </c>
      <c r="D186" s="36">
        <v>3859.2000000000003</v>
      </c>
      <c r="E186" s="36">
        <v>3834.6000000000004</v>
      </c>
      <c r="F186" s="36">
        <v>3819.7000000000003</v>
      </c>
      <c r="G186" s="36">
        <v>3795.1000000000004</v>
      </c>
      <c r="H186" s="36">
        <v>3874.1000000000004</v>
      </c>
      <c r="I186" s="36">
        <v>3898.7</v>
      </c>
      <c r="J186" s="36">
        <v>3913.6000000000004</v>
      </c>
      <c r="K186" s="31">
        <v>3883.8</v>
      </c>
      <c r="L186" s="31">
        <v>3844.3</v>
      </c>
      <c r="M186" s="31">
        <v>13.094519999999999</v>
      </c>
      <c r="N186" s="1"/>
      <c r="O186" s="1"/>
    </row>
    <row r="187" spans="1:15" ht="12.75" customHeight="1">
      <c r="A187" s="51">
        <v>182</v>
      </c>
      <c r="B187" s="53" t="s">
        <v>220</v>
      </c>
      <c r="C187" s="31">
        <v>1098.25</v>
      </c>
      <c r="D187" s="36">
        <v>1101.75</v>
      </c>
      <c r="E187" s="36">
        <v>1092.5</v>
      </c>
      <c r="F187" s="36">
        <v>1086.75</v>
      </c>
      <c r="G187" s="36">
        <v>1077.5</v>
      </c>
      <c r="H187" s="36">
        <v>1107.5</v>
      </c>
      <c r="I187" s="36">
        <v>1116.75</v>
      </c>
      <c r="J187" s="36">
        <v>1122.5</v>
      </c>
      <c r="K187" s="31">
        <v>1111</v>
      </c>
      <c r="L187" s="31">
        <v>1096</v>
      </c>
      <c r="M187" s="31">
        <v>14.247909999999999</v>
      </c>
      <c r="N187" s="1"/>
      <c r="O187" s="1"/>
    </row>
    <row r="188" spans="1:15" ht="12.75" customHeight="1">
      <c r="A188" s="51">
        <v>183</v>
      </c>
      <c r="B188" s="53" t="s">
        <v>292</v>
      </c>
      <c r="C188" s="31">
        <v>7374.95</v>
      </c>
      <c r="D188" s="36">
        <v>7374.9666666666662</v>
      </c>
      <c r="E188" s="36">
        <v>7326.0333333333328</v>
      </c>
      <c r="F188" s="36">
        <v>7277.1166666666668</v>
      </c>
      <c r="G188" s="36">
        <v>7228.1833333333334</v>
      </c>
      <c r="H188" s="36">
        <v>7423.8833333333323</v>
      </c>
      <c r="I188" s="36">
        <v>7472.8166666666648</v>
      </c>
      <c r="J188" s="36">
        <v>7521.7333333333318</v>
      </c>
      <c r="K188" s="31">
        <v>7423.9</v>
      </c>
      <c r="L188" s="31">
        <v>7326.05</v>
      </c>
      <c r="M188" s="31">
        <v>0.86160999999999999</v>
      </c>
      <c r="N188" s="1"/>
      <c r="O188" s="1"/>
    </row>
    <row r="189" spans="1:15" ht="12.75" customHeight="1">
      <c r="A189" s="51">
        <v>184</v>
      </c>
      <c r="B189" s="53" t="s">
        <v>497</v>
      </c>
      <c r="C189" s="31">
        <v>647.45000000000005</v>
      </c>
      <c r="D189" s="36">
        <v>649.01666666666677</v>
      </c>
      <c r="E189" s="36">
        <v>643.53333333333353</v>
      </c>
      <c r="F189" s="36">
        <v>639.61666666666679</v>
      </c>
      <c r="G189" s="36">
        <v>634.13333333333355</v>
      </c>
      <c r="H189" s="36">
        <v>652.93333333333351</v>
      </c>
      <c r="I189" s="36">
        <v>658.41666666666686</v>
      </c>
      <c r="J189" s="36">
        <v>662.33333333333348</v>
      </c>
      <c r="K189" s="31">
        <v>654.5</v>
      </c>
      <c r="L189" s="31">
        <v>645.1</v>
      </c>
      <c r="M189" s="31">
        <v>8.9521800000000002</v>
      </c>
      <c r="N189" s="1"/>
      <c r="O189" s="1"/>
    </row>
    <row r="190" spans="1:15" ht="12.75" customHeight="1">
      <c r="A190" s="51">
        <v>185</v>
      </c>
      <c r="B190" s="53" t="s">
        <v>221</v>
      </c>
      <c r="C190" s="31">
        <v>960.55</v>
      </c>
      <c r="D190" s="36">
        <v>963.16666666666663</v>
      </c>
      <c r="E190" s="36">
        <v>955.38333333333321</v>
      </c>
      <c r="F190" s="36">
        <v>950.21666666666658</v>
      </c>
      <c r="G190" s="36">
        <v>942.43333333333317</v>
      </c>
      <c r="H190" s="36">
        <v>968.33333333333326</v>
      </c>
      <c r="I190" s="36">
        <v>976.11666666666679</v>
      </c>
      <c r="J190" s="36">
        <v>981.2833333333333</v>
      </c>
      <c r="K190" s="31">
        <v>970.95</v>
      </c>
      <c r="L190" s="31">
        <v>958</v>
      </c>
      <c r="M190" s="31">
        <v>95.905879999999996</v>
      </c>
      <c r="N190" s="1"/>
      <c r="O190" s="1"/>
    </row>
    <row r="191" spans="1:15" ht="12.75" customHeight="1">
      <c r="A191" s="51">
        <v>186</v>
      </c>
      <c r="B191" s="53" t="s">
        <v>222</v>
      </c>
      <c r="C191" s="31">
        <v>447.2</v>
      </c>
      <c r="D191" s="36">
        <v>448.75</v>
      </c>
      <c r="E191" s="36">
        <v>444.55</v>
      </c>
      <c r="F191" s="36">
        <v>441.90000000000003</v>
      </c>
      <c r="G191" s="36">
        <v>437.70000000000005</v>
      </c>
      <c r="H191" s="36">
        <v>451.4</v>
      </c>
      <c r="I191" s="36">
        <v>455.6</v>
      </c>
      <c r="J191" s="36">
        <v>458.24999999999994</v>
      </c>
      <c r="K191" s="31">
        <v>452.95</v>
      </c>
      <c r="L191" s="31">
        <v>446.1</v>
      </c>
      <c r="M191" s="31">
        <v>97.590249999999997</v>
      </c>
      <c r="N191" s="1"/>
      <c r="O191" s="1"/>
    </row>
    <row r="192" spans="1:15" ht="12.75" customHeight="1">
      <c r="A192" s="51">
        <v>187</v>
      </c>
      <c r="B192" s="53" t="s">
        <v>223</v>
      </c>
      <c r="C192" s="31">
        <v>174.85</v>
      </c>
      <c r="D192" s="36">
        <v>175.51666666666665</v>
      </c>
      <c r="E192" s="36">
        <v>173.48333333333329</v>
      </c>
      <c r="F192" s="36">
        <v>172.11666666666665</v>
      </c>
      <c r="G192" s="36">
        <v>170.08333333333329</v>
      </c>
      <c r="H192" s="36">
        <v>176.8833333333333</v>
      </c>
      <c r="I192" s="36">
        <v>178.91666666666666</v>
      </c>
      <c r="J192" s="36">
        <v>180.2833333333333</v>
      </c>
      <c r="K192" s="31">
        <v>177.55</v>
      </c>
      <c r="L192" s="31">
        <v>174.15</v>
      </c>
      <c r="M192" s="31">
        <v>386.74484999999999</v>
      </c>
      <c r="N192" s="1"/>
      <c r="O192" s="1"/>
    </row>
    <row r="193" spans="1:15" ht="12.75" customHeight="1">
      <c r="A193" s="51">
        <v>188</v>
      </c>
      <c r="B193" s="53" t="s">
        <v>225</v>
      </c>
      <c r="C193" s="31">
        <v>1321.75</v>
      </c>
      <c r="D193" s="36">
        <v>1328.25</v>
      </c>
      <c r="E193" s="36">
        <v>1311.5</v>
      </c>
      <c r="F193" s="36">
        <v>1301.25</v>
      </c>
      <c r="G193" s="36">
        <v>1284.5</v>
      </c>
      <c r="H193" s="36">
        <v>1338.5</v>
      </c>
      <c r="I193" s="36">
        <v>1355.25</v>
      </c>
      <c r="J193" s="36">
        <v>1365.5</v>
      </c>
      <c r="K193" s="31">
        <v>1345</v>
      </c>
      <c r="L193" s="31">
        <v>1318</v>
      </c>
      <c r="M193" s="31">
        <v>12.883010000000001</v>
      </c>
      <c r="N193" s="1"/>
      <c r="O193" s="1"/>
    </row>
    <row r="194" spans="1:15" ht="12.75" customHeight="1">
      <c r="A194" s="51">
        <v>189</v>
      </c>
      <c r="B194" s="53" t="s">
        <v>203</v>
      </c>
      <c r="C194" s="31">
        <v>778.1</v>
      </c>
      <c r="D194" s="36">
        <v>783.41666666666663</v>
      </c>
      <c r="E194" s="36">
        <v>768.7833333333333</v>
      </c>
      <c r="F194" s="36">
        <v>759.4666666666667</v>
      </c>
      <c r="G194" s="36">
        <v>744.83333333333337</v>
      </c>
      <c r="H194" s="36">
        <v>792.73333333333323</v>
      </c>
      <c r="I194" s="36">
        <v>807.36666666666667</v>
      </c>
      <c r="J194" s="36">
        <v>816.68333333333317</v>
      </c>
      <c r="K194" s="31">
        <v>798.05</v>
      </c>
      <c r="L194" s="31">
        <v>774.1</v>
      </c>
      <c r="M194" s="31">
        <v>16.977689999999999</v>
      </c>
      <c r="N194" s="1"/>
      <c r="O194" s="1"/>
    </row>
    <row r="195" spans="1:15" ht="12.75" customHeight="1">
      <c r="A195" s="51">
        <v>190</v>
      </c>
      <c r="B195" s="53" t="s">
        <v>226</v>
      </c>
      <c r="C195" s="31">
        <v>3412.4</v>
      </c>
      <c r="D195" s="36">
        <v>3423.8833333333337</v>
      </c>
      <c r="E195" s="36">
        <v>3392.7166666666672</v>
      </c>
      <c r="F195" s="36">
        <v>3373.0333333333333</v>
      </c>
      <c r="G195" s="36">
        <v>3341.8666666666668</v>
      </c>
      <c r="H195" s="36">
        <v>3443.5666666666675</v>
      </c>
      <c r="I195" s="36">
        <v>3474.7333333333345</v>
      </c>
      <c r="J195" s="36">
        <v>3494.4166666666679</v>
      </c>
      <c r="K195" s="31">
        <v>3455.05</v>
      </c>
      <c r="L195" s="31">
        <v>3404.2</v>
      </c>
      <c r="M195" s="31">
        <v>8.7862500000000008</v>
      </c>
      <c r="N195" s="1"/>
      <c r="O195" s="1"/>
    </row>
    <row r="196" spans="1:15" ht="12.75" customHeight="1">
      <c r="A196" s="51">
        <v>191</v>
      </c>
      <c r="B196" s="53" t="s">
        <v>227</v>
      </c>
      <c r="C196" s="31">
        <v>2612.5500000000002</v>
      </c>
      <c r="D196" s="36">
        <v>2639.1833333333334</v>
      </c>
      <c r="E196" s="36">
        <v>2573.3666666666668</v>
      </c>
      <c r="F196" s="36">
        <v>2534.1833333333334</v>
      </c>
      <c r="G196" s="36">
        <v>2468.3666666666668</v>
      </c>
      <c r="H196" s="36">
        <v>2678.3666666666668</v>
      </c>
      <c r="I196" s="36">
        <v>2744.1833333333334</v>
      </c>
      <c r="J196" s="36">
        <v>2783.3666666666668</v>
      </c>
      <c r="K196" s="31">
        <v>2705</v>
      </c>
      <c r="L196" s="31">
        <v>2600</v>
      </c>
      <c r="M196" s="31">
        <v>1.9944200000000001</v>
      </c>
      <c r="N196" s="1"/>
      <c r="O196" s="1"/>
    </row>
    <row r="197" spans="1:15" ht="12.75" customHeight="1">
      <c r="A197" s="51">
        <v>192</v>
      </c>
      <c r="B197" s="53" t="s">
        <v>294</v>
      </c>
      <c r="C197" s="31">
        <v>1400.6</v>
      </c>
      <c r="D197" s="36">
        <v>1415.1166666666668</v>
      </c>
      <c r="E197" s="36">
        <v>1366.2333333333336</v>
      </c>
      <c r="F197" s="36">
        <v>1331.8666666666668</v>
      </c>
      <c r="G197" s="36">
        <v>1282.9833333333336</v>
      </c>
      <c r="H197" s="36">
        <v>1449.4833333333336</v>
      </c>
      <c r="I197" s="36">
        <v>1498.3666666666668</v>
      </c>
      <c r="J197" s="36">
        <v>1532.7333333333336</v>
      </c>
      <c r="K197" s="31">
        <v>1464</v>
      </c>
      <c r="L197" s="31">
        <v>1380.75</v>
      </c>
      <c r="M197" s="31">
        <v>11.720649999999999</v>
      </c>
      <c r="N197" s="1"/>
      <c r="O197" s="1"/>
    </row>
    <row r="198" spans="1:15" ht="12.75" customHeight="1">
      <c r="A198" s="51">
        <v>193</v>
      </c>
      <c r="B198" s="53" t="s">
        <v>228</v>
      </c>
      <c r="C198" s="31">
        <v>4715.3999999999996</v>
      </c>
      <c r="D198" s="36">
        <v>4715.8</v>
      </c>
      <c r="E198" s="36">
        <v>4653.7000000000007</v>
      </c>
      <c r="F198" s="36">
        <v>4592.0000000000009</v>
      </c>
      <c r="G198" s="36">
        <v>4529.9000000000015</v>
      </c>
      <c r="H198" s="36">
        <v>4777.5</v>
      </c>
      <c r="I198" s="36">
        <v>4839.6000000000004</v>
      </c>
      <c r="J198" s="36">
        <v>4901.2999999999993</v>
      </c>
      <c r="K198" s="31">
        <v>4777.8999999999996</v>
      </c>
      <c r="L198" s="31">
        <v>4654.1000000000004</v>
      </c>
      <c r="M198" s="31">
        <v>5.49566</v>
      </c>
      <c r="N198" s="1"/>
      <c r="O198" s="1"/>
    </row>
    <row r="199" spans="1:15" ht="12.75" customHeight="1">
      <c r="A199" s="51">
        <v>194</v>
      </c>
      <c r="B199" s="53" t="s">
        <v>296</v>
      </c>
      <c r="C199" s="31">
        <v>3825.2</v>
      </c>
      <c r="D199" s="36">
        <v>3817.8833333333332</v>
      </c>
      <c r="E199" s="36">
        <v>3761.3166666666666</v>
      </c>
      <c r="F199" s="36">
        <v>3697.4333333333334</v>
      </c>
      <c r="G199" s="36">
        <v>3640.8666666666668</v>
      </c>
      <c r="H199" s="36">
        <v>3881.7666666666664</v>
      </c>
      <c r="I199" s="36">
        <v>3938.333333333333</v>
      </c>
      <c r="J199" s="36">
        <v>4002.2166666666662</v>
      </c>
      <c r="K199" s="31">
        <v>3874.45</v>
      </c>
      <c r="L199" s="31">
        <v>3754</v>
      </c>
      <c r="M199" s="31">
        <v>1.07199</v>
      </c>
      <c r="N199" s="1"/>
      <c r="O199" s="1"/>
    </row>
    <row r="200" spans="1:15" ht="12.75" customHeight="1">
      <c r="A200" s="51">
        <v>195</v>
      </c>
      <c r="B200" s="53" t="s">
        <v>232</v>
      </c>
      <c r="C200" s="31">
        <v>515.79999999999995</v>
      </c>
      <c r="D200" s="36">
        <v>517.06666666666661</v>
      </c>
      <c r="E200" s="36">
        <v>512.13333333333321</v>
      </c>
      <c r="F200" s="36">
        <v>508.46666666666658</v>
      </c>
      <c r="G200" s="36">
        <v>503.53333333333319</v>
      </c>
      <c r="H200" s="36">
        <v>520.73333333333323</v>
      </c>
      <c r="I200" s="36">
        <v>525.66666666666663</v>
      </c>
      <c r="J200" s="36">
        <v>529.33333333333326</v>
      </c>
      <c r="K200" s="31">
        <v>522</v>
      </c>
      <c r="L200" s="31">
        <v>513.4</v>
      </c>
      <c r="M200" s="31">
        <v>43.204920000000001</v>
      </c>
      <c r="N200" s="1"/>
      <c r="O200" s="1"/>
    </row>
    <row r="201" spans="1:15" ht="12.75" customHeight="1">
      <c r="A201" s="51">
        <v>196</v>
      </c>
      <c r="B201" s="53" t="s">
        <v>231</v>
      </c>
      <c r="C201" s="31">
        <v>10231.1</v>
      </c>
      <c r="D201" s="36">
        <v>10240.883333333333</v>
      </c>
      <c r="E201" s="36">
        <v>10112.766666666666</v>
      </c>
      <c r="F201" s="36">
        <v>9994.4333333333325</v>
      </c>
      <c r="G201" s="36">
        <v>9866.3166666666657</v>
      </c>
      <c r="H201" s="36">
        <v>10359.216666666667</v>
      </c>
      <c r="I201" s="36">
        <v>10487.333333333332</v>
      </c>
      <c r="J201" s="36">
        <v>10605.666666666668</v>
      </c>
      <c r="K201" s="31">
        <v>10369</v>
      </c>
      <c r="L201" s="31">
        <v>10122.549999999999</v>
      </c>
      <c r="M201" s="31">
        <v>5.1941800000000002</v>
      </c>
      <c r="N201" s="1"/>
      <c r="O201" s="1"/>
    </row>
    <row r="202" spans="1:15" ht="12.75" customHeight="1">
      <c r="A202" s="51">
        <v>197</v>
      </c>
      <c r="B202" s="53" t="s">
        <v>297</v>
      </c>
      <c r="C202" s="31">
        <v>156.5</v>
      </c>
      <c r="D202" s="36">
        <v>154.9</v>
      </c>
      <c r="E202" s="36">
        <v>152.80000000000001</v>
      </c>
      <c r="F202" s="36">
        <v>149.1</v>
      </c>
      <c r="G202" s="36">
        <v>147</v>
      </c>
      <c r="H202" s="36">
        <v>158.60000000000002</v>
      </c>
      <c r="I202" s="36">
        <v>160.69999999999999</v>
      </c>
      <c r="J202" s="36">
        <v>164.40000000000003</v>
      </c>
      <c r="K202" s="31">
        <v>157</v>
      </c>
      <c r="L202" s="31">
        <v>151.19999999999999</v>
      </c>
      <c r="M202" s="31">
        <v>319.07317</v>
      </c>
      <c r="N202" s="1"/>
      <c r="O202" s="1"/>
    </row>
    <row r="203" spans="1:15" ht="12.75" customHeight="1">
      <c r="A203" s="51">
        <v>198</v>
      </c>
      <c r="B203" s="53" t="s">
        <v>230</v>
      </c>
      <c r="C203" s="31">
        <v>1874.6</v>
      </c>
      <c r="D203" s="36">
        <v>1871.8999999999999</v>
      </c>
      <c r="E203" s="36">
        <v>1859.7999999999997</v>
      </c>
      <c r="F203" s="36">
        <v>1844.9999999999998</v>
      </c>
      <c r="G203" s="36">
        <v>1832.8999999999996</v>
      </c>
      <c r="H203" s="36">
        <v>1886.6999999999998</v>
      </c>
      <c r="I203" s="36">
        <v>1898.7999999999997</v>
      </c>
      <c r="J203" s="36">
        <v>1913.6</v>
      </c>
      <c r="K203" s="31">
        <v>1884</v>
      </c>
      <c r="L203" s="31">
        <v>1857.1</v>
      </c>
      <c r="M203" s="31">
        <v>3.3339300000000001</v>
      </c>
      <c r="N203" s="1"/>
      <c r="O203" s="1"/>
    </row>
    <row r="204" spans="1:15" ht="12.75" customHeight="1">
      <c r="A204" s="51">
        <v>199</v>
      </c>
      <c r="B204" s="53" t="s">
        <v>172</v>
      </c>
      <c r="C204" s="31">
        <v>1178.3499999999999</v>
      </c>
      <c r="D204" s="36">
        <v>1179.4333333333332</v>
      </c>
      <c r="E204" s="36">
        <v>1167.0166666666664</v>
      </c>
      <c r="F204" s="36">
        <v>1155.6833333333332</v>
      </c>
      <c r="G204" s="36">
        <v>1143.2666666666664</v>
      </c>
      <c r="H204" s="36">
        <v>1190.7666666666664</v>
      </c>
      <c r="I204" s="36">
        <v>1203.1833333333329</v>
      </c>
      <c r="J204" s="36">
        <v>1214.5166666666664</v>
      </c>
      <c r="K204" s="31">
        <v>1191.8499999999999</v>
      </c>
      <c r="L204" s="31">
        <v>1168.0999999999999</v>
      </c>
      <c r="M204" s="31">
        <v>9.0872200000000003</v>
      </c>
      <c r="N204" s="1"/>
      <c r="O204" s="1"/>
    </row>
    <row r="205" spans="1:15" ht="12.75" customHeight="1">
      <c r="A205" s="51">
        <v>200</v>
      </c>
      <c r="B205" s="53" t="s">
        <v>298</v>
      </c>
      <c r="C205" s="31">
        <v>1498.3</v>
      </c>
      <c r="D205" s="36">
        <v>1497.45</v>
      </c>
      <c r="E205" s="36">
        <v>1485.8500000000001</v>
      </c>
      <c r="F205" s="36">
        <v>1473.4</v>
      </c>
      <c r="G205" s="36">
        <v>1461.8000000000002</v>
      </c>
      <c r="H205" s="36">
        <v>1509.9</v>
      </c>
      <c r="I205" s="36">
        <v>1521.5</v>
      </c>
      <c r="J205" s="36">
        <v>1533.95</v>
      </c>
      <c r="K205" s="31">
        <v>1509.05</v>
      </c>
      <c r="L205" s="31">
        <v>1485</v>
      </c>
      <c r="M205" s="31">
        <v>16.792090000000002</v>
      </c>
      <c r="N205" s="1"/>
      <c r="O205" s="1"/>
    </row>
    <row r="206" spans="1:15" ht="12.75" customHeight="1">
      <c r="A206" s="51">
        <v>201</v>
      </c>
      <c r="B206" s="53" t="s">
        <v>233</v>
      </c>
      <c r="C206" s="31">
        <v>460.8</v>
      </c>
      <c r="D206" s="36">
        <v>463.4666666666667</v>
      </c>
      <c r="E206" s="36">
        <v>456.93333333333339</v>
      </c>
      <c r="F206" s="36">
        <v>453.06666666666672</v>
      </c>
      <c r="G206" s="36">
        <v>446.53333333333342</v>
      </c>
      <c r="H206" s="36">
        <v>467.33333333333337</v>
      </c>
      <c r="I206" s="36">
        <v>473.86666666666667</v>
      </c>
      <c r="J206" s="36">
        <v>477.73333333333335</v>
      </c>
      <c r="K206" s="31">
        <v>470</v>
      </c>
      <c r="L206" s="31">
        <v>459.6</v>
      </c>
      <c r="M206" s="31">
        <v>128.73213999999999</v>
      </c>
      <c r="N206" s="1"/>
      <c r="O206" s="1"/>
    </row>
    <row r="207" spans="1:15" ht="12.75" customHeight="1">
      <c r="A207" s="51">
        <v>202</v>
      </c>
      <c r="B207" s="53" t="s">
        <v>138</v>
      </c>
      <c r="C207" s="31">
        <v>15.1</v>
      </c>
      <c r="D207" s="36">
        <v>15</v>
      </c>
      <c r="E207" s="36">
        <v>14.3</v>
      </c>
      <c r="F207" s="36">
        <v>13.5</v>
      </c>
      <c r="G207" s="36">
        <v>12.8</v>
      </c>
      <c r="H207" s="36">
        <v>15.8</v>
      </c>
      <c r="I207" s="36">
        <v>16.5</v>
      </c>
      <c r="J207" s="36">
        <v>17.3</v>
      </c>
      <c r="K207" s="31">
        <v>15.7</v>
      </c>
      <c r="L207" s="31">
        <v>14.2</v>
      </c>
      <c r="M207" s="31">
        <v>30485.789489999999</v>
      </c>
      <c r="N207" s="1"/>
      <c r="O207" s="1"/>
    </row>
    <row r="208" spans="1:15" ht="12.75" customHeight="1">
      <c r="A208" s="51">
        <v>203</v>
      </c>
      <c r="B208" s="53" t="s">
        <v>234</v>
      </c>
      <c r="C208" s="31">
        <v>1371.55</v>
      </c>
      <c r="D208" s="36">
        <v>1361.6333333333334</v>
      </c>
      <c r="E208" s="36">
        <v>1340.8166666666668</v>
      </c>
      <c r="F208" s="36">
        <v>1310.0833333333335</v>
      </c>
      <c r="G208" s="36">
        <v>1289.2666666666669</v>
      </c>
      <c r="H208" s="36">
        <v>1392.3666666666668</v>
      </c>
      <c r="I208" s="36">
        <v>1413.1833333333334</v>
      </c>
      <c r="J208" s="36">
        <v>1443.9166666666667</v>
      </c>
      <c r="K208" s="31">
        <v>1382.45</v>
      </c>
      <c r="L208" s="31">
        <v>1330.9</v>
      </c>
      <c r="M208" s="31">
        <v>17.971119999999999</v>
      </c>
      <c r="N208" s="1"/>
      <c r="O208" s="1"/>
    </row>
    <row r="209" spans="1:15" ht="12.75" customHeight="1">
      <c r="A209" s="51">
        <v>204</v>
      </c>
      <c r="B209" s="53" t="s">
        <v>235</v>
      </c>
      <c r="C209" s="31">
        <v>463.65</v>
      </c>
      <c r="D209" s="36">
        <v>465.38333333333338</v>
      </c>
      <c r="E209" s="36">
        <v>460.26666666666677</v>
      </c>
      <c r="F209" s="36">
        <v>456.88333333333338</v>
      </c>
      <c r="G209" s="36">
        <v>451.76666666666677</v>
      </c>
      <c r="H209" s="36">
        <v>468.76666666666677</v>
      </c>
      <c r="I209" s="36">
        <v>473.88333333333344</v>
      </c>
      <c r="J209" s="36">
        <v>477.26666666666677</v>
      </c>
      <c r="K209" s="31">
        <v>470.5</v>
      </c>
      <c r="L209" s="31">
        <v>462</v>
      </c>
      <c r="M209" s="31">
        <v>41.027630000000002</v>
      </c>
      <c r="N209" s="1"/>
      <c r="O209" s="1"/>
    </row>
    <row r="210" spans="1:15" ht="12.75" customHeight="1">
      <c r="A210" s="51">
        <v>205</v>
      </c>
      <c r="B210" s="53" t="s">
        <v>300</v>
      </c>
      <c r="C210" s="31">
        <v>23</v>
      </c>
      <c r="D210" s="36">
        <v>23.116666666666664</v>
      </c>
      <c r="E210" s="36">
        <v>22.833333333333329</v>
      </c>
      <c r="F210" s="36">
        <v>22.666666666666664</v>
      </c>
      <c r="G210" s="36">
        <v>22.383333333333329</v>
      </c>
      <c r="H210" s="36">
        <v>23.283333333333328</v>
      </c>
      <c r="I210" s="36">
        <v>23.566666666666666</v>
      </c>
      <c r="J210" s="36">
        <v>23.733333333333327</v>
      </c>
      <c r="K210" s="31">
        <v>23.4</v>
      </c>
      <c r="L210" s="31">
        <v>22.95</v>
      </c>
      <c r="M210" s="31">
        <v>1395.7470599999999</v>
      </c>
      <c r="N210" s="1"/>
      <c r="O210" s="1"/>
    </row>
    <row r="211" spans="1:15" ht="12.75" customHeight="1">
      <c r="A211" s="51">
        <v>206</v>
      </c>
      <c r="B211" s="53" t="s">
        <v>236</v>
      </c>
      <c r="C211" s="31">
        <v>151.65</v>
      </c>
      <c r="D211" s="36">
        <v>150.93333333333334</v>
      </c>
      <c r="E211" s="36">
        <v>148.91666666666669</v>
      </c>
      <c r="F211" s="36">
        <v>146.18333333333334</v>
      </c>
      <c r="G211" s="36">
        <v>144.16666666666669</v>
      </c>
      <c r="H211" s="36">
        <v>153.66666666666669</v>
      </c>
      <c r="I211" s="36">
        <v>155.68333333333334</v>
      </c>
      <c r="J211" s="36">
        <v>158.41666666666669</v>
      </c>
      <c r="K211" s="31">
        <v>152.94999999999999</v>
      </c>
      <c r="L211" s="31">
        <v>148.19999999999999</v>
      </c>
      <c r="M211" s="31">
        <v>171.346</v>
      </c>
      <c r="N211" s="1"/>
      <c r="O211" s="1"/>
    </row>
    <row r="212" spans="1:15" ht="12.75" customHeight="1">
      <c r="A212" s="51">
        <v>207</v>
      </c>
      <c r="B212" s="53" t="s">
        <v>301</v>
      </c>
      <c r="C212" s="31">
        <v>182.9</v>
      </c>
      <c r="D212" s="36">
        <v>183.33333333333334</v>
      </c>
      <c r="E212" s="36">
        <v>178.66666666666669</v>
      </c>
      <c r="F212" s="36">
        <v>174.43333333333334</v>
      </c>
      <c r="G212" s="36">
        <v>169.76666666666668</v>
      </c>
      <c r="H212" s="36">
        <v>187.56666666666669</v>
      </c>
      <c r="I212" s="36">
        <v>192.23333333333338</v>
      </c>
      <c r="J212" s="36">
        <v>196.4666666666667</v>
      </c>
      <c r="K212" s="31">
        <v>188</v>
      </c>
      <c r="L212" s="31">
        <v>179.1</v>
      </c>
      <c r="M212" s="31">
        <v>370.64093000000003</v>
      </c>
      <c r="N212" s="1"/>
      <c r="O212" s="1"/>
    </row>
    <row r="213" spans="1:15" ht="12.75" customHeight="1">
      <c r="A213" s="51">
        <v>208</v>
      </c>
      <c r="B213" s="53" t="s">
        <v>237</v>
      </c>
      <c r="C213" s="31">
        <v>1076</v>
      </c>
      <c r="D213" s="36">
        <v>1080.8333333333333</v>
      </c>
      <c r="E213" s="36">
        <v>1065.1666666666665</v>
      </c>
      <c r="F213" s="36">
        <v>1054.3333333333333</v>
      </c>
      <c r="G213" s="36">
        <v>1038.6666666666665</v>
      </c>
      <c r="H213" s="36">
        <v>1091.6666666666665</v>
      </c>
      <c r="I213" s="36">
        <v>1107.333333333333</v>
      </c>
      <c r="J213" s="36">
        <v>1118.1666666666665</v>
      </c>
      <c r="K213" s="31">
        <v>1096.5</v>
      </c>
      <c r="L213" s="31">
        <v>1070</v>
      </c>
      <c r="M213" s="31">
        <v>27.353929999999998</v>
      </c>
      <c r="N213" s="1"/>
      <c r="O213" s="1"/>
    </row>
    <row r="214" spans="1:15" ht="12.75" customHeight="1">
      <c r="A214" s="54"/>
      <c r="B214" s="1"/>
      <c r="C214" s="55"/>
      <c r="D214" s="55"/>
      <c r="E214" s="55"/>
      <c r="F214" s="55"/>
      <c r="G214" s="55"/>
      <c r="H214" s="55"/>
      <c r="I214" s="55"/>
      <c r="J214" s="55"/>
      <c r="K214" s="55"/>
      <c r="L214" s="56"/>
      <c r="M214" s="1"/>
      <c r="N214" s="1"/>
      <c r="O214" s="1"/>
    </row>
    <row r="215" spans="1:15" ht="12.75" customHeight="1">
      <c r="A215" s="54"/>
      <c r="B215" s="1"/>
      <c r="C215" s="55"/>
      <c r="D215" s="55"/>
      <c r="E215" s="55"/>
      <c r="F215" s="55"/>
      <c r="G215" s="55"/>
      <c r="H215" s="55"/>
      <c r="I215" s="55"/>
      <c r="J215" s="55"/>
      <c r="K215" s="55"/>
      <c r="L215" s="56"/>
      <c r="M215" s="1"/>
      <c r="N215" s="1"/>
      <c r="O215" s="1"/>
    </row>
    <row r="216" spans="1:15" ht="12.75" customHeight="1">
      <c r="A216" s="57" t="s">
        <v>302</v>
      </c>
      <c r="B216" s="1"/>
      <c r="C216" s="55"/>
      <c r="D216" s="55"/>
      <c r="E216" s="55"/>
      <c r="F216" s="55"/>
      <c r="G216" s="55"/>
      <c r="H216" s="55"/>
      <c r="I216" s="55"/>
      <c r="J216" s="55"/>
      <c r="K216" s="55"/>
      <c r="L216" s="56"/>
      <c r="M216" s="1"/>
      <c r="N216" s="1"/>
      <c r="O216" s="1"/>
    </row>
    <row r="217" spans="1:15" ht="12.75" customHeight="1">
      <c r="A217" s="1"/>
      <c r="B217" s="1"/>
      <c r="C217" s="55"/>
      <c r="D217" s="55"/>
      <c r="E217" s="55"/>
      <c r="F217" s="55"/>
      <c r="G217" s="55"/>
      <c r="H217" s="55"/>
      <c r="I217" s="55"/>
      <c r="J217" s="55"/>
      <c r="K217" s="55"/>
      <c r="L217" s="56"/>
      <c r="M217" s="1"/>
      <c r="N217" s="1"/>
      <c r="O217" s="1"/>
    </row>
    <row r="218" spans="1:15" ht="12.75" customHeight="1">
      <c r="A218" s="1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8" t="s">
        <v>303</v>
      </c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9"/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60" t="s">
        <v>304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44" t="s">
        <v>238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239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240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56"/>
      <c r="M224" s="1"/>
      <c r="N224" s="1"/>
      <c r="O224" s="1"/>
    </row>
    <row r="225" spans="1:15" ht="12.75" customHeight="1">
      <c r="A225" s="44" t="s">
        <v>241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242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62"/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1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63" t="s">
        <v>243</v>
      </c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4" t="s">
        <v>244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245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246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247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248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249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250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251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252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56"/>
      <c r="M241" s="1"/>
      <c r="N241" s="1"/>
      <c r="O241" s="1"/>
    </row>
    <row r="242" spans="1:15" ht="12.75" customHeight="1">
      <c r="A242" s="1"/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61"/>
      <c r="D330" s="61"/>
      <c r="E330" s="55"/>
      <c r="F330" s="55"/>
      <c r="G330" s="55"/>
      <c r="H330" s="61"/>
      <c r="I330" s="61"/>
      <c r="J330" s="61"/>
      <c r="K330" s="61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9"/>
      <c r="B1" s="41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8" t="s">
        <v>20</v>
      </c>
      <c r="D9" s="408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6"/>
      <c r="L9" s="27"/>
      <c r="M9" s="48"/>
      <c r="N9" s="1"/>
      <c r="O9" s="1"/>
    </row>
    <row r="10" spans="1:15" ht="42.75" customHeight="1">
      <c r="A10" s="404"/>
      <c r="B10" s="407"/>
      <c r="C10" s="407"/>
      <c r="D10" s="40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823.7</v>
      </c>
      <c r="D11" s="36">
        <v>821.88333333333321</v>
      </c>
      <c r="E11" s="36">
        <v>813.86666666666645</v>
      </c>
      <c r="F11" s="36">
        <v>804.03333333333319</v>
      </c>
      <c r="G11" s="36">
        <v>796.01666666666642</v>
      </c>
      <c r="H11" s="36">
        <v>831.71666666666647</v>
      </c>
      <c r="I11" s="36">
        <v>839.73333333333335</v>
      </c>
      <c r="J11" s="36">
        <v>849.56666666666649</v>
      </c>
      <c r="K11" s="31">
        <v>829.9</v>
      </c>
      <c r="L11" s="31">
        <v>812.05</v>
      </c>
      <c r="M11" s="31">
        <v>5.4317500000000001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30692.05</v>
      </c>
      <c r="D12" s="36">
        <v>30792.466666666664</v>
      </c>
      <c r="E12" s="36">
        <v>30499.583333333328</v>
      </c>
      <c r="F12" s="36">
        <v>30307.116666666665</v>
      </c>
      <c r="G12" s="36">
        <v>30014.23333333333</v>
      </c>
      <c r="H12" s="36">
        <v>30984.933333333327</v>
      </c>
      <c r="I12" s="36">
        <v>31277.816666666666</v>
      </c>
      <c r="J12" s="36">
        <v>31470.283333333326</v>
      </c>
      <c r="K12" s="31">
        <v>31085.35</v>
      </c>
      <c r="L12" s="31">
        <v>30600</v>
      </c>
      <c r="M12" s="31">
        <v>2.085E-2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8422.2000000000007</v>
      </c>
      <c r="D13" s="36">
        <v>8435.5833333333339</v>
      </c>
      <c r="E13" s="36">
        <v>8362.4166666666679</v>
      </c>
      <c r="F13" s="36">
        <v>8302.6333333333332</v>
      </c>
      <c r="G13" s="36">
        <v>8229.4666666666672</v>
      </c>
      <c r="H13" s="36">
        <v>8495.3666666666686</v>
      </c>
      <c r="I13" s="36">
        <v>8568.5333333333365</v>
      </c>
      <c r="J13" s="36">
        <v>8628.3166666666693</v>
      </c>
      <c r="K13" s="31">
        <v>8508.75</v>
      </c>
      <c r="L13" s="31">
        <v>8375.7999999999993</v>
      </c>
      <c r="M13" s="31">
        <v>1.63314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2609.25</v>
      </c>
      <c r="D14" s="36">
        <v>2623.3166666666671</v>
      </c>
      <c r="E14" s="36">
        <v>2583.8333333333339</v>
      </c>
      <c r="F14" s="36">
        <v>2558.416666666667</v>
      </c>
      <c r="G14" s="36">
        <v>2518.9333333333338</v>
      </c>
      <c r="H14" s="36">
        <v>2648.733333333334</v>
      </c>
      <c r="I14" s="36">
        <v>2688.2166666666667</v>
      </c>
      <c r="J14" s="36">
        <v>2713.6333333333341</v>
      </c>
      <c r="K14" s="31">
        <v>2662.8</v>
      </c>
      <c r="L14" s="31">
        <v>2597.9</v>
      </c>
      <c r="M14" s="31">
        <v>7.4657099999999996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3736.25</v>
      </c>
      <c r="D15" s="36">
        <v>3717.25</v>
      </c>
      <c r="E15" s="36">
        <v>3685.55</v>
      </c>
      <c r="F15" s="36">
        <v>3634.8500000000004</v>
      </c>
      <c r="G15" s="36">
        <v>3603.1500000000005</v>
      </c>
      <c r="H15" s="36">
        <v>3767.95</v>
      </c>
      <c r="I15" s="36">
        <v>3799.6499999999996</v>
      </c>
      <c r="J15" s="36">
        <v>3850.3499999999995</v>
      </c>
      <c r="K15" s="31">
        <v>3748.95</v>
      </c>
      <c r="L15" s="31">
        <v>3666.55</v>
      </c>
      <c r="M15" s="31">
        <v>0.96497999999999995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1694.25</v>
      </c>
      <c r="D16" s="36">
        <v>1701.0166666666667</v>
      </c>
      <c r="E16" s="36">
        <v>1675.2333333333333</v>
      </c>
      <c r="F16" s="36">
        <v>1656.2166666666667</v>
      </c>
      <c r="G16" s="36">
        <v>1630.4333333333334</v>
      </c>
      <c r="H16" s="36">
        <v>1720.0333333333333</v>
      </c>
      <c r="I16" s="36">
        <v>1745.8166666666666</v>
      </c>
      <c r="J16" s="36">
        <v>1764.8333333333333</v>
      </c>
      <c r="K16" s="31">
        <v>1726.8</v>
      </c>
      <c r="L16" s="31">
        <v>1682</v>
      </c>
      <c r="M16" s="31">
        <v>5.0825699999999996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620.65</v>
      </c>
      <c r="D17" s="36">
        <v>619.9666666666667</v>
      </c>
      <c r="E17" s="36">
        <v>616.83333333333337</v>
      </c>
      <c r="F17" s="36">
        <v>613.01666666666665</v>
      </c>
      <c r="G17" s="36">
        <v>609.88333333333333</v>
      </c>
      <c r="H17" s="36">
        <v>623.78333333333342</v>
      </c>
      <c r="I17" s="36">
        <v>626.91666666666663</v>
      </c>
      <c r="J17" s="36">
        <v>630.73333333333346</v>
      </c>
      <c r="K17" s="31">
        <v>623.1</v>
      </c>
      <c r="L17" s="31">
        <v>616.15</v>
      </c>
      <c r="M17" s="31">
        <v>19.721360000000001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621.04999999999995</v>
      </c>
      <c r="D18" s="36">
        <v>632</v>
      </c>
      <c r="E18" s="36">
        <v>608</v>
      </c>
      <c r="F18" s="36">
        <v>594.95000000000005</v>
      </c>
      <c r="G18" s="36">
        <v>570.95000000000005</v>
      </c>
      <c r="H18" s="36">
        <v>645.04999999999995</v>
      </c>
      <c r="I18" s="36">
        <v>669.05</v>
      </c>
      <c r="J18" s="36">
        <v>682.09999999999991</v>
      </c>
      <c r="K18" s="31">
        <v>656</v>
      </c>
      <c r="L18" s="31">
        <v>618.95000000000005</v>
      </c>
      <c r="M18" s="31">
        <v>49.598700000000001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1619.25</v>
      </c>
      <c r="D19" s="36">
        <v>1624.8166666666666</v>
      </c>
      <c r="E19" s="36">
        <v>1603.1833333333332</v>
      </c>
      <c r="F19" s="36">
        <v>1587.1166666666666</v>
      </c>
      <c r="G19" s="36">
        <v>1565.4833333333331</v>
      </c>
      <c r="H19" s="36">
        <v>1640.8833333333332</v>
      </c>
      <c r="I19" s="36">
        <v>1662.5166666666664</v>
      </c>
      <c r="J19" s="36">
        <v>1678.5833333333333</v>
      </c>
      <c r="K19" s="31">
        <v>1646.45</v>
      </c>
      <c r="L19" s="31">
        <v>1608.75</v>
      </c>
      <c r="M19" s="31">
        <v>2.2893699999999999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26192.05</v>
      </c>
      <c r="D20" s="36">
        <v>26179.75</v>
      </c>
      <c r="E20" s="36">
        <v>26012.3</v>
      </c>
      <c r="F20" s="36">
        <v>25832.55</v>
      </c>
      <c r="G20" s="36">
        <v>25665.1</v>
      </c>
      <c r="H20" s="36">
        <v>26359.5</v>
      </c>
      <c r="I20" s="36">
        <v>26526.949999999997</v>
      </c>
      <c r="J20" s="36">
        <v>26706.7</v>
      </c>
      <c r="K20" s="31">
        <v>26347.200000000001</v>
      </c>
      <c r="L20" s="31">
        <v>26000</v>
      </c>
      <c r="M20" s="31">
        <v>8.677E-2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1451.7</v>
      </c>
      <c r="D21" s="36">
        <v>1476.5</v>
      </c>
      <c r="E21" s="36">
        <v>1417.5</v>
      </c>
      <c r="F21" s="36">
        <v>1383.3</v>
      </c>
      <c r="G21" s="36">
        <v>1324.3</v>
      </c>
      <c r="H21" s="36">
        <v>1510.7</v>
      </c>
      <c r="I21" s="36">
        <v>1569.7</v>
      </c>
      <c r="J21" s="36">
        <v>1603.9</v>
      </c>
      <c r="K21" s="31">
        <v>1535.5</v>
      </c>
      <c r="L21" s="31">
        <v>1442.3</v>
      </c>
      <c r="M21" s="31">
        <v>4.7492799999999997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1106.7</v>
      </c>
      <c r="D22" s="36">
        <v>1119.5</v>
      </c>
      <c r="E22" s="36">
        <v>1084.2</v>
      </c>
      <c r="F22" s="36">
        <v>1061.7</v>
      </c>
      <c r="G22" s="36">
        <v>1026.4000000000001</v>
      </c>
      <c r="H22" s="36">
        <v>1142</v>
      </c>
      <c r="I22" s="36">
        <v>1177.3000000000002</v>
      </c>
      <c r="J22" s="36">
        <v>1199.8</v>
      </c>
      <c r="K22" s="31">
        <v>1154.8</v>
      </c>
      <c r="L22" s="31">
        <v>1097</v>
      </c>
      <c r="M22" s="31">
        <v>25.583349999999999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3384.95</v>
      </c>
      <c r="D23" s="36">
        <v>3399.4666666666667</v>
      </c>
      <c r="E23" s="36">
        <v>3341.0833333333335</v>
      </c>
      <c r="F23" s="36">
        <v>3297.2166666666667</v>
      </c>
      <c r="G23" s="36">
        <v>3238.8333333333335</v>
      </c>
      <c r="H23" s="36">
        <v>3443.3333333333335</v>
      </c>
      <c r="I23" s="36">
        <v>3501.7166666666667</v>
      </c>
      <c r="J23" s="36">
        <v>3545.5833333333335</v>
      </c>
      <c r="K23" s="31">
        <v>3457.85</v>
      </c>
      <c r="L23" s="31">
        <v>3355.6</v>
      </c>
      <c r="M23" s="31">
        <v>34.73668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1926.65</v>
      </c>
      <c r="D24" s="36">
        <v>1921.5666666666666</v>
      </c>
      <c r="E24" s="36">
        <v>1894.1333333333332</v>
      </c>
      <c r="F24" s="36">
        <v>1861.6166666666666</v>
      </c>
      <c r="G24" s="36">
        <v>1834.1833333333332</v>
      </c>
      <c r="H24" s="36">
        <v>1954.0833333333333</v>
      </c>
      <c r="I24" s="36">
        <v>1981.5166666666667</v>
      </c>
      <c r="J24" s="36">
        <v>2014.0333333333333</v>
      </c>
      <c r="K24" s="31">
        <v>1949</v>
      </c>
      <c r="L24" s="31">
        <v>1889.05</v>
      </c>
      <c r="M24" s="31">
        <v>29.283049999999999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1416.1</v>
      </c>
      <c r="D25" s="36">
        <v>1414.4000000000003</v>
      </c>
      <c r="E25" s="36">
        <v>1383.8500000000006</v>
      </c>
      <c r="F25" s="36">
        <v>1351.6000000000004</v>
      </c>
      <c r="G25" s="36">
        <v>1321.0500000000006</v>
      </c>
      <c r="H25" s="36">
        <v>1446.6500000000005</v>
      </c>
      <c r="I25" s="36">
        <v>1477.2000000000003</v>
      </c>
      <c r="J25" s="36">
        <v>1509.4500000000005</v>
      </c>
      <c r="K25" s="31">
        <v>1444.95</v>
      </c>
      <c r="L25" s="31">
        <v>1382.15</v>
      </c>
      <c r="M25" s="31">
        <v>191.00263000000001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707</v>
      </c>
      <c r="D26" s="36">
        <v>710.06666666666661</v>
      </c>
      <c r="E26" s="36">
        <v>699.93333333333317</v>
      </c>
      <c r="F26" s="36">
        <v>692.86666666666656</v>
      </c>
      <c r="G26" s="36">
        <v>682.73333333333312</v>
      </c>
      <c r="H26" s="36">
        <v>717.13333333333321</v>
      </c>
      <c r="I26" s="36">
        <v>727.26666666666665</v>
      </c>
      <c r="J26" s="36">
        <v>734.33333333333326</v>
      </c>
      <c r="K26" s="31">
        <v>720.2</v>
      </c>
      <c r="L26" s="31">
        <v>703</v>
      </c>
      <c r="M26" s="31">
        <v>49.441969999999998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979.75</v>
      </c>
      <c r="D27" s="36">
        <v>977.48333333333323</v>
      </c>
      <c r="E27" s="36">
        <v>952.26666666666642</v>
      </c>
      <c r="F27" s="36">
        <v>924.78333333333319</v>
      </c>
      <c r="G27" s="36">
        <v>899.56666666666638</v>
      </c>
      <c r="H27" s="36">
        <v>1004.9666666666665</v>
      </c>
      <c r="I27" s="36">
        <v>1030.1833333333334</v>
      </c>
      <c r="J27" s="36">
        <v>1057.6666666666665</v>
      </c>
      <c r="K27" s="31">
        <v>1002.7</v>
      </c>
      <c r="L27" s="31">
        <v>950</v>
      </c>
      <c r="M27" s="31">
        <v>40.255659999999999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345.05</v>
      </c>
      <c r="D28" s="36">
        <v>347.39999999999992</v>
      </c>
      <c r="E28" s="36">
        <v>341.29999999999984</v>
      </c>
      <c r="F28" s="36">
        <v>337.5499999999999</v>
      </c>
      <c r="G28" s="36">
        <v>331.44999999999982</v>
      </c>
      <c r="H28" s="36">
        <v>351.14999999999986</v>
      </c>
      <c r="I28" s="36">
        <v>357.24999999999989</v>
      </c>
      <c r="J28" s="36">
        <v>360.99999999999989</v>
      </c>
      <c r="K28" s="31">
        <v>353.5</v>
      </c>
      <c r="L28" s="31">
        <v>343.65</v>
      </c>
      <c r="M28" s="31">
        <v>26.218859999999999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228.55</v>
      </c>
      <c r="D29" s="36">
        <v>228.7833333333333</v>
      </c>
      <c r="E29" s="36">
        <v>226.46666666666661</v>
      </c>
      <c r="F29" s="36">
        <v>224.3833333333333</v>
      </c>
      <c r="G29" s="36">
        <v>222.06666666666661</v>
      </c>
      <c r="H29" s="36">
        <v>230.86666666666662</v>
      </c>
      <c r="I29" s="36">
        <v>233.18333333333334</v>
      </c>
      <c r="J29" s="36">
        <v>235.26666666666662</v>
      </c>
      <c r="K29" s="31">
        <v>231.1</v>
      </c>
      <c r="L29" s="31">
        <v>226.7</v>
      </c>
      <c r="M29" s="31">
        <v>140.91149999999999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290.05</v>
      </c>
      <c r="D30" s="36">
        <v>286.53333333333336</v>
      </c>
      <c r="E30" s="36">
        <v>281.11666666666673</v>
      </c>
      <c r="F30" s="36">
        <v>272.18333333333339</v>
      </c>
      <c r="G30" s="36">
        <v>266.76666666666677</v>
      </c>
      <c r="H30" s="36">
        <v>295.4666666666667</v>
      </c>
      <c r="I30" s="36">
        <v>300.88333333333333</v>
      </c>
      <c r="J30" s="36">
        <v>309.81666666666666</v>
      </c>
      <c r="K30" s="31">
        <v>291.95</v>
      </c>
      <c r="L30" s="31">
        <v>277.60000000000002</v>
      </c>
      <c r="M30" s="31">
        <v>156.02891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710.25</v>
      </c>
      <c r="D31" s="36">
        <v>691.7833333333333</v>
      </c>
      <c r="E31" s="36">
        <v>636.56666666666661</v>
      </c>
      <c r="F31" s="36">
        <v>562.88333333333333</v>
      </c>
      <c r="G31" s="36">
        <v>507.66666666666663</v>
      </c>
      <c r="H31" s="36">
        <v>765.46666666666658</v>
      </c>
      <c r="I31" s="36">
        <v>820.68333333333328</v>
      </c>
      <c r="J31" s="36">
        <v>894.36666666666656</v>
      </c>
      <c r="K31" s="31">
        <v>747</v>
      </c>
      <c r="L31" s="31">
        <v>618.1</v>
      </c>
      <c r="M31" s="31">
        <v>50.788350000000001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819.3</v>
      </c>
      <c r="D32" s="36">
        <v>822.19999999999993</v>
      </c>
      <c r="E32" s="36">
        <v>812.09999999999991</v>
      </c>
      <c r="F32" s="36">
        <v>804.9</v>
      </c>
      <c r="G32" s="36">
        <v>794.8</v>
      </c>
      <c r="H32" s="36">
        <v>829.39999999999986</v>
      </c>
      <c r="I32" s="36">
        <v>839.5</v>
      </c>
      <c r="J32" s="36">
        <v>846.69999999999982</v>
      </c>
      <c r="K32" s="31">
        <v>832.3</v>
      </c>
      <c r="L32" s="31">
        <v>815</v>
      </c>
      <c r="M32" s="31">
        <v>0.38299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1227.8</v>
      </c>
      <c r="D33" s="36">
        <v>1224.7</v>
      </c>
      <c r="E33" s="36">
        <v>1195.4000000000001</v>
      </c>
      <c r="F33" s="36">
        <v>1163</v>
      </c>
      <c r="G33" s="36">
        <v>1133.7</v>
      </c>
      <c r="H33" s="36">
        <v>1257.1000000000001</v>
      </c>
      <c r="I33" s="36">
        <v>1286.3999999999999</v>
      </c>
      <c r="J33" s="36">
        <v>1318.8000000000002</v>
      </c>
      <c r="K33" s="31">
        <v>1254</v>
      </c>
      <c r="L33" s="31">
        <v>1192.3</v>
      </c>
      <c r="M33" s="31">
        <v>9.5637600000000003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2422.65</v>
      </c>
      <c r="D34" s="36">
        <v>2414.0333333333333</v>
      </c>
      <c r="E34" s="36">
        <v>2401.2666666666664</v>
      </c>
      <c r="F34" s="36">
        <v>2379.8833333333332</v>
      </c>
      <c r="G34" s="36">
        <v>2367.1166666666663</v>
      </c>
      <c r="H34" s="36">
        <v>2435.4166666666665</v>
      </c>
      <c r="I34" s="36">
        <v>2448.1833333333338</v>
      </c>
      <c r="J34" s="36">
        <v>2469.5666666666666</v>
      </c>
      <c r="K34" s="31">
        <v>2426.8000000000002</v>
      </c>
      <c r="L34" s="31">
        <v>2392.65</v>
      </c>
      <c r="M34" s="31">
        <v>0.65037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949.95</v>
      </c>
      <c r="D35" s="36">
        <v>953.51666666666677</v>
      </c>
      <c r="E35" s="36">
        <v>941.43333333333351</v>
      </c>
      <c r="F35" s="36">
        <v>932.91666666666674</v>
      </c>
      <c r="G35" s="36">
        <v>920.83333333333348</v>
      </c>
      <c r="H35" s="36">
        <v>962.03333333333353</v>
      </c>
      <c r="I35" s="36">
        <v>974.11666666666679</v>
      </c>
      <c r="J35" s="36">
        <v>982.63333333333355</v>
      </c>
      <c r="K35" s="31">
        <v>965.6</v>
      </c>
      <c r="L35" s="31">
        <v>945</v>
      </c>
      <c r="M35" s="31">
        <v>0.58814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5451.65</v>
      </c>
      <c r="D36" s="36">
        <v>5434.0166666666673</v>
      </c>
      <c r="E36" s="36">
        <v>5372.7333333333345</v>
      </c>
      <c r="F36" s="36">
        <v>5293.8166666666675</v>
      </c>
      <c r="G36" s="36">
        <v>5232.5333333333347</v>
      </c>
      <c r="H36" s="36">
        <v>5512.9333333333343</v>
      </c>
      <c r="I36" s="36">
        <v>5574.2166666666672</v>
      </c>
      <c r="J36" s="36">
        <v>5653.1333333333341</v>
      </c>
      <c r="K36" s="31">
        <v>5495.3</v>
      </c>
      <c r="L36" s="31">
        <v>5355.1</v>
      </c>
      <c r="M36" s="31">
        <v>1.45147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1960.35</v>
      </c>
      <c r="D37" s="36">
        <v>1964.7</v>
      </c>
      <c r="E37" s="36">
        <v>1945.65</v>
      </c>
      <c r="F37" s="36">
        <v>1930.95</v>
      </c>
      <c r="G37" s="36">
        <v>1911.9</v>
      </c>
      <c r="H37" s="36">
        <v>1979.4</v>
      </c>
      <c r="I37" s="36">
        <v>1998.4499999999998</v>
      </c>
      <c r="J37" s="36">
        <v>2013.15</v>
      </c>
      <c r="K37" s="31">
        <v>1983.75</v>
      </c>
      <c r="L37" s="31">
        <v>1950</v>
      </c>
      <c r="M37" s="31">
        <v>0.25900000000000001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70.400000000000006</v>
      </c>
      <c r="D38" s="36">
        <v>70.816666666666663</v>
      </c>
      <c r="E38" s="36">
        <v>69.833333333333329</v>
      </c>
      <c r="F38" s="36">
        <v>69.266666666666666</v>
      </c>
      <c r="G38" s="36">
        <v>68.283333333333331</v>
      </c>
      <c r="H38" s="36">
        <v>71.383333333333326</v>
      </c>
      <c r="I38" s="36">
        <v>72.366666666666674</v>
      </c>
      <c r="J38" s="36">
        <v>72.933333333333323</v>
      </c>
      <c r="K38" s="31">
        <v>71.8</v>
      </c>
      <c r="L38" s="31">
        <v>70.25</v>
      </c>
      <c r="M38" s="31">
        <v>6.4369699999999996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26.35</v>
      </c>
      <c r="D39" s="36">
        <v>26.466666666666669</v>
      </c>
      <c r="E39" s="36">
        <v>26.233333333333338</v>
      </c>
      <c r="F39" s="36">
        <v>26.116666666666671</v>
      </c>
      <c r="G39" s="36">
        <v>25.88333333333334</v>
      </c>
      <c r="H39" s="36">
        <v>26.583333333333336</v>
      </c>
      <c r="I39" s="36">
        <v>26.81666666666667</v>
      </c>
      <c r="J39" s="36">
        <v>26.933333333333334</v>
      </c>
      <c r="K39" s="31">
        <v>26.7</v>
      </c>
      <c r="L39" s="31">
        <v>26.35</v>
      </c>
      <c r="M39" s="31">
        <v>39.62406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1210.1500000000001</v>
      </c>
      <c r="D40" s="36">
        <v>1188.0166666666667</v>
      </c>
      <c r="E40" s="36">
        <v>1138.0333333333333</v>
      </c>
      <c r="F40" s="36">
        <v>1065.9166666666667</v>
      </c>
      <c r="G40" s="36">
        <v>1015.9333333333334</v>
      </c>
      <c r="H40" s="36">
        <v>1260.1333333333332</v>
      </c>
      <c r="I40" s="36">
        <v>1310.1166666666663</v>
      </c>
      <c r="J40" s="36">
        <v>1382.2333333333331</v>
      </c>
      <c r="K40" s="31">
        <v>1238</v>
      </c>
      <c r="L40" s="31">
        <v>1115.9000000000001</v>
      </c>
      <c r="M40" s="31">
        <v>57.020510000000002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3726.45</v>
      </c>
      <c r="D41" s="36">
        <v>3765.9833333333336</v>
      </c>
      <c r="E41" s="36">
        <v>3662.9666666666672</v>
      </c>
      <c r="F41" s="36">
        <v>3599.4833333333336</v>
      </c>
      <c r="G41" s="36">
        <v>3496.4666666666672</v>
      </c>
      <c r="H41" s="36">
        <v>3829.4666666666672</v>
      </c>
      <c r="I41" s="36">
        <v>3932.4833333333336</v>
      </c>
      <c r="J41" s="36">
        <v>3995.9666666666672</v>
      </c>
      <c r="K41" s="31">
        <v>3869</v>
      </c>
      <c r="L41" s="31">
        <v>3702.5</v>
      </c>
      <c r="M41" s="31">
        <v>1.0747800000000001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635.29999999999995</v>
      </c>
      <c r="D42" s="36">
        <v>639.86666666666667</v>
      </c>
      <c r="E42" s="36">
        <v>622.7833333333333</v>
      </c>
      <c r="F42" s="36">
        <v>610.26666666666665</v>
      </c>
      <c r="G42" s="36">
        <v>593.18333333333328</v>
      </c>
      <c r="H42" s="36">
        <v>652.38333333333333</v>
      </c>
      <c r="I42" s="36">
        <v>669.46666666666658</v>
      </c>
      <c r="J42" s="36">
        <v>681.98333333333335</v>
      </c>
      <c r="K42" s="31">
        <v>656.95</v>
      </c>
      <c r="L42" s="31">
        <v>627.35</v>
      </c>
      <c r="M42" s="31">
        <v>48.657049999999998</v>
      </c>
      <c r="N42" s="1"/>
      <c r="O42" s="1"/>
    </row>
    <row r="43" spans="1:15" ht="12.75" customHeight="1">
      <c r="A43" s="33">
        <v>33</v>
      </c>
      <c r="B43" s="53" t="s">
        <v>1028</v>
      </c>
      <c r="C43" s="31">
        <v>4069.5</v>
      </c>
      <c r="D43" s="36">
        <v>4063.5</v>
      </c>
      <c r="E43" s="36">
        <v>4046</v>
      </c>
      <c r="F43" s="36">
        <v>4022.5</v>
      </c>
      <c r="G43" s="36">
        <v>4005</v>
      </c>
      <c r="H43" s="36">
        <v>4087</v>
      </c>
      <c r="I43" s="36">
        <v>4104.5</v>
      </c>
      <c r="J43" s="36">
        <v>4128</v>
      </c>
      <c r="K43" s="31">
        <v>4081</v>
      </c>
      <c r="L43" s="31">
        <v>4040</v>
      </c>
      <c r="M43" s="31">
        <v>0.24018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2599.5500000000002</v>
      </c>
      <c r="D44" s="36">
        <v>2610.1833333333334</v>
      </c>
      <c r="E44" s="36">
        <v>2585.3666666666668</v>
      </c>
      <c r="F44" s="36">
        <v>2571.1833333333334</v>
      </c>
      <c r="G44" s="36">
        <v>2546.3666666666668</v>
      </c>
      <c r="H44" s="36">
        <v>2624.3666666666668</v>
      </c>
      <c r="I44" s="36">
        <v>2649.1833333333334</v>
      </c>
      <c r="J44" s="36">
        <v>2663.3666666666668</v>
      </c>
      <c r="K44" s="31">
        <v>2635</v>
      </c>
      <c r="L44" s="31">
        <v>2596</v>
      </c>
      <c r="M44" s="31">
        <v>1.95163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762.9</v>
      </c>
      <c r="D45" s="36">
        <v>767.11666666666667</v>
      </c>
      <c r="E45" s="36">
        <v>756.7833333333333</v>
      </c>
      <c r="F45" s="36">
        <v>750.66666666666663</v>
      </c>
      <c r="G45" s="36">
        <v>740.33333333333326</v>
      </c>
      <c r="H45" s="36">
        <v>773.23333333333335</v>
      </c>
      <c r="I45" s="36">
        <v>783.56666666666661</v>
      </c>
      <c r="J45" s="36">
        <v>789.68333333333339</v>
      </c>
      <c r="K45" s="31">
        <v>777.45</v>
      </c>
      <c r="L45" s="31">
        <v>761</v>
      </c>
      <c r="M45" s="31">
        <v>0.87480000000000002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8027.35</v>
      </c>
      <c r="D46" s="36">
        <v>7993.0999999999995</v>
      </c>
      <c r="E46" s="36">
        <v>7861.1999999999989</v>
      </c>
      <c r="F46" s="36">
        <v>7695.0499999999993</v>
      </c>
      <c r="G46" s="36">
        <v>7563.1499999999987</v>
      </c>
      <c r="H46" s="36">
        <v>8159.2499999999991</v>
      </c>
      <c r="I46" s="36">
        <v>8291.1499999999978</v>
      </c>
      <c r="J46" s="36">
        <v>8457.2999999999993</v>
      </c>
      <c r="K46" s="31">
        <v>8125</v>
      </c>
      <c r="L46" s="31">
        <v>7826.95</v>
      </c>
      <c r="M46" s="31">
        <v>1.0904199999999999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5914.35</v>
      </c>
      <c r="D47" s="36">
        <v>5917.7333333333336</v>
      </c>
      <c r="E47" s="36">
        <v>5863.6166666666668</v>
      </c>
      <c r="F47" s="36">
        <v>5812.8833333333332</v>
      </c>
      <c r="G47" s="36">
        <v>5758.7666666666664</v>
      </c>
      <c r="H47" s="36">
        <v>5968.4666666666672</v>
      </c>
      <c r="I47" s="36">
        <v>6022.5833333333339</v>
      </c>
      <c r="J47" s="36">
        <v>6073.3166666666675</v>
      </c>
      <c r="K47" s="31">
        <v>5971.85</v>
      </c>
      <c r="L47" s="31">
        <v>5867</v>
      </c>
      <c r="M47" s="31">
        <v>6.0880700000000001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481.65</v>
      </c>
      <c r="D48" s="36">
        <v>483.2166666666667</v>
      </c>
      <c r="E48" s="36">
        <v>478.83333333333337</v>
      </c>
      <c r="F48" s="36">
        <v>476.01666666666665</v>
      </c>
      <c r="G48" s="36">
        <v>471.63333333333333</v>
      </c>
      <c r="H48" s="36">
        <v>486.03333333333342</v>
      </c>
      <c r="I48" s="36">
        <v>490.41666666666674</v>
      </c>
      <c r="J48" s="36">
        <v>493.23333333333346</v>
      </c>
      <c r="K48" s="31">
        <v>487.6</v>
      </c>
      <c r="L48" s="31">
        <v>480.4</v>
      </c>
      <c r="M48" s="31">
        <v>17.036799999999999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309.7</v>
      </c>
      <c r="D49" s="36">
        <v>309.88333333333327</v>
      </c>
      <c r="E49" s="36">
        <v>302.36666666666656</v>
      </c>
      <c r="F49" s="36">
        <v>295.0333333333333</v>
      </c>
      <c r="G49" s="36">
        <v>287.51666666666659</v>
      </c>
      <c r="H49" s="36">
        <v>317.21666666666653</v>
      </c>
      <c r="I49" s="36">
        <v>324.73333333333329</v>
      </c>
      <c r="J49" s="36">
        <v>332.06666666666649</v>
      </c>
      <c r="K49" s="31">
        <v>317.39999999999998</v>
      </c>
      <c r="L49" s="31">
        <v>302.55</v>
      </c>
      <c r="M49" s="31">
        <v>13.27562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625.04999999999995</v>
      </c>
      <c r="D50" s="36">
        <v>622.51666666666665</v>
      </c>
      <c r="E50" s="36">
        <v>614.0333333333333</v>
      </c>
      <c r="F50" s="36">
        <v>603.01666666666665</v>
      </c>
      <c r="G50" s="36">
        <v>594.5333333333333</v>
      </c>
      <c r="H50" s="36">
        <v>633.5333333333333</v>
      </c>
      <c r="I50" s="36">
        <v>642.01666666666665</v>
      </c>
      <c r="J50" s="36">
        <v>653.0333333333333</v>
      </c>
      <c r="K50" s="31">
        <v>631</v>
      </c>
      <c r="L50" s="31">
        <v>611.5</v>
      </c>
      <c r="M50" s="31">
        <v>3.4731999999999998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604.15</v>
      </c>
      <c r="D51" s="36">
        <v>605.68333333333328</v>
      </c>
      <c r="E51" s="36">
        <v>589.46666666666658</v>
      </c>
      <c r="F51" s="36">
        <v>574.7833333333333</v>
      </c>
      <c r="G51" s="36">
        <v>558.56666666666661</v>
      </c>
      <c r="H51" s="36">
        <v>620.36666666666656</v>
      </c>
      <c r="I51" s="36">
        <v>636.58333333333326</v>
      </c>
      <c r="J51" s="36">
        <v>651.26666666666654</v>
      </c>
      <c r="K51" s="31">
        <v>621.9</v>
      </c>
      <c r="L51" s="31">
        <v>591</v>
      </c>
      <c r="M51" s="31">
        <v>1.05365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210.7</v>
      </c>
      <c r="D52" s="36">
        <v>212.38333333333333</v>
      </c>
      <c r="E52" s="36">
        <v>205.31666666666666</v>
      </c>
      <c r="F52" s="36">
        <v>199.93333333333334</v>
      </c>
      <c r="G52" s="36">
        <v>192.86666666666667</v>
      </c>
      <c r="H52" s="36">
        <v>217.76666666666665</v>
      </c>
      <c r="I52" s="36">
        <v>224.83333333333331</v>
      </c>
      <c r="J52" s="36">
        <v>230.21666666666664</v>
      </c>
      <c r="K52" s="31">
        <v>219.45</v>
      </c>
      <c r="L52" s="31">
        <v>207</v>
      </c>
      <c r="M52" s="31">
        <v>442.77487000000002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2874.75</v>
      </c>
      <c r="D53" s="36">
        <v>2883.9833333333336</v>
      </c>
      <c r="E53" s="36">
        <v>2857.7666666666673</v>
      </c>
      <c r="F53" s="36">
        <v>2840.7833333333338</v>
      </c>
      <c r="G53" s="36">
        <v>2814.5666666666675</v>
      </c>
      <c r="H53" s="36">
        <v>2900.9666666666672</v>
      </c>
      <c r="I53" s="36">
        <v>2927.1833333333334</v>
      </c>
      <c r="J53" s="36">
        <v>2944.166666666667</v>
      </c>
      <c r="K53" s="31">
        <v>2910.2</v>
      </c>
      <c r="L53" s="31">
        <v>2867</v>
      </c>
      <c r="M53" s="31">
        <v>7.5582200000000004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365.9</v>
      </c>
      <c r="D54" s="36">
        <v>364.7833333333333</v>
      </c>
      <c r="E54" s="36">
        <v>362.31666666666661</v>
      </c>
      <c r="F54" s="36">
        <v>358.73333333333329</v>
      </c>
      <c r="G54" s="36">
        <v>356.26666666666659</v>
      </c>
      <c r="H54" s="36">
        <v>368.36666666666662</v>
      </c>
      <c r="I54" s="36">
        <v>370.83333333333331</v>
      </c>
      <c r="J54" s="36">
        <v>374.41666666666663</v>
      </c>
      <c r="K54" s="31">
        <v>367.25</v>
      </c>
      <c r="L54" s="31">
        <v>361.2</v>
      </c>
      <c r="M54" s="31">
        <v>10.143929999999999</v>
      </c>
      <c r="N54" s="1"/>
      <c r="O54" s="1"/>
    </row>
    <row r="55" spans="1:15" ht="12.75" customHeight="1">
      <c r="A55" s="33">
        <v>45</v>
      </c>
      <c r="B55" s="53" t="s">
        <v>1029</v>
      </c>
      <c r="C55" s="31">
        <v>6024.75</v>
      </c>
      <c r="D55" s="36">
        <v>5934.9833333333336</v>
      </c>
      <c r="E55" s="36">
        <v>5740.0166666666673</v>
      </c>
      <c r="F55" s="36">
        <v>5455.2833333333338</v>
      </c>
      <c r="G55" s="36">
        <v>5260.3166666666675</v>
      </c>
      <c r="H55" s="36">
        <v>6219.7166666666672</v>
      </c>
      <c r="I55" s="36">
        <v>6414.6833333333343</v>
      </c>
      <c r="J55" s="36">
        <v>6699.416666666667</v>
      </c>
      <c r="K55" s="31">
        <v>6129.95</v>
      </c>
      <c r="L55" s="31">
        <v>5650.25</v>
      </c>
      <c r="M55" s="31">
        <v>0.71055999999999997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2149</v>
      </c>
      <c r="D56" s="36">
        <v>2142.2166666666667</v>
      </c>
      <c r="E56" s="36">
        <v>2119.1333333333332</v>
      </c>
      <c r="F56" s="36">
        <v>2089.2666666666664</v>
      </c>
      <c r="G56" s="36">
        <v>2066.1833333333329</v>
      </c>
      <c r="H56" s="36">
        <v>2172.0833333333335</v>
      </c>
      <c r="I56" s="36">
        <v>2195.1666666666665</v>
      </c>
      <c r="J56" s="36">
        <v>2225.0333333333338</v>
      </c>
      <c r="K56" s="31">
        <v>2165.3000000000002</v>
      </c>
      <c r="L56" s="31">
        <v>2112.35</v>
      </c>
      <c r="M56" s="31">
        <v>8.9121900000000007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5880.2</v>
      </c>
      <c r="D57" s="36">
        <v>5901.45</v>
      </c>
      <c r="E57" s="36">
        <v>5846.7999999999993</v>
      </c>
      <c r="F57" s="36">
        <v>5813.4</v>
      </c>
      <c r="G57" s="36">
        <v>5758.7499999999991</v>
      </c>
      <c r="H57" s="36">
        <v>5934.8499999999995</v>
      </c>
      <c r="I57" s="36">
        <v>5989.4999999999991</v>
      </c>
      <c r="J57" s="36">
        <v>6022.9</v>
      </c>
      <c r="K57" s="31">
        <v>5956.1</v>
      </c>
      <c r="L57" s="31">
        <v>5868.05</v>
      </c>
      <c r="M57" s="31">
        <v>0.20003000000000001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1235.05</v>
      </c>
      <c r="D58" s="36">
        <v>1233.9166666666667</v>
      </c>
      <c r="E58" s="36">
        <v>1222.1333333333334</v>
      </c>
      <c r="F58" s="36">
        <v>1209.2166666666667</v>
      </c>
      <c r="G58" s="36">
        <v>1197.4333333333334</v>
      </c>
      <c r="H58" s="36">
        <v>1246.8333333333335</v>
      </c>
      <c r="I58" s="36">
        <v>1258.6166666666668</v>
      </c>
      <c r="J58" s="36">
        <v>1271.5333333333335</v>
      </c>
      <c r="K58" s="31">
        <v>1245.7</v>
      </c>
      <c r="L58" s="31">
        <v>1221</v>
      </c>
      <c r="M58" s="31">
        <v>12.20847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520.85</v>
      </c>
      <c r="D59" s="36">
        <v>525.2833333333333</v>
      </c>
      <c r="E59" s="36">
        <v>514.56666666666661</v>
      </c>
      <c r="F59" s="36">
        <v>508.2833333333333</v>
      </c>
      <c r="G59" s="36">
        <v>497.56666666666661</v>
      </c>
      <c r="H59" s="36">
        <v>531.56666666666661</v>
      </c>
      <c r="I59" s="36">
        <v>542.2833333333333</v>
      </c>
      <c r="J59" s="36">
        <v>548.56666666666661</v>
      </c>
      <c r="K59" s="31">
        <v>536</v>
      </c>
      <c r="L59" s="31">
        <v>519</v>
      </c>
      <c r="M59" s="31">
        <v>1.64181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4684.5</v>
      </c>
      <c r="D60" s="36">
        <v>4733.333333333333</v>
      </c>
      <c r="E60" s="36">
        <v>4625.2666666666664</v>
      </c>
      <c r="F60" s="36">
        <v>4566.0333333333338</v>
      </c>
      <c r="G60" s="36">
        <v>4457.9666666666672</v>
      </c>
      <c r="H60" s="36">
        <v>4792.5666666666657</v>
      </c>
      <c r="I60" s="36">
        <v>4900.6333333333332</v>
      </c>
      <c r="J60" s="36">
        <v>4959.866666666665</v>
      </c>
      <c r="K60" s="31">
        <v>4841.3999999999996</v>
      </c>
      <c r="L60" s="31">
        <v>4674.1000000000004</v>
      </c>
      <c r="M60" s="31">
        <v>3.0731600000000001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1174</v>
      </c>
      <c r="D61" s="36">
        <v>1170.5333333333333</v>
      </c>
      <c r="E61" s="36">
        <v>1164.0666666666666</v>
      </c>
      <c r="F61" s="36">
        <v>1154.1333333333332</v>
      </c>
      <c r="G61" s="36">
        <v>1147.6666666666665</v>
      </c>
      <c r="H61" s="36">
        <v>1180.4666666666667</v>
      </c>
      <c r="I61" s="36">
        <v>1186.9333333333334</v>
      </c>
      <c r="J61" s="36">
        <v>1196.8666666666668</v>
      </c>
      <c r="K61" s="31">
        <v>1177</v>
      </c>
      <c r="L61" s="31">
        <v>1160.5999999999999</v>
      </c>
      <c r="M61" s="31">
        <v>88.149969999999996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4566.75</v>
      </c>
      <c r="D62" s="36">
        <v>4563.4666666666662</v>
      </c>
      <c r="E62" s="36">
        <v>4473.2833333333328</v>
      </c>
      <c r="F62" s="36">
        <v>4379.8166666666666</v>
      </c>
      <c r="G62" s="36">
        <v>4289.6333333333332</v>
      </c>
      <c r="H62" s="36">
        <v>4656.9333333333325</v>
      </c>
      <c r="I62" s="36">
        <v>4747.116666666665</v>
      </c>
      <c r="J62" s="36">
        <v>4840.5833333333321</v>
      </c>
      <c r="K62" s="31">
        <v>4653.6499999999996</v>
      </c>
      <c r="L62" s="31">
        <v>4470</v>
      </c>
      <c r="M62" s="31">
        <v>5.6855099999999998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320.2</v>
      </c>
      <c r="D63" s="36">
        <v>324.7</v>
      </c>
      <c r="E63" s="36">
        <v>315.54999999999995</v>
      </c>
      <c r="F63" s="36">
        <v>310.89999999999998</v>
      </c>
      <c r="G63" s="36">
        <v>301.74999999999994</v>
      </c>
      <c r="H63" s="36">
        <v>329.34999999999997</v>
      </c>
      <c r="I63" s="36">
        <v>338.49999999999994</v>
      </c>
      <c r="J63" s="36">
        <v>343.15</v>
      </c>
      <c r="K63" s="31">
        <v>333.85</v>
      </c>
      <c r="L63" s="31">
        <v>320.05</v>
      </c>
      <c r="M63" s="31">
        <v>32.77731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2730.1</v>
      </c>
      <c r="D64" s="36">
        <v>2702.35</v>
      </c>
      <c r="E64" s="36">
        <v>2644.7</v>
      </c>
      <c r="F64" s="36">
        <v>2559.2999999999997</v>
      </c>
      <c r="G64" s="36">
        <v>2501.6499999999996</v>
      </c>
      <c r="H64" s="36">
        <v>2787.75</v>
      </c>
      <c r="I64" s="36">
        <v>2845.4000000000005</v>
      </c>
      <c r="J64" s="36">
        <v>2930.8</v>
      </c>
      <c r="K64" s="31">
        <v>2760</v>
      </c>
      <c r="L64" s="31">
        <v>2616.9499999999998</v>
      </c>
      <c r="M64" s="31">
        <v>13.769259999999999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8948.2000000000007</v>
      </c>
      <c r="D65" s="36">
        <v>8947.4333333333343</v>
      </c>
      <c r="E65" s="36">
        <v>8870.8666666666686</v>
      </c>
      <c r="F65" s="36">
        <v>8793.5333333333347</v>
      </c>
      <c r="G65" s="36">
        <v>8716.966666666669</v>
      </c>
      <c r="H65" s="36">
        <v>9024.7666666666682</v>
      </c>
      <c r="I65" s="36">
        <v>9101.3333333333339</v>
      </c>
      <c r="J65" s="36">
        <v>9178.6666666666679</v>
      </c>
      <c r="K65" s="31">
        <v>9024</v>
      </c>
      <c r="L65" s="31">
        <v>8870.1</v>
      </c>
      <c r="M65" s="31">
        <v>4.5591999999999997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6836.9</v>
      </c>
      <c r="D66" s="36">
        <v>6846.6333333333341</v>
      </c>
      <c r="E66" s="36">
        <v>6783.2666666666682</v>
      </c>
      <c r="F66" s="36">
        <v>6729.6333333333341</v>
      </c>
      <c r="G66" s="36">
        <v>6666.2666666666682</v>
      </c>
      <c r="H66" s="36">
        <v>6900.2666666666682</v>
      </c>
      <c r="I66" s="36">
        <v>6963.633333333335</v>
      </c>
      <c r="J66" s="36">
        <v>7017.2666666666682</v>
      </c>
      <c r="K66" s="31">
        <v>6910</v>
      </c>
      <c r="L66" s="31">
        <v>6793</v>
      </c>
      <c r="M66" s="31">
        <v>7.4204299999999996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1601.7</v>
      </c>
      <c r="D67" s="36">
        <v>1606.25</v>
      </c>
      <c r="E67" s="36">
        <v>1592.5</v>
      </c>
      <c r="F67" s="36">
        <v>1583.3</v>
      </c>
      <c r="G67" s="36">
        <v>1569.55</v>
      </c>
      <c r="H67" s="36">
        <v>1615.45</v>
      </c>
      <c r="I67" s="36">
        <v>1629.2</v>
      </c>
      <c r="J67" s="36">
        <v>1638.4</v>
      </c>
      <c r="K67" s="31">
        <v>1620</v>
      </c>
      <c r="L67" s="31">
        <v>1597.05</v>
      </c>
      <c r="M67" s="31">
        <v>5.6627799999999997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8031.95</v>
      </c>
      <c r="D68" s="36">
        <v>8081.7666666666664</v>
      </c>
      <c r="E68" s="36">
        <v>7965.1833333333325</v>
      </c>
      <c r="F68" s="36">
        <v>7898.4166666666661</v>
      </c>
      <c r="G68" s="36">
        <v>7781.8333333333321</v>
      </c>
      <c r="H68" s="36">
        <v>8148.5333333333328</v>
      </c>
      <c r="I68" s="36">
        <v>8265.1166666666668</v>
      </c>
      <c r="J68" s="36">
        <v>8331.8833333333332</v>
      </c>
      <c r="K68" s="31">
        <v>8198.35</v>
      </c>
      <c r="L68" s="31">
        <v>8015</v>
      </c>
      <c r="M68" s="31">
        <v>0.59111000000000002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2191.3000000000002</v>
      </c>
      <c r="D69" s="36">
        <v>2209.9500000000003</v>
      </c>
      <c r="E69" s="36">
        <v>2166.4500000000007</v>
      </c>
      <c r="F69" s="36">
        <v>2141.6000000000004</v>
      </c>
      <c r="G69" s="36">
        <v>2098.1000000000008</v>
      </c>
      <c r="H69" s="36">
        <v>2234.8000000000006</v>
      </c>
      <c r="I69" s="36">
        <v>2278.2999999999997</v>
      </c>
      <c r="J69" s="36">
        <v>2303.1500000000005</v>
      </c>
      <c r="K69" s="31">
        <v>2253.4499999999998</v>
      </c>
      <c r="L69" s="31">
        <v>2185.1</v>
      </c>
      <c r="M69" s="31">
        <v>0.36559000000000003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3043.85</v>
      </c>
      <c r="D70" s="36">
        <v>3050.4666666666667</v>
      </c>
      <c r="E70" s="36">
        <v>2995.0833333333335</v>
      </c>
      <c r="F70" s="36">
        <v>2946.3166666666666</v>
      </c>
      <c r="G70" s="36">
        <v>2890.9333333333334</v>
      </c>
      <c r="H70" s="36">
        <v>3099.2333333333336</v>
      </c>
      <c r="I70" s="36">
        <v>3154.6166666666668</v>
      </c>
      <c r="J70" s="36">
        <v>3203.3833333333337</v>
      </c>
      <c r="K70" s="31">
        <v>3105.85</v>
      </c>
      <c r="L70" s="31">
        <v>3001.7</v>
      </c>
      <c r="M70" s="31">
        <v>4.8804800000000004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388.45</v>
      </c>
      <c r="D71" s="36">
        <v>385.85000000000008</v>
      </c>
      <c r="E71" s="36">
        <v>379.70000000000016</v>
      </c>
      <c r="F71" s="36">
        <v>370.9500000000001</v>
      </c>
      <c r="G71" s="36">
        <v>364.80000000000018</v>
      </c>
      <c r="H71" s="36">
        <v>394.60000000000014</v>
      </c>
      <c r="I71" s="36">
        <v>400.75000000000011</v>
      </c>
      <c r="J71" s="36">
        <v>409.50000000000011</v>
      </c>
      <c r="K71" s="31">
        <v>392</v>
      </c>
      <c r="L71" s="31">
        <v>377.1</v>
      </c>
      <c r="M71" s="31">
        <v>15.47922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186.3</v>
      </c>
      <c r="D72" s="36">
        <v>187.06666666666669</v>
      </c>
      <c r="E72" s="36">
        <v>184.33333333333337</v>
      </c>
      <c r="F72" s="36">
        <v>182.36666666666667</v>
      </c>
      <c r="G72" s="36">
        <v>179.63333333333335</v>
      </c>
      <c r="H72" s="36">
        <v>189.03333333333339</v>
      </c>
      <c r="I72" s="36">
        <v>191.76666666666668</v>
      </c>
      <c r="J72" s="36">
        <v>193.73333333333341</v>
      </c>
      <c r="K72" s="31">
        <v>189.8</v>
      </c>
      <c r="L72" s="31">
        <v>185.1</v>
      </c>
      <c r="M72" s="31">
        <v>64.851910000000004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268.95</v>
      </c>
      <c r="D73" s="36">
        <v>269.63333333333333</v>
      </c>
      <c r="E73" s="36">
        <v>267.06666666666666</v>
      </c>
      <c r="F73" s="36">
        <v>265.18333333333334</v>
      </c>
      <c r="G73" s="36">
        <v>262.61666666666667</v>
      </c>
      <c r="H73" s="36">
        <v>271.51666666666665</v>
      </c>
      <c r="I73" s="36">
        <v>274.08333333333326</v>
      </c>
      <c r="J73" s="36">
        <v>275.96666666666664</v>
      </c>
      <c r="K73" s="31">
        <v>272.2</v>
      </c>
      <c r="L73" s="31">
        <v>267.75</v>
      </c>
      <c r="M73" s="31">
        <v>165.09527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129.9</v>
      </c>
      <c r="D74" s="36">
        <v>130</v>
      </c>
      <c r="E74" s="36">
        <v>128.80000000000001</v>
      </c>
      <c r="F74" s="36">
        <v>127.70000000000002</v>
      </c>
      <c r="G74" s="36">
        <v>126.50000000000003</v>
      </c>
      <c r="H74" s="36">
        <v>131.1</v>
      </c>
      <c r="I74" s="36">
        <v>132.29999999999998</v>
      </c>
      <c r="J74" s="36">
        <v>133.39999999999998</v>
      </c>
      <c r="K74" s="31">
        <v>131.19999999999999</v>
      </c>
      <c r="L74" s="31">
        <v>128.9</v>
      </c>
      <c r="M74" s="31">
        <v>97.555869999999999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68.150000000000006</v>
      </c>
      <c r="D75" s="36">
        <v>68.716666666666669</v>
      </c>
      <c r="E75" s="36">
        <v>67.283333333333331</v>
      </c>
      <c r="F75" s="36">
        <v>66.416666666666657</v>
      </c>
      <c r="G75" s="36">
        <v>64.98333333333332</v>
      </c>
      <c r="H75" s="36">
        <v>69.583333333333343</v>
      </c>
      <c r="I75" s="36">
        <v>71.01666666666668</v>
      </c>
      <c r="J75" s="36">
        <v>71.883333333333354</v>
      </c>
      <c r="K75" s="31">
        <v>70.150000000000006</v>
      </c>
      <c r="L75" s="31">
        <v>67.849999999999994</v>
      </c>
      <c r="M75" s="31">
        <v>247.76871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1346.4</v>
      </c>
      <c r="D76" s="36">
        <v>1349.3999999999999</v>
      </c>
      <c r="E76" s="36">
        <v>1341.9999999999998</v>
      </c>
      <c r="F76" s="36">
        <v>1337.6</v>
      </c>
      <c r="G76" s="36">
        <v>1330.1999999999998</v>
      </c>
      <c r="H76" s="36">
        <v>1353.7999999999997</v>
      </c>
      <c r="I76" s="36">
        <v>1361.1999999999998</v>
      </c>
      <c r="J76" s="36">
        <v>1365.5999999999997</v>
      </c>
      <c r="K76" s="31">
        <v>1356.8</v>
      </c>
      <c r="L76" s="31">
        <v>1345</v>
      </c>
      <c r="M76" s="31">
        <v>1.8296600000000001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5281</v>
      </c>
      <c r="D77" s="36">
        <v>5311.6500000000005</v>
      </c>
      <c r="E77" s="36">
        <v>5233.3500000000013</v>
      </c>
      <c r="F77" s="36">
        <v>5185.7000000000007</v>
      </c>
      <c r="G77" s="36">
        <v>5107.4000000000015</v>
      </c>
      <c r="H77" s="36">
        <v>5359.3000000000011</v>
      </c>
      <c r="I77" s="36">
        <v>5437.6</v>
      </c>
      <c r="J77" s="36">
        <v>5485.2500000000009</v>
      </c>
      <c r="K77" s="31">
        <v>5389.95</v>
      </c>
      <c r="L77" s="31">
        <v>5264</v>
      </c>
      <c r="M77" s="31">
        <v>0.69272999999999996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487.7</v>
      </c>
      <c r="D78" s="36">
        <v>487.5333333333333</v>
      </c>
      <c r="E78" s="36">
        <v>485.16666666666663</v>
      </c>
      <c r="F78" s="36">
        <v>482.63333333333333</v>
      </c>
      <c r="G78" s="36">
        <v>480.26666666666665</v>
      </c>
      <c r="H78" s="36">
        <v>490.06666666666661</v>
      </c>
      <c r="I78" s="36">
        <v>492.43333333333328</v>
      </c>
      <c r="J78" s="36">
        <v>494.96666666666658</v>
      </c>
      <c r="K78" s="31">
        <v>489.9</v>
      </c>
      <c r="L78" s="31">
        <v>485</v>
      </c>
      <c r="M78" s="31">
        <v>11.181050000000001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1523.05</v>
      </c>
      <c r="D79" s="36">
        <v>1537.7</v>
      </c>
      <c r="E79" s="36">
        <v>1416.45</v>
      </c>
      <c r="F79" s="36">
        <v>1309.8499999999999</v>
      </c>
      <c r="G79" s="36">
        <v>1188.5999999999999</v>
      </c>
      <c r="H79" s="36">
        <v>1644.3000000000002</v>
      </c>
      <c r="I79" s="36">
        <v>1765.5500000000002</v>
      </c>
      <c r="J79" s="36">
        <v>1872.1500000000003</v>
      </c>
      <c r="K79" s="31">
        <v>1658.95</v>
      </c>
      <c r="L79" s="31">
        <v>1431.1</v>
      </c>
      <c r="M79" s="31">
        <v>105.33547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297.2</v>
      </c>
      <c r="D80" s="36">
        <v>294.36666666666662</v>
      </c>
      <c r="E80" s="36">
        <v>288.83333333333326</v>
      </c>
      <c r="F80" s="36">
        <v>280.46666666666664</v>
      </c>
      <c r="G80" s="36">
        <v>274.93333333333328</v>
      </c>
      <c r="H80" s="36">
        <v>302.73333333333323</v>
      </c>
      <c r="I80" s="36">
        <v>308.26666666666665</v>
      </c>
      <c r="J80" s="36">
        <v>316.63333333333321</v>
      </c>
      <c r="K80" s="31">
        <v>299.89999999999998</v>
      </c>
      <c r="L80" s="31">
        <v>286</v>
      </c>
      <c r="M80" s="31">
        <v>636.09205999999995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1573.5</v>
      </c>
      <c r="D81" s="36">
        <v>1547</v>
      </c>
      <c r="E81" s="36">
        <v>1507</v>
      </c>
      <c r="F81" s="36">
        <v>1440.5</v>
      </c>
      <c r="G81" s="36">
        <v>1400.5</v>
      </c>
      <c r="H81" s="36">
        <v>1613.5</v>
      </c>
      <c r="I81" s="36">
        <v>1653.5</v>
      </c>
      <c r="J81" s="36">
        <v>1720</v>
      </c>
      <c r="K81" s="31">
        <v>1587</v>
      </c>
      <c r="L81" s="31">
        <v>1480.5</v>
      </c>
      <c r="M81" s="31">
        <v>31.414280000000002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305.64999999999998</v>
      </c>
      <c r="D82" s="36">
        <v>306.08333333333331</v>
      </c>
      <c r="E82" s="36">
        <v>301.96666666666664</v>
      </c>
      <c r="F82" s="36">
        <v>298.2833333333333</v>
      </c>
      <c r="G82" s="36">
        <v>294.16666666666663</v>
      </c>
      <c r="H82" s="36">
        <v>309.76666666666665</v>
      </c>
      <c r="I82" s="36">
        <v>313.88333333333333</v>
      </c>
      <c r="J82" s="36">
        <v>317.56666666666666</v>
      </c>
      <c r="K82" s="31">
        <v>310.2</v>
      </c>
      <c r="L82" s="31">
        <v>302.39999999999998</v>
      </c>
      <c r="M82" s="31">
        <v>227.36707000000001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654.1</v>
      </c>
      <c r="D83" s="36">
        <v>653.01666666666677</v>
      </c>
      <c r="E83" s="36">
        <v>642.68333333333351</v>
      </c>
      <c r="F83" s="36">
        <v>631.26666666666677</v>
      </c>
      <c r="G83" s="36">
        <v>620.93333333333351</v>
      </c>
      <c r="H83" s="36">
        <v>664.43333333333351</v>
      </c>
      <c r="I83" s="36">
        <v>674.76666666666677</v>
      </c>
      <c r="J83" s="36">
        <v>686.18333333333351</v>
      </c>
      <c r="K83" s="31">
        <v>663.35</v>
      </c>
      <c r="L83" s="31">
        <v>641.6</v>
      </c>
      <c r="M83" s="31">
        <v>81.042619999999999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1388.5</v>
      </c>
      <c r="D84" s="36">
        <v>1386.7666666666667</v>
      </c>
      <c r="E84" s="36">
        <v>1375.7833333333333</v>
      </c>
      <c r="F84" s="36">
        <v>1363.0666666666666</v>
      </c>
      <c r="G84" s="36">
        <v>1352.0833333333333</v>
      </c>
      <c r="H84" s="36">
        <v>1399.4833333333333</v>
      </c>
      <c r="I84" s="36">
        <v>1410.4666666666665</v>
      </c>
      <c r="J84" s="36">
        <v>1423.1833333333334</v>
      </c>
      <c r="K84" s="31">
        <v>1397.75</v>
      </c>
      <c r="L84" s="31">
        <v>1374.05</v>
      </c>
      <c r="M84" s="31">
        <v>56.223680000000002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556.29999999999995</v>
      </c>
      <c r="D85" s="36">
        <v>564.33333333333337</v>
      </c>
      <c r="E85" s="36">
        <v>543.9666666666667</v>
      </c>
      <c r="F85" s="36">
        <v>531.63333333333333</v>
      </c>
      <c r="G85" s="36">
        <v>511.26666666666665</v>
      </c>
      <c r="H85" s="36">
        <v>576.66666666666674</v>
      </c>
      <c r="I85" s="36">
        <v>597.0333333333333</v>
      </c>
      <c r="J85" s="36">
        <v>609.36666666666679</v>
      </c>
      <c r="K85" s="31">
        <v>584.70000000000005</v>
      </c>
      <c r="L85" s="31">
        <v>552</v>
      </c>
      <c r="M85" s="31">
        <v>23.833780000000001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319.45</v>
      </c>
      <c r="D86" s="36">
        <v>322.28333333333336</v>
      </c>
      <c r="E86" s="36">
        <v>313.56666666666672</v>
      </c>
      <c r="F86" s="36">
        <v>307.68333333333334</v>
      </c>
      <c r="G86" s="36">
        <v>298.9666666666667</v>
      </c>
      <c r="H86" s="36">
        <v>328.16666666666674</v>
      </c>
      <c r="I86" s="36">
        <v>336.88333333333333</v>
      </c>
      <c r="J86" s="36">
        <v>342.76666666666677</v>
      </c>
      <c r="K86" s="31">
        <v>331</v>
      </c>
      <c r="L86" s="31">
        <v>316.39999999999998</v>
      </c>
      <c r="M86" s="31">
        <v>313.41057000000001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1442.25</v>
      </c>
      <c r="D87" s="36">
        <v>1450.4333333333332</v>
      </c>
      <c r="E87" s="36">
        <v>1423.9166666666663</v>
      </c>
      <c r="F87" s="36">
        <v>1405.583333333333</v>
      </c>
      <c r="G87" s="36">
        <v>1379.0666666666662</v>
      </c>
      <c r="H87" s="36">
        <v>1468.7666666666664</v>
      </c>
      <c r="I87" s="36">
        <v>1495.2833333333333</v>
      </c>
      <c r="J87" s="36">
        <v>1513.6166666666666</v>
      </c>
      <c r="K87" s="31">
        <v>1476.95</v>
      </c>
      <c r="L87" s="31">
        <v>1432.1</v>
      </c>
      <c r="M87" s="31">
        <v>1.0027600000000001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618.20000000000005</v>
      </c>
      <c r="D88" s="36">
        <v>620.41666666666663</v>
      </c>
      <c r="E88" s="36">
        <v>612.83333333333326</v>
      </c>
      <c r="F88" s="36">
        <v>607.46666666666658</v>
      </c>
      <c r="G88" s="36">
        <v>599.88333333333321</v>
      </c>
      <c r="H88" s="36">
        <v>625.7833333333333</v>
      </c>
      <c r="I88" s="36">
        <v>633.36666666666656</v>
      </c>
      <c r="J88" s="36">
        <v>638.73333333333335</v>
      </c>
      <c r="K88" s="31">
        <v>628</v>
      </c>
      <c r="L88" s="31">
        <v>615.04999999999995</v>
      </c>
      <c r="M88" s="31">
        <v>18.94903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7384.9</v>
      </c>
      <c r="D89" s="36">
        <v>7343.5</v>
      </c>
      <c r="E89" s="36">
        <v>7201.45</v>
      </c>
      <c r="F89" s="36">
        <v>7018</v>
      </c>
      <c r="G89" s="36">
        <v>6875.95</v>
      </c>
      <c r="H89" s="36">
        <v>7526.95</v>
      </c>
      <c r="I89" s="36">
        <v>7668.9999999999991</v>
      </c>
      <c r="J89" s="36">
        <v>7852.45</v>
      </c>
      <c r="K89" s="31">
        <v>7485.55</v>
      </c>
      <c r="L89" s="31">
        <v>7160.05</v>
      </c>
      <c r="M89" s="31">
        <v>0.95377999999999996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1485.15</v>
      </c>
      <c r="D90" s="36">
        <v>1493.5333333333335</v>
      </c>
      <c r="E90" s="36">
        <v>1464.116666666667</v>
      </c>
      <c r="F90" s="36">
        <v>1443.0833333333335</v>
      </c>
      <c r="G90" s="36">
        <v>1413.666666666667</v>
      </c>
      <c r="H90" s="36">
        <v>1514.5666666666671</v>
      </c>
      <c r="I90" s="36">
        <v>1543.9833333333336</v>
      </c>
      <c r="J90" s="36">
        <v>1565.0166666666671</v>
      </c>
      <c r="K90" s="31">
        <v>1522.95</v>
      </c>
      <c r="L90" s="31">
        <v>1472.5</v>
      </c>
      <c r="M90" s="31">
        <v>2.2105800000000002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1536.55</v>
      </c>
      <c r="D91" s="36">
        <v>1546.8500000000001</v>
      </c>
      <c r="E91" s="36">
        <v>1519.7000000000003</v>
      </c>
      <c r="F91" s="36">
        <v>1502.8500000000001</v>
      </c>
      <c r="G91" s="36">
        <v>1475.7000000000003</v>
      </c>
      <c r="H91" s="36">
        <v>1563.7000000000003</v>
      </c>
      <c r="I91" s="36">
        <v>1590.8500000000004</v>
      </c>
      <c r="J91" s="36">
        <v>1607.7000000000003</v>
      </c>
      <c r="K91" s="31">
        <v>1574</v>
      </c>
      <c r="L91" s="31">
        <v>1530</v>
      </c>
      <c r="M91" s="31">
        <v>0.43414000000000003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496.15</v>
      </c>
      <c r="D92" s="36">
        <v>499.34999999999997</v>
      </c>
      <c r="E92" s="36">
        <v>490.99999999999994</v>
      </c>
      <c r="F92" s="36">
        <v>485.84999999999997</v>
      </c>
      <c r="G92" s="36">
        <v>477.49999999999994</v>
      </c>
      <c r="H92" s="36">
        <v>504.49999999999994</v>
      </c>
      <c r="I92" s="36">
        <v>512.84999999999991</v>
      </c>
      <c r="J92" s="36">
        <v>518</v>
      </c>
      <c r="K92" s="31">
        <v>507.7</v>
      </c>
      <c r="L92" s="31">
        <v>494.2</v>
      </c>
      <c r="M92" s="31">
        <v>3.38653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30840.15</v>
      </c>
      <c r="D93" s="36">
        <v>30966.149999999998</v>
      </c>
      <c r="E93" s="36">
        <v>30613.949999999997</v>
      </c>
      <c r="F93" s="36">
        <v>30387.75</v>
      </c>
      <c r="G93" s="36">
        <v>30035.55</v>
      </c>
      <c r="H93" s="36">
        <v>31192.349999999995</v>
      </c>
      <c r="I93" s="36">
        <v>31544.55</v>
      </c>
      <c r="J93" s="36">
        <v>31770.749999999993</v>
      </c>
      <c r="K93" s="31">
        <v>31318.35</v>
      </c>
      <c r="L93" s="31">
        <v>30739.95</v>
      </c>
      <c r="M93" s="31">
        <v>0.74133000000000004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1264.7</v>
      </c>
      <c r="D94" s="36">
        <v>1270.8166666666666</v>
      </c>
      <c r="E94" s="36">
        <v>1241.6333333333332</v>
      </c>
      <c r="F94" s="36">
        <v>1218.5666666666666</v>
      </c>
      <c r="G94" s="36">
        <v>1189.3833333333332</v>
      </c>
      <c r="H94" s="36">
        <v>1293.8833333333332</v>
      </c>
      <c r="I94" s="36">
        <v>1323.0666666666666</v>
      </c>
      <c r="J94" s="36">
        <v>1346.1333333333332</v>
      </c>
      <c r="K94" s="31">
        <v>1300</v>
      </c>
      <c r="L94" s="31">
        <v>1247.75</v>
      </c>
      <c r="M94" s="31">
        <v>5.9846599999999999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5240.7</v>
      </c>
      <c r="D95" s="36">
        <v>5248.2833333333328</v>
      </c>
      <c r="E95" s="36">
        <v>5211.4166666666661</v>
      </c>
      <c r="F95" s="36">
        <v>5182.1333333333332</v>
      </c>
      <c r="G95" s="36">
        <v>5145.2666666666664</v>
      </c>
      <c r="H95" s="36">
        <v>5277.5666666666657</v>
      </c>
      <c r="I95" s="36">
        <v>5314.4333333333325</v>
      </c>
      <c r="J95" s="36">
        <v>5343.7166666666653</v>
      </c>
      <c r="K95" s="31">
        <v>5285.15</v>
      </c>
      <c r="L95" s="31">
        <v>5219</v>
      </c>
      <c r="M95" s="31">
        <v>2.68208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1972.35</v>
      </c>
      <c r="D96" s="36">
        <v>1974.25</v>
      </c>
      <c r="E96" s="36">
        <v>1960.1</v>
      </c>
      <c r="F96" s="36">
        <v>1947.85</v>
      </c>
      <c r="G96" s="36">
        <v>1933.6999999999998</v>
      </c>
      <c r="H96" s="36">
        <v>1986.5</v>
      </c>
      <c r="I96" s="36">
        <v>2000.65</v>
      </c>
      <c r="J96" s="36">
        <v>2012.9</v>
      </c>
      <c r="K96" s="31">
        <v>1988.4</v>
      </c>
      <c r="L96" s="31">
        <v>1962</v>
      </c>
      <c r="M96" s="31">
        <v>0.36953999999999998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572.1</v>
      </c>
      <c r="D97" s="36">
        <v>570.08333333333337</v>
      </c>
      <c r="E97" s="36">
        <v>564.16666666666674</v>
      </c>
      <c r="F97" s="36">
        <v>556.23333333333335</v>
      </c>
      <c r="G97" s="36">
        <v>550.31666666666672</v>
      </c>
      <c r="H97" s="36">
        <v>578.01666666666677</v>
      </c>
      <c r="I97" s="36">
        <v>583.93333333333351</v>
      </c>
      <c r="J97" s="36">
        <v>591.86666666666679</v>
      </c>
      <c r="K97" s="31">
        <v>576</v>
      </c>
      <c r="L97" s="31">
        <v>562.15</v>
      </c>
      <c r="M97" s="31">
        <v>4.9154900000000001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145</v>
      </c>
      <c r="D98" s="36">
        <v>144.96666666666667</v>
      </c>
      <c r="E98" s="36">
        <v>141.03333333333333</v>
      </c>
      <c r="F98" s="36">
        <v>137.06666666666666</v>
      </c>
      <c r="G98" s="36">
        <v>133.13333333333333</v>
      </c>
      <c r="H98" s="36">
        <v>148.93333333333334</v>
      </c>
      <c r="I98" s="36">
        <v>152.86666666666667</v>
      </c>
      <c r="J98" s="36">
        <v>156.83333333333334</v>
      </c>
      <c r="K98" s="31">
        <v>148.9</v>
      </c>
      <c r="L98" s="31">
        <v>141</v>
      </c>
      <c r="M98" s="31">
        <v>97.244630000000001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647.20000000000005</v>
      </c>
      <c r="D99" s="36">
        <v>644.33333333333337</v>
      </c>
      <c r="E99" s="36">
        <v>634.2166666666667</v>
      </c>
      <c r="F99" s="36">
        <v>621.23333333333335</v>
      </c>
      <c r="G99" s="36">
        <v>611.11666666666667</v>
      </c>
      <c r="H99" s="36">
        <v>657.31666666666672</v>
      </c>
      <c r="I99" s="36">
        <v>667.43333333333328</v>
      </c>
      <c r="J99" s="36">
        <v>680.41666666666674</v>
      </c>
      <c r="K99" s="31">
        <v>654.45000000000005</v>
      </c>
      <c r="L99" s="31">
        <v>631.35</v>
      </c>
      <c r="M99" s="31">
        <v>13.945930000000001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554.5</v>
      </c>
      <c r="D100" s="36">
        <v>547.15</v>
      </c>
      <c r="E100" s="36">
        <v>537.34999999999991</v>
      </c>
      <c r="F100" s="36">
        <v>520.19999999999993</v>
      </c>
      <c r="G100" s="36">
        <v>510.39999999999986</v>
      </c>
      <c r="H100" s="36">
        <v>564.29999999999995</v>
      </c>
      <c r="I100" s="36">
        <v>574.09999999999991</v>
      </c>
      <c r="J100" s="36">
        <v>591.25</v>
      </c>
      <c r="K100" s="31">
        <v>556.95000000000005</v>
      </c>
      <c r="L100" s="31">
        <v>530</v>
      </c>
      <c r="M100" s="31">
        <v>19.597629999999999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4316.3</v>
      </c>
      <c r="D101" s="36">
        <v>4341.5333333333338</v>
      </c>
      <c r="E101" s="36">
        <v>4276.7666666666673</v>
      </c>
      <c r="F101" s="36">
        <v>4237.2333333333336</v>
      </c>
      <c r="G101" s="36">
        <v>4172.4666666666672</v>
      </c>
      <c r="H101" s="36">
        <v>4381.0666666666675</v>
      </c>
      <c r="I101" s="36">
        <v>4445.8333333333339</v>
      </c>
      <c r="J101" s="36">
        <v>4485.3666666666677</v>
      </c>
      <c r="K101" s="31">
        <v>4406.3</v>
      </c>
      <c r="L101" s="31">
        <v>4302</v>
      </c>
      <c r="M101" s="31">
        <v>0.24579000000000001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327.75</v>
      </c>
      <c r="D102" s="36">
        <v>330.25</v>
      </c>
      <c r="E102" s="36">
        <v>321.75</v>
      </c>
      <c r="F102" s="36">
        <v>315.75</v>
      </c>
      <c r="G102" s="36">
        <v>307.25</v>
      </c>
      <c r="H102" s="36">
        <v>336.25</v>
      </c>
      <c r="I102" s="36">
        <v>344.75</v>
      </c>
      <c r="J102" s="36">
        <v>350.75</v>
      </c>
      <c r="K102" s="31">
        <v>338.75</v>
      </c>
      <c r="L102" s="31">
        <v>324.25</v>
      </c>
      <c r="M102" s="31">
        <v>6.14933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255.85</v>
      </c>
      <c r="D103" s="36">
        <v>257.40000000000003</v>
      </c>
      <c r="E103" s="36">
        <v>253.50000000000006</v>
      </c>
      <c r="F103" s="36">
        <v>251.15000000000003</v>
      </c>
      <c r="G103" s="36">
        <v>247.25000000000006</v>
      </c>
      <c r="H103" s="36">
        <v>259.75000000000006</v>
      </c>
      <c r="I103" s="36">
        <v>263.65000000000003</v>
      </c>
      <c r="J103" s="36">
        <v>266.00000000000006</v>
      </c>
      <c r="K103" s="31">
        <v>261.3</v>
      </c>
      <c r="L103" s="31">
        <v>255.05</v>
      </c>
      <c r="M103" s="31">
        <v>3.5893600000000001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738.55</v>
      </c>
      <c r="D104" s="36">
        <v>740.55000000000007</v>
      </c>
      <c r="E104" s="36">
        <v>733.90000000000009</v>
      </c>
      <c r="F104" s="36">
        <v>729.25</v>
      </c>
      <c r="G104" s="36">
        <v>722.6</v>
      </c>
      <c r="H104" s="36">
        <v>745.20000000000016</v>
      </c>
      <c r="I104" s="36">
        <v>751.85</v>
      </c>
      <c r="J104" s="36">
        <v>756.50000000000023</v>
      </c>
      <c r="K104" s="31">
        <v>747.2</v>
      </c>
      <c r="L104" s="31">
        <v>735.9</v>
      </c>
      <c r="M104" s="31">
        <v>3.7705000000000002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117.2</v>
      </c>
      <c r="D105" s="36">
        <v>117.61666666666667</v>
      </c>
      <c r="E105" s="36">
        <v>116.48333333333335</v>
      </c>
      <c r="F105" s="36">
        <v>115.76666666666668</v>
      </c>
      <c r="G105" s="36">
        <v>114.63333333333335</v>
      </c>
      <c r="H105" s="36">
        <v>118.33333333333334</v>
      </c>
      <c r="I105" s="36">
        <v>119.46666666666667</v>
      </c>
      <c r="J105" s="36">
        <v>120.18333333333334</v>
      </c>
      <c r="K105" s="31">
        <v>118.75</v>
      </c>
      <c r="L105" s="31">
        <v>116.9</v>
      </c>
      <c r="M105" s="31">
        <v>290.84908000000001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1303.3499999999999</v>
      </c>
      <c r="D106" s="36">
        <v>1313.8</v>
      </c>
      <c r="E106" s="36">
        <v>1288.5999999999999</v>
      </c>
      <c r="F106" s="36">
        <v>1273.8499999999999</v>
      </c>
      <c r="G106" s="36">
        <v>1248.6499999999999</v>
      </c>
      <c r="H106" s="36">
        <v>1328.55</v>
      </c>
      <c r="I106" s="36">
        <v>1353.7500000000002</v>
      </c>
      <c r="J106" s="36">
        <v>1368.5</v>
      </c>
      <c r="K106" s="31">
        <v>1339</v>
      </c>
      <c r="L106" s="31">
        <v>1299.05</v>
      </c>
      <c r="M106" s="31">
        <v>0.80791999999999997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221.95</v>
      </c>
      <c r="D107" s="36">
        <v>222.18333333333331</v>
      </c>
      <c r="E107" s="36">
        <v>220.36666666666662</v>
      </c>
      <c r="F107" s="36">
        <v>218.7833333333333</v>
      </c>
      <c r="G107" s="36">
        <v>216.96666666666661</v>
      </c>
      <c r="H107" s="36">
        <v>223.76666666666662</v>
      </c>
      <c r="I107" s="36">
        <v>225.58333333333329</v>
      </c>
      <c r="J107" s="36">
        <v>227.16666666666663</v>
      </c>
      <c r="K107" s="31">
        <v>224</v>
      </c>
      <c r="L107" s="31">
        <v>220.6</v>
      </c>
      <c r="M107" s="31">
        <v>0.95867999999999998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1652.5</v>
      </c>
      <c r="D108" s="36">
        <v>1669.8166666666666</v>
      </c>
      <c r="E108" s="36">
        <v>1624.6833333333332</v>
      </c>
      <c r="F108" s="36">
        <v>1596.8666666666666</v>
      </c>
      <c r="G108" s="36">
        <v>1551.7333333333331</v>
      </c>
      <c r="H108" s="36">
        <v>1697.6333333333332</v>
      </c>
      <c r="I108" s="36">
        <v>1742.7666666666664</v>
      </c>
      <c r="J108" s="36">
        <v>1770.5833333333333</v>
      </c>
      <c r="K108" s="31">
        <v>1714.95</v>
      </c>
      <c r="L108" s="31">
        <v>1642</v>
      </c>
      <c r="M108" s="31">
        <v>0.97013000000000005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193.05</v>
      </c>
      <c r="D109" s="36">
        <v>194.31666666666669</v>
      </c>
      <c r="E109" s="36">
        <v>190.63333333333338</v>
      </c>
      <c r="F109" s="36">
        <v>188.2166666666667</v>
      </c>
      <c r="G109" s="36">
        <v>184.53333333333339</v>
      </c>
      <c r="H109" s="36">
        <v>196.73333333333338</v>
      </c>
      <c r="I109" s="36">
        <v>200.41666666666671</v>
      </c>
      <c r="J109" s="36">
        <v>202.83333333333337</v>
      </c>
      <c r="K109" s="31">
        <v>198</v>
      </c>
      <c r="L109" s="31">
        <v>191.9</v>
      </c>
      <c r="M109" s="31">
        <v>28.541830000000001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2372.9499999999998</v>
      </c>
      <c r="D110" s="36">
        <v>2382.7166666666667</v>
      </c>
      <c r="E110" s="36">
        <v>2358.2333333333336</v>
      </c>
      <c r="F110" s="36">
        <v>2343.5166666666669</v>
      </c>
      <c r="G110" s="36">
        <v>2319.0333333333338</v>
      </c>
      <c r="H110" s="36">
        <v>2397.4333333333334</v>
      </c>
      <c r="I110" s="36">
        <v>2421.9166666666661</v>
      </c>
      <c r="J110" s="36">
        <v>2436.6333333333332</v>
      </c>
      <c r="K110" s="31">
        <v>2407.1999999999998</v>
      </c>
      <c r="L110" s="31">
        <v>2368</v>
      </c>
      <c r="M110" s="31">
        <v>0.90007999999999999</v>
      </c>
      <c r="N110" s="1"/>
      <c r="O110" s="1"/>
    </row>
    <row r="111" spans="1:15" ht="12.75" customHeight="1">
      <c r="A111" s="33">
        <v>101</v>
      </c>
      <c r="B111" s="53" t="s">
        <v>1030</v>
      </c>
      <c r="C111" s="31">
        <v>919.4</v>
      </c>
      <c r="D111" s="36">
        <v>919.98333333333323</v>
      </c>
      <c r="E111" s="36">
        <v>910.06666666666649</v>
      </c>
      <c r="F111" s="36">
        <v>900.73333333333323</v>
      </c>
      <c r="G111" s="36">
        <v>890.81666666666649</v>
      </c>
      <c r="H111" s="36">
        <v>929.31666666666649</v>
      </c>
      <c r="I111" s="36">
        <v>939.23333333333323</v>
      </c>
      <c r="J111" s="36">
        <v>948.56666666666649</v>
      </c>
      <c r="K111" s="31">
        <v>929.9</v>
      </c>
      <c r="L111" s="31">
        <v>910.65</v>
      </c>
      <c r="M111" s="31">
        <v>1.6027100000000001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65.8</v>
      </c>
      <c r="D112" s="36">
        <v>66.066666666666663</v>
      </c>
      <c r="E112" s="36">
        <v>65.033333333333331</v>
      </c>
      <c r="F112" s="36">
        <v>64.266666666666666</v>
      </c>
      <c r="G112" s="36">
        <v>63.233333333333334</v>
      </c>
      <c r="H112" s="36">
        <v>66.833333333333329</v>
      </c>
      <c r="I112" s="36">
        <v>67.86666666666666</v>
      </c>
      <c r="J112" s="36">
        <v>68.633333333333326</v>
      </c>
      <c r="K112" s="31">
        <v>67.099999999999994</v>
      </c>
      <c r="L112" s="31">
        <v>65.3</v>
      </c>
      <c r="M112" s="31">
        <v>126.66549000000001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2145.5500000000002</v>
      </c>
      <c r="D113" s="36">
        <v>2156.1</v>
      </c>
      <c r="E113" s="36">
        <v>2117.9499999999998</v>
      </c>
      <c r="F113" s="36">
        <v>2090.35</v>
      </c>
      <c r="G113" s="36">
        <v>2052.1999999999998</v>
      </c>
      <c r="H113" s="36">
        <v>2183.6999999999998</v>
      </c>
      <c r="I113" s="36">
        <v>2221.8500000000004</v>
      </c>
      <c r="J113" s="36">
        <v>2249.4499999999998</v>
      </c>
      <c r="K113" s="31">
        <v>2194.25</v>
      </c>
      <c r="L113" s="31">
        <v>2128.5</v>
      </c>
      <c r="M113" s="31">
        <v>9.76004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652.85</v>
      </c>
      <c r="D114" s="36">
        <v>659.05000000000007</v>
      </c>
      <c r="E114" s="36">
        <v>639.30000000000018</v>
      </c>
      <c r="F114" s="36">
        <v>625.75000000000011</v>
      </c>
      <c r="G114" s="36">
        <v>606.00000000000023</v>
      </c>
      <c r="H114" s="36">
        <v>672.60000000000014</v>
      </c>
      <c r="I114" s="36">
        <v>692.34999999999991</v>
      </c>
      <c r="J114" s="36">
        <v>705.90000000000009</v>
      </c>
      <c r="K114" s="31">
        <v>678.8</v>
      </c>
      <c r="L114" s="31">
        <v>645.5</v>
      </c>
      <c r="M114" s="31">
        <v>2.6019399999999999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2225.65</v>
      </c>
      <c r="D115" s="36">
        <v>2211.7666666666669</v>
      </c>
      <c r="E115" s="36">
        <v>2144.6833333333338</v>
      </c>
      <c r="F115" s="36">
        <v>2063.7166666666672</v>
      </c>
      <c r="G115" s="36">
        <v>1996.6333333333341</v>
      </c>
      <c r="H115" s="36">
        <v>2292.7333333333336</v>
      </c>
      <c r="I115" s="36">
        <v>2359.8166666666666</v>
      </c>
      <c r="J115" s="36">
        <v>2440.7833333333333</v>
      </c>
      <c r="K115" s="31">
        <v>2278.85</v>
      </c>
      <c r="L115" s="31">
        <v>2130.8000000000002</v>
      </c>
      <c r="M115" s="31">
        <v>6.1547400000000003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7125.3</v>
      </c>
      <c r="D116" s="36">
        <v>7141.7833333333328</v>
      </c>
      <c r="E116" s="36">
        <v>7094.5166666666655</v>
      </c>
      <c r="F116" s="36">
        <v>7063.7333333333327</v>
      </c>
      <c r="G116" s="36">
        <v>7016.4666666666653</v>
      </c>
      <c r="H116" s="36">
        <v>7172.5666666666657</v>
      </c>
      <c r="I116" s="36">
        <v>7219.8333333333321</v>
      </c>
      <c r="J116" s="36">
        <v>7250.6166666666659</v>
      </c>
      <c r="K116" s="31">
        <v>7189.05</v>
      </c>
      <c r="L116" s="31">
        <v>7111</v>
      </c>
      <c r="M116" s="31">
        <v>7.4759999999999993E-2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770.9</v>
      </c>
      <c r="D117" s="36">
        <v>774.29999999999984</v>
      </c>
      <c r="E117" s="36">
        <v>759.64999999999964</v>
      </c>
      <c r="F117" s="36">
        <v>748.39999999999975</v>
      </c>
      <c r="G117" s="36">
        <v>733.74999999999955</v>
      </c>
      <c r="H117" s="36">
        <v>785.54999999999973</v>
      </c>
      <c r="I117" s="36">
        <v>800.2</v>
      </c>
      <c r="J117" s="36">
        <v>811.44999999999982</v>
      </c>
      <c r="K117" s="31">
        <v>788.95</v>
      </c>
      <c r="L117" s="31">
        <v>763.05</v>
      </c>
      <c r="M117" s="31">
        <v>1.65265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405.95</v>
      </c>
      <c r="D118" s="36">
        <v>403.56666666666666</v>
      </c>
      <c r="E118" s="36">
        <v>394.63333333333333</v>
      </c>
      <c r="F118" s="36">
        <v>383.31666666666666</v>
      </c>
      <c r="G118" s="36">
        <v>374.38333333333333</v>
      </c>
      <c r="H118" s="36">
        <v>414.88333333333333</v>
      </c>
      <c r="I118" s="36">
        <v>423.81666666666661</v>
      </c>
      <c r="J118" s="36">
        <v>435.13333333333333</v>
      </c>
      <c r="K118" s="31">
        <v>412.5</v>
      </c>
      <c r="L118" s="31">
        <v>392.25</v>
      </c>
      <c r="M118" s="31">
        <v>35.931759999999997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475</v>
      </c>
      <c r="D119" s="36">
        <v>479.16666666666669</v>
      </c>
      <c r="E119" s="36">
        <v>468.93333333333339</v>
      </c>
      <c r="F119" s="36">
        <v>462.86666666666673</v>
      </c>
      <c r="G119" s="36">
        <v>452.63333333333344</v>
      </c>
      <c r="H119" s="36">
        <v>485.23333333333335</v>
      </c>
      <c r="I119" s="36">
        <v>495.46666666666658</v>
      </c>
      <c r="J119" s="36">
        <v>501.5333333333333</v>
      </c>
      <c r="K119" s="31">
        <v>489.4</v>
      </c>
      <c r="L119" s="31">
        <v>473.1</v>
      </c>
      <c r="M119" s="31">
        <v>3.9260199999999998</v>
      </c>
      <c r="N119" s="1"/>
      <c r="O119" s="1"/>
    </row>
    <row r="120" spans="1:15" ht="12.75" customHeight="1">
      <c r="A120" s="33">
        <v>110</v>
      </c>
      <c r="B120" s="53" t="s">
        <v>1031</v>
      </c>
      <c r="C120" s="31">
        <v>974.2</v>
      </c>
      <c r="D120" s="36">
        <v>968.06666666666661</v>
      </c>
      <c r="E120" s="36">
        <v>938.13333333333321</v>
      </c>
      <c r="F120" s="36">
        <v>902.06666666666661</v>
      </c>
      <c r="G120" s="36">
        <v>872.13333333333321</v>
      </c>
      <c r="H120" s="36">
        <v>1004.1333333333332</v>
      </c>
      <c r="I120" s="36">
        <v>1034.0666666666666</v>
      </c>
      <c r="J120" s="36">
        <v>1070.1333333333332</v>
      </c>
      <c r="K120" s="31">
        <v>998</v>
      </c>
      <c r="L120" s="31">
        <v>932</v>
      </c>
      <c r="M120" s="31">
        <v>25.809650000000001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1118.5999999999999</v>
      </c>
      <c r="D121" s="36">
        <v>1114.0333333333331</v>
      </c>
      <c r="E121" s="36">
        <v>1098.5166666666662</v>
      </c>
      <c r="F121" s="36">
        <v>1078.4333333333332</v>
      </c>
      <c r="G121" s="36">
        <v>1062.9166666666663</v>
      </c>
      <c r="H121" s="36">
        <v>1134.1166666666661</v>
      </c>
      <c r="I121" s="36">
        <v>1149.633333333333</v>
      </c>
      <c r="J121" s="36">
        <v>1169.716666666666</v>
      </c>
      <c r="K121" s="31">
        <v>1129.55</v>
      </c>
      <c r="L121" s="31">
        <v>1093.95</v>
      </c>
      <c r="M121" s="31">
        <v>1.1754100000000001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1260.95</v>
      </c>
      <c r="D122" s="36">
        <v>1259.5166666666667</v>
      </c>
      <c r="E122" s="36">
        <v>1246.4333333333334</v>
      </c>
      <c r="F122" s="36">
        <v>1231.9166666666667</v>
      </c>
      <c r="G122" s="36">
        <v>1218.8333333333335</v>
      </c>
      <c r="H122" s="36">
        <v>1274.0333333333333</v>
      </c>
      <c r="I122" s="36">
        <v>1287.1166666666668</v>
      </c>
      <c r="J122" s="36">
        <v>1301.6333333333332</v>
      </c>
      <c r="K122" s="31">
        <v>1272.5999999999999</v>
      </c>
      <c r="L122" s="31">
        <v>1245</v>
      </c>
      <c r="M122" s="31">
        <v>13.41766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1486.45</v>
      </c>
      <c r="D123" s="36">
        <v>1486.4666666666669</v>
      </c>
      <c r="E123" s="36">
        <v>1479.0333333333338</v>
      </c>
      <c r="F123" s="36">
        <v>1471.6166666666668</v>
      </c>
      <c r="G123" s="36">
        <v>1464.1833333333336</v>
      </c>
      <c r="H123" s="36">
        <v>1493.8833333333339</v>
      </c>
      <c r="I123" s="36">
        <v>1501.3166666666668</v>
      </c>
      <c r="J123" s="36">
        <v>1508.733333333334</v>
      </c>
      <c r="K123" s="31">
        <v>1493.9</v>
      </c>
      <c r="L123" s="31">
        <v>1479.05</v>
      </c>
      <c r="M123" s="31">
        <v>7.5832600000000001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144.85</v>
      </c>
      <c r="D124" s="36">
        <v>144.73333333333332</v>
      </c>
      <c r="E124" s="36">
        <v>143.51666666666665</v>
      </c>
      <c r="F124" s="36">
        <v>142.18333333333334</v>
      </c>
      <c r="G124" s="36">
        <v>140.96666666666667</v>
      </c>
      <c r="H124" s="36">
        <v>146.06666666666663</v>
      </c>
      <c r="I124" s="36">
        <v>147.28333333333327</v>
      </c>
      <c r="J124" s="36">
        <v>148.61666666666662</v>
      </c>
      <c r="K124" s="31">
        <v>145.94999999999999</v>
      </c>
      <c r="L124" s="31">
        <v>143.4</v>
      </c>
      <c r="M124" s="31">
        <v>74.321060000000003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1371.95</v>
      </c>
      <c r="D125" s="36">
        <v>1384.7166666666665</v>
      </c>
      <c r="E125" s="36">
        <v>1355.4333333333329</v>
      </c>
      <c r="F125" s="36">
        <v>1338.9166666666665</v>
      </c>
      <c r="G125" s="36">
        <v>1309.633333333333</v>
      </c>
      <c r="H125" s="36">
        <v>1401.2333333333329</v>
      </c>
      <c r="I125" s="36">
        <v>1430.5166666666662</v>
      </c>
      <c r="J125" s="36">
        <v>1447.0333333333328</v>
      </c>
      <c r="K125" s="31">
        <v>1414</v>
      </c>
      <c r="L125" s="31">
        <v>1368.2</v>
      </c>
      <c r="M125" s="31">
        <v>1.1308499999999999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501</v>
      </c>
      <c r="D126" s="36">
        <v>498.51666666666665</v>
      </c>
      <c r="E126" s="36">
        <v>491.63333333333333</v>
      </c>
      <c r="F126" s="36">
        <v>482.26666666666665</v>
      </c>
      <c r="G126" s="36">
        <v>475.38333333333333</v>
      </c>
      <c r="H126" s="36">
        <v>507.88333333333333</v>
      </c>
      <c r="I126" s="36">
        <v>514.76666666666665</v>
      </c>
      <c r="J126" s="36">
        <v>524.13333333333333</v>
      </c>
      <c r="K126" s="31">
        <v>505.4</v>
      </c>
      <c r="L126" s="31">
        <v>489.15</v>
      </c>
      <c r="M126" s="31">
        <v>121.90536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1912.55</v>
      </c>
      <c r="D127" s="36">
        <v>1924.7</v>
      </c>
      <c r="E127" s="36">
        <v>1819.4</v>
      </c>
      <c r="F127" s="36">
        <v>1726.25</v>
      </c>
      <c r="G127" s="36">
        <v>1620.95</v>
      </c>
      <c r="H127" s="36">
        <v>2017.8500000000001</v>
      </c>
      <c r="I127" s="36">
        <v>2123.1499999999996</v>
      </c>
      <c r="J127" s="36">
        <v>2216.3000000000002</v>
      </c>
      <c r="K127" s="31">
        <v>2030</v>
      </c>
      <c r="L127" s="31">
        <v>1831.55</v>
      </c>
      <c r="M127" s="31">
        <v>216.10057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5105.45</v>
      </c>
      <c r="D128" s="36">
        <v>5105.666666666667</v>
      </c>
      <c r="E128" s="36">
        <v>5081.3333333333339</v>
      </c>
      <c r="F128" s="36">
        <v>5057.2166666666672</v>
      </c>
      <c r="G128" s="36">
        <v>5032.8833333333341</v>
      </c>
      <c r="H128" s="36">
        <v>5129.7833333333338</v>
      </c>
      <c r="I128" s="36">
        <v>5154.1166666666677</v>
      </c>
      <c r="J128" s="36">
        <v>5178.2333333333336</v>
      </c>
      <c r="K128" s="31">
        <v>5130</v>
      </c>
      <c r="L128" s="31">
        <v>5081.55</v>
      </c>
      <c r="M128" s="31">
        <v>8.5704999999999991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2683.8</v>
      </c>
      <c r="D129" s="36">
        <v>2694.4</v>
      </c>
      <c r="E129" s="36">
        <v>2663.8</v>
      </c>
      <c r="F129" s="36">
        <v>2643.8</v>
      </c>
      <c r="G129" s="36">
        <v>2613.2000000000003</v>
      </c>
      <c r="H129" s="36">
        <v>2714.4</v>
      </c>
      <c r="I129" s="36">
        <v>2744.9999999999995</v>
      </c>
      <c r="J129" s="36">
        <v>2765</v>
      </c>
      <c r="K129" s="31">
        <v>2725</v>
      </c>
      <c r="L129" s="31">
        <v>2674.4</v>
      </c>
      <c r="M129" s="31">
        <v>1.9490000000000001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3416.3</v>
      </c>
      <c r="D130" s="36">
        <v>3465.8666666666668</v>
      </c>
      <c r="E130" s="36">
        <v>3354.4333333333334</v>
      </c>
      <c r="F130" s="36">
        <v>3292.5666666666666</v>
      </c>
      <c r="G130" s="36">
        <v>3181.1333333333332</v>
      </c>
      <c r="H130" s="36">
        <v>3527.7333333333336</v>
      </c>
      <c r="I130" s="36">
        <v>3639.166666666667</v>
      </c>
      <c r="J130" s="36">
        <v>3701.0333333333338</v>
      </c>
      <c r="K130" s="31">
        <v>3577.3</v>
      </c>
      <c r="L130" s="31">
        <v>3404</v>
      </c>
      <c r="M130" s="31">
        <v>2.2663000000000002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1451.65</v>
      </c>
      <c r="D131" s="36">
        <v>1449.2833333333335</v>
      </c>
      <c r="E131" s="36">
        <v>1433.5666666666671</v>
      </c>
      <c r="F131" s="36">
        <v>1415.4833333333336</v>
      </c>
      <c r="G131" s="36">
        <v>1399.7666666666671</v>
      </c>
      <c r="H131" s="36">
        <v>1467.366666666667</v>
      </c>
      <c r="I131" s="36">
        <v>1483.0833333333337</v>
      </c>
      <c r="J131" s="36">
        <v>1501.166666666667</v>
      </c>
      <c r="K131" s="31">
        <v>1465</v>
      </c>
      <c r="L131" s="31">
        <v>1431.2</v>
      </c>
      <c r="M131" s="31">
        <v>0.77451000000000003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1102.8499999999999</v>
      </c>
      <c r="D132" s="36">
        <v>1106.2333333333333</v>
      </c>
      <c r="E132" s="36">
        <v>1092.5666666666666</v>
      </c>
      <c r="F132" s="36">
        <v>1082.2833333333333</v>
      </c>
      <c r="G132" s="36">
        <v>1068.6166666666666</v>
      </c>
      <c r="H132" s="36">
        <v>1116.5166666666667</v>
      </c>
      <c r="I132" s="36">
        <v>1130.1833333333332</v>
      </c>
      <c r="J132" s="36">
        <v>1140.4666666666667</v>
      </c>
      <c r="K132" s="31">
        <v>1119.9000000000001</v>
      </c>
      <c r="L132" s="31">
        <v>1095.95</v>
      </c>
      <c r="M132" s="31">
        <v>22.489909999999998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1253.3499999999999</v>
      </c>
      <c r="D133" s="36">
        <v>1250.9000000000001</v>
      </c>
      <c r="E133" s="36">
        <v>1227.8500000000001</v>
      </c>
      <c r="F133" s="36">
        <v>1202.3500000000001</v>
      </c>
      <c r="G133" s="36">
        <v>1179.3000000000002</v>
      </c>
      <c r="H133" s="36">
        <v>1276.4000000000001</v>
      </c>
      <c r="I133" s="36">
        <v>1299.4500000000003</v>
      </c>
      <c r="J133" s="36">
        <v>1324.95</v>
      </c>
      <c r="K133" s="31">
        <v>1273.95</v>
      </c>
      <c r="L133" s="31">
        <v>1225.4000000000001</v>
      </c>
      <c r="M133" s="31">
        <v>7.2244400000000004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4429.1499999999996</v>
      </c>
      <c r="D134" s="36">
        <v>4392.7166666666662</v>
      </c>
      <c r="E134" s="36">
        <v>4321.4333333333325</v>
      </c>
      <c r="F134" s="36">
        <v>4213.7166666666662</v>
      </c>
      <c r="G134" s="36">
        <v>4142.4333333333325</v>
      </c>
      <c r="H134" s="36">
        <v>4500.4333333333325</v>
      </c>
      <c r="I134" s="36">
        <v>4571.7166666666672</v>
      </c>
      <c r="J134" s="36">
        <v>4679.4333333333325</v>
      </c>
      <c r="K134" s="31">
        <v>4464</v>
      </c>
      <c r="L134" s="31">
        <v>4285</v>
      </c>
      <c r="M134" s="31">
        <v>0.59355000000000002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1394.75</v>
      </c>
      <c r="D135" s="36">
        <v>1399.0833333333333</v>
      </c>
      <c r="E135" s="36">
        <v>1374.1666666666665</v>
      </c>
      <c r="F135" s="36">
        <v>1353.5833333333333</v>
      </c>
      <c r="G135" s="36">
        <v>1328.6666666666665</v>
      </c>
      <c r="H135" s="36">
        <v>1419.6666666666665</v>
      </c>
      <c r="I135" s="36">
        <v>1444.583333333333</v>
      </c>
      <c r="J135" s="36">
        <v>1465.1666666666665</v>
      </c>
      <c r="K135" s="31">
        <v>1424</v>
      </c>
      <c r="L135" s="31">
        <v>1378.5</v>
      </c>
      <c r="M135" s="31">
        <v>1.85978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392.75</v>
      </c>
      <c r="D136" s="36">
        <v>394.15000000000003</v>
      </c>
      <c r="E136" s="36">
        <v>388.70000000000005</v>
      </c>
      <c r="F136" s="36">
        <v>384.65000000000003</v>
      </c>
      <c r="G136" s="36">
        <v>379.20000000000005</v>
      </c>
      <c r="H136" s="36">
        <v>398.20000000000005</v>
      </c>
      <c r="I136" s="36">
        <v>403.65</v>
      </c>
      <c r="J136" s="36">
        <v>407.70000000000005</v>
      </c>
      <c r="K136" s="31">
        <v>399.6</v>
      </c>
      <c r="L136" s="31">
        <v>390.1</v>
      </c>
      <c r="M136" s="31">
        <v>23.958629999999999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3713.85</v>
      </c>
      <c r="D137" s="36">
        <v>3729.6</v>
      </c>
      <c r="E137" s="36">
        <v>3688.25</v>
      </c>
      <c r="F137" s="36">
        <v>3662.65</v>
      </c>
      <c r="G137" s="36">
        <v>3621.3</v>
      </c>
      <c r="H137" s="36">
        <v>3755.2</v>
      </c>
      <c r="I137" s="36">
        <v>3796.5499999999993</v>
      </c>
      <c r="J137" s="36">
        <v>3822.1499999999996</v>
      </c>
      <c r="K137" s="31">
        <v>3770.95</v>
      </c>
      <c r="L137" s="31">
        <v>3704</v>
      </c>
      <c r="M137" s="31">
        <v>3.0855800000000002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1750.35</v>
      </c>
      <c r="D138" s="36">
        <v>1759.6499999999999</v>
      </c>
      <c r="E138" s="36">
        <v>1730.6999999999998</v>
      </c>
      <c r="F138" s="36">
        <v>1711.05</v>
      </c>
      <c r="G138" s="36">
        <v>1682.1</v>
      </c>
      <c r="H138" s="36">
        <v>1779.2999999999997</v>
      </c>
      <c r="I138" s="36">
        <v>1808.25</v>
      </c>
      <c r="J138" s="36">
        <v>1827.8999999999996</v>
      </c>
      <c r="K138" s="31">
        <v>1788.6</v>
      </c>
      <c r="L138" s="31">
        <v>1740</v>
      </c>
      <c r="M138" s="31">
        <v>1.48888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985.3</v>
      </c>
      <c r="D139" s="36">
        <v>984.16666666666663</v>
      </c>
      <c r="E139" s="36">
        <v>975.33333333333326</v>
      </c>
      <c r="F139" s="36">
        <v>965.36666666666667</v>
      </c>
      <c r="G139" s="36">
        <v>956.5333333333333</v>
      </c>
      <c r="H139" s="36">
        <v>994.13333333333321</v>
      </c>
      <c r="I139" s="36">
        <v>1002.9666666666665</v>
      </c>
      <c r="J139" s="36">
        <v>1012.9333333333332</v>
      </c>
      <c r="K139" s="31">
        <v>993</v>
      </c>
      <c r="L139" s="31">
        <v>974.2</v>
      </c>
      <c r="M139" s="31">
        <v>0.42369000000000001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840.15</v>
      </c>
      <c r="D140" s="36">
        <v>843.73333333333323</v>
      </c>
      <c r="E140" s="36">
        <v>833.21666666666647</v>
      </c>
      <c r="F140" s="36">
        <v>826.28333333333319</v>
      </c>
      <c r="G140" s="36">
        <v>815.76666666666642</v>
      </c>
      <c r="H140" s="36">
        <v>850.66666666666652</v>
      </c>
      <c r="I140" s="36">
        <v>861.18333333333317</v>
      </c>
      <c r="J140" s="36">
        <v>868.11666666666656</v>
      </c>
      <c r="K140" s="31">
        <v>854.25</v>
      </c>
      <c r="L140" s="31">
        <v>836.8</v>
      </c>
      <c r="M140" s="31">
        <v>33.353430000000003</v>
      </c>
      <c r="N140" s="1"/>
      <c r="O140" s="1"/>
    </row>
    <row r="141" spans="1:15" ht="12.75" customHeight="1">
      <c r="A141" s="33">
        <v>131</v>
      </c>
      <c r="B141" s="53" t="s">
        <v>1032</v>
      </c>
      <c r="C141" s="31">
        <v>1803.55</v>
      </c>
      <c r="D141" s="36">
        <v>1804.8333333333333</v>
      </c>
      <c r="E141" s="36">
        <v>1779.7166666666665</v>
      </c>
      <c r="F141" s="36">
        <v>1755.8833333333332</v>
      </c>
      <c r="G141" s="36">
        <v>1730.7666666666664</v>
      </c>
      <c r="H141" s="36">
        <v>1828.6666666666665</v>
      </c>
      <c r="I141" s="36">
        <v>1853.7833333333333</v>
      </c>
      <c r="J141" s="36">
        <v>1877.6166666666666</v>
      </c>
      <c r="K141" s="31">
        <v>1829.95</v>
      </c>
      <c r="L141" s="31">
        <v>1781</v>
      </c>
      <c r="M141" s="31">
        <v>0.66059999999999997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558.1</v>
      </c>
      <c r="D142" s="36">
        <v>559.01666666666665</v>
      </c>
      <c r="E142" s="36">
        <v>553.13333333333333</v>
      </c>
      <c r="F142" s="36">
        <v>548.16666666666663</v>
      </c>
      <c r="G142" s="36">
        <v>542.2833333333333</v>
      </c>
      <c r="H142" s="36">
        <v>563.98333333333335</v>
      </c>
      <c r="I142" s="36">
        <v>569.86666666666656</v>
      </c>
      <c r="J142" s="36">
        <v>574.83333333333337</v>
      </c>
      <c r="K142" s="31">
        <v>564.9</v>
      </c>
      <c r="L142" s="31">
        <v>554.04999999999995</v>
      </c>
      <c r="M142" s="31">
        <v>28.058029999999999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1792.45</v>
      </c>
      <c r="D143" s="36">
        <v>1800.9666666666665</v>
      </c>
      <c r="E143" s="36">
        <v>1779.4833333333329</v>
      </c>
      <c r="F143" s="36">
        <v>1766.5166666666664</v>
      </c>
      <c r="G143" s="36">
        <v>1745.0333333333328</v>
      </c>
      <c r="H143" s="36">
        <v>1813.9333333333329</v>
      </c>
      <c r="I143" s="36">
        <v>1835.4166666666665</v>
      </c>
      <c r="J143" s="36">
        <v>1848.383333333333</v>
      </c>
      <c r="K143" s="31">
        <v>1822.45</v>
      </c>
      <c r="L143" s="31">
        <v>1788</v>
      </c>
      <c r="M143" s="31">
        <v>3.92117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3039.75</v>
      </c>
      <c r="D144" s="36">
        <v>3080.1</v>
      </c>
      <c r="E144" s="36">
        <v>2982.2</v>
      </c>
      <c r="F144" s="36">
        <v>2924.65</v>
      </c>
      <c r="G144" s="36">
        <v>2826.75</v>
      </c>
      <c r="H144" s="36">
        <v>3137.6499999999996</v>
      </c>
      <c r="I144" s="36">
        <v>3235.55</v>
      </c>
      <c r="J144" s="36">
        <v>3293.0999999999995</v>
      </c>
      <c r="K144" s="31">
        <v>3178</v>
      </c>
      <c r="L144" s="31">
        <v>3022.55</v>
      </c>
      <c r="M144" s="31">
        <v>6.4029199999999999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559.54999999999995</v>
      </c>
      <c r="D145" s="36">
        <v>558.86666666666667</v>
      </c>
      <c r="E145" s="36">
        <v>547.73333333333335</v>
      </c>
      <c r="F145" s="36">
        <v>535.91666666666663</v>
      </c>
      <c r="G145" s="36">
        <v>524.7833333333333</v>
      </c>
      <c r="H145" s="36">
        <v>570.68333333333339</v>
      </c>
      <c r="I145" s="36">
        <v>581.81666666666683</v>
      </c>
      <c r="J145" s="36">
        <v>593.63333333333344</v>
      </c>
      <c r="K145" s="31">
        <v>570</v>
      </c>
      <c r="L145" s="31">
        <v>547.04999999999995</v>
      </c>
      <c r="M145" s="31">
        <v>6.0773700000000002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2365.1999999999998</v>
      </c>
      <c r="D146" s="36">
        <v>2354.1833333333334</v>
      </c>
      <c r="E146" s="36">
        <v>2331.4666666666667</v>
      </c>
      <c r="F146" s="36">
        <v>2297.7333333333331</v>
      </c>
      <c r="G146" s="36">
        <v>2275.0166666666664</v>
      </c>
      <c r="H146" s="36">
        <v>2387.916666666667</v>
      </c>
      <c r="I146" s="36">
        <v>2410.6333333333341</v>
      </c>
      <c r="J146" s="36">
        <v>2444.3666666666672</v>
      </c>
      <c r="K146" s="31">
        <v>2376.9</v>
      </c>
      <c r="L146" s="31">
        <v>2320.4499999999998</v>
      </c>
      <c r="M146" s="31">
        <v>4.2450599999999996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404.95</v>
      </c>
      <c r="D147" s="36">
        <v>402.66666666666669</v>
      </c>
      <c r="E147" s="36">
        <v>399.38333333333338</v>
      </c>
      <c r="F147" s="36">
        <v>393.81666666666672</v>
      </c>
      <c r="G147" s="36">
        <v>390.53333333333342</v>
      </c>
      <c r="H147" s="36">
        <v>408.23333333333335</v>
      </c>
      <c r="I147" s="36">
        <v>411.51666666666665</v>
      </c>
      <c r="J147" s="36">
        <v>417.08333333333331</v>
      </c>
      <c r="K147" s="31">
        <v>405.95</v>
      </c>
      <c r="L147" s="31">
        <v>397.1</v>
      </c>
      <c r="M147" s="31">
        <v>24.815059999999999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151.80000000000001</v>
      </c>
      <c r="D148" s="36">
        <v>152.15</v>
      </c>
      <c r="E148" s="36">
        <v>151.15</v>
      </c>
      <c r="F148" s="36">
        <v>150.5</v>
      </c>
      <c r="G148" s="36">
        <v>149.5</v>
      </c>
      <c r="H148" s="36">
        <v>152.80000000000001</v>
      </c>
      <c r="I148" s="36">
        <v>153.80000000000001</v>
      </c>
      <c r="J148" s="36">
        <v>154.45000000000002</v>
      </c>
      <c r="K148" s="31">
        <v>153.15</v>
      </c>
      <c r="L148" s="31">
        <v>151.5</v>
      </c>
      <c r="M148" s="31">
        <v>8.5442400000000003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4122.3999999999996</v>
      </c>
      <c r="D149" s="36">
        <v>4134.3166666666666</v>
      </c>
      <c r="E149" s="36">
        <v>4093.6333333333332</v>
      </c>
      <c r="F149" s="36">
        <v>4064.8666666666668</v>
      </c>
      <c r="G149" s="36">
        <v>4024.1833333333334</v>
      </c>
      <c r="H149" s="36">
        <v>4163.083333333333</v>
      </c>
      <c r="I149" s="36">
        <v>4203.7666666666655</v>
      </c>
      <c r="J149" s="36">
        <v>4232.5333333333328</v>
      </c>
      <c r="K149" s="31">
        <v>4175</v>
      </c>
      <c r="L149" s="31">
        <v>4105.55</v>
      </c>
      <c r="M149" s="31">
        <v>6.1218300000000001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9298.2000000000007</v>
      </c>
      <c r="D150" s="36">
        <v>9300.4</v>
      </c>
      <c r="E150" s="36">
        <v>9221.7999999999993</v>
      </c>
      <c r="F150" s="36">
        <v>9145.4</v>
      </c>
      <c r="G150" s="36">
        <v>9066.7999999999993</v>
      </c>
      <c r="H150" s="36">
        <v>9376.7999999999993</v>
      </c>
      <c r="I150" s="36">
        <v>9455.4000000000015</v>
      </c>
      <c r="J150" s="36">
        <v>9531.7999999999993</v>
      </c>
      <c r="K150" s="31">
        <v>9379</v>
      </c>
      <c r="L150" s="31">
        <v>9224</v>
      </c>
      <c r="M150" s="31">
        <v>3.80911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2626.2</v>
      </c>
      <c r="D151" s="36">
        <v>2605.3833333333332</v>
      </c>
      <c r="E151" s="36">
        <v>2575.7666666666664</v>
      </c>
      <c r="F151" s="36">
        <v>2525.333333333333</v>
      </c>
      <c r="G151" s="36">
        <v>2495.7166666666662</v>
      </c>
      <c r="H151" s="36">
        <v>2655.8166666666666</v>
      </c>
      <c r="I151" s="36">
        <v>2685.4333333333334</v>
      </c>
      <c r="J151" s="36">
        <v>2735.8666666666668</v>
      </c>
      <c r="K151" s="31">
        <v>2635</v>
      </c>
      <c r="L151" s="31">
        <v>2554.9499999999998</v>
      </c>
      <c r="M151" s="31">
        <v>3.9607399999999999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5865.75</v>
      </c>
      <c r="D152" s="36">
        <v>5871.1166666666659</v>
      </c>
      <c r="E152" s="36">
        <v>5833.1333333333314</v>
      </c>
      <c r="F152" s="36">
        <v>5800.5166666666655</v>
      </c>
      <c r="G152" s="36">
        <v>5762.533333333331</v>
      </c>
      <c r="H152" s="36">
        <v>5903.7333333333318</v>
      </c>
      <c r="I152" s="36">
        <v>5941.7166666666672</v>
      </c>
      <c r="J152" s="36">
        <v>5974.3333333333321</v>
      </c>
      <c r="K152" s="31">
        <v>5909.1</v>
      </c>
      <c r="L152" s="31">
        <v>5838.5</v>
      </c>
      <c r="M152" s="31">
        <v>4.2444300000000004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626.15</v>
      </c>
      <c r="D153" s="36">
        <v>635.2833333333333</v>
      </c>
      <c r="E153" s="36">
        <v>609.16666666666663</v>
      </c>
      <c r="F153" s="36">
        <v>592.18333333333328</v>
      </c>
      <c r="G153" s="36">
        <v>566.06666666666661</v>
      </c>
      <c r="H153" s="36">
        <v>652.26666666666665</v>
      </c>
      <c r="I153" s="36">
        <v>678.38333333333344</v>
      </c>
      <c r="J153" s="36">
        <v>695.36666666666667</v>
      </c>
      <c r="K153" s="31">
        <v>661.4</v>
      </c>
      <c r="L153" s="31">
        <v>618.29999999999995</v>
      </c>
      <c r="M153" s="31">
        <v>7.1352099999999998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471.95</v>
      </c>
      <c r="D154" s="36">
        <v>475.06666666666666</v>
      </c>
      <c r="E154" s="36">
        <v>464.38333333333333</v>
      </c>
      <c r="F154" s="36">
        <v>456.81666666666666</v>
      </c>
      <c r="G154" s="36">
        <v>446.13333333333333</v>
      </c>
      <c r="H154" s="36">
        <v>482.63333333333333</v>
      </c>
      <c r="I154" s="36">
        <v>493.31666666666661</v>
      </c>
      <c r="J154" s="36">
        <v>500.88333333333333</v>
      </c>
      <c r="K154" s="31">
        <v>485.75</v>
      </c>
      <c r="L154" s="31">
        <v>467.5</v>
      </c>
      <c r="M154" s="31">
        <v>5.3583499999999997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191.55</v>
      </c>
      <c r="D155" s="36">
        <v>192.16666666666666</v>
      </c>
      <c r="E155" s="36">
        <v>190.63333333333333</v>
      </c>
      <c r="F155" s="36">
        <v>189.71666666666667</v>
      </c>
      <c r="G155" s="36">
        <v>188.18333333333334</v>
      </c>
      <c r="H155" s="36">
        <v>193.08333333333331</v>
      </c>
      <c r="I155" s="36">
        <v>194.61666666666667</v>
      </c>
      <c r="J155" s="36">
        <v>195.5333333333333</v>
      </c>
      <c r="K155" s="31">
        <v>193.7</v>
      </c>
      <c r="L155" s="31">
        <v>191.25</v>
      </c>
      <c r="M155" s="31">
        <v>1.6950799999999999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44.1</v>
      </c>
      <c r="D156" s="36">
        <v>44.566666666666663</v>
      </c>
      <c r="E156" s="36">
        <v>43.533333333333324</v>
      </c>
      <c r="F156" s="36">
        <v>42.966666666666661</v>
      </c>
      <c r="G156" s="36">
        <v>41.933333333333323</v>
      </c>
      <c r="H156" s="36">
        <v>45.133333333333326</v>
      </c>
      <c r="I156" s="36">
        <v>46.166666666666657</v>
      </c>
      <c r="J156" s="36">
        <v>46.733333333333327</v>
      </c>
      <c r="K156" s="31">
        <v>45.6</v>
      </c>
      <c r="L156" s="31">
        <v>44</v>
      </c>
      <c r="M156" s="31">
        <v>214.36077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4880.95</v>
      </c>
      <c r="D157" s="36">
        <v>4865.45</v>
      </c>
      <c r="E157" s="36">
        <v>4822.8999999999996</v>
      </c>
      <c r="F157" s="36">
        <v>4764.8499999999995</v>
      </c>
      <c r="G157" s="36">
        <v>4722.2999999999993</v>
      </c>
      <c r="H157" s="36">
        <v>4923.5</v>
      </c>
      <c r="I157" s="36">
        <v>4966.0500000000011</v>
      </c>
      <c r="J157" s="36">
        <v>5024.1000000000004</v>
      </c>
      <c r="K157" s="31">
        <v>4908</v>
      </c>
      <c r="L157" s="31">
        <v>4807.3999999999996</v>
      </c>
      <c r="M157" s="31">
        <v>5.4572700000000003</v>
      </c>
      <c r="N157" s="1"/>
      <c r="O157" s="1"/>
    </row>
    <row r="158" spans="1:15" ht="12.75" customHeight="1">
      <c r="A158" s="33">
        <v>148</v>
      </c>
      <c r="B158" s="53" t="s">
        <v>1033</v>
      </c>
      <c r="C158" s="31">
        <v>1145.9000000000001</v>
      </c>
      <c r="D158" s="36">
        <v>1143.4833333333333</v>
      </c>
      <c r="E158" s="36">
        <v>1128.4666666666667</v>
      </c>
      <c r="F158" s="36">
        <v>1111.0333333333333</v>
      </c>
      <c r="G158" s="36">
        <v>1096.0166666666667</v>
      </c>
      <c r="H158" s="36">
        <v>1160.9166666666667</v>
      </c>
      <c r="I158" s="36">
        <v>1175.9333333333336</v>
      </c>
      <c r="J158" s="36">
        <v>1193.3666666666668</v>
      </c>
      <c r="K158" s="31">
        <v>1158.5</v>
      </c>
      <c r="L158" s="31">
        <v>1126.05</v>
      </c>
      <c r="M158" s="31">
        <v>1.70652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647.29999999999995</v>
      </c>
      <c r="D159" s="36">
        <v>648</v>
      </c>
      <c r="E159" s="36">
        <v>640.5</v>
      </c>
      <c r="F159" s="36">
        <v>633.70000000000005</v>
      </c>
      <c r="G159" s="36">
        <v>626.20000000000005</v>
      </c>
      <c r="H159" s="36">
        <v>654.79999999999995</v>
      </c>
      <c r="I159" s="36">
        <v>662.3</v>
      </c>
      <c r="J159" s="36">
        <v>669.09999999999991</v>
      </c>
      <c r="K159" s="31">
        <v>655.5</v>
      </c>
      <c r="L159" s="31">
        <v>641.20000000000005</v>
      </c>
      <c r="M159" s="31">
        <v>0.63131000000000004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544.79999999999995</v>
      </c>
      <c r="D160" s="36">
        <v>540.9</v>
      </c>
      <c r="E160" s="36">
        <v>533</v>
      </c>
      <c r="F160" s="36">
        <v>521.20000000000005</v>
      </c>
      <c r="G160" s="36">
        <v>513.30000000000007</v>
      </c>
      <c r="H160" s="36">
        <v>552.69999999999993</v>
      </c>
      <c r="I160" s="36">
        <v>560.5999999999998</v>
      </c>
      <c r="J160" s="36">
        <v>572.39999999999986</v>
      </c>
      <c r="K160" s="31">
        <v>548.79999999999995</v>
      </c>
      <c r="L160" s="31">
        <v>529.1</v>
      </c>
      <c r="M160" s="31">
        <v>7.4069599999999998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2195.65</v>
      </c>
      <c r="D161" s="36">
        <v>2197.8833333333332</v>
      </c>
      <c r="E161" s="36">
        <v>2175.7666666666664</v>
      </c>
      <c r="F161" s="36">
        <v>2155.8833333333332</v>
      </c>
      <c r="G161" s="36">
        <v>2133.7666666666664</v>
      </c>
      <c r="H161" s="36">
        <v>2217.7666666666664</v>
      </c>
      <c r="I161" s="36">
        <v>2239.8833333333332</v>
      </c>
      <c r="J161" s="36">
        <v>2259.7666666666664</v>
      </c>
      <c r="K161" s="31">
        <v>2220</v>
      </c>
      <c r="L161" s="31">
        <v>2178</v>
      </c>
      <c r="M161" s="31">
        <v>2.3779400000000002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269.10000000000002</v>
      </c>
      <c r="D162" s="36">
        <v>275.18333333333334</v>
      </c>
      <c r="E162" s="36">
        <v>260.4666666666667</v>
      </c>
      <c r="F162" s="36">
        <v>251.83333333333337</v>
      </c>
      <c r="G162" s="36">
        <v>237.11666666666673</v>
      </c>
      <c r="H162" s="36">
        <v>283.81666666666666</v>
      </c>
      <c r="I162" s="36">
        <v>298.53333333333325</v>
      </c>
      <c r="J162" s="36">
        <v>307.16666666666663</v>
      </c>
      <c r="K162" s="31">
        <v>289.89999999999998</v>
      </c>
      <c r="L162" s="31">
        <v>266.55</v>
      </c>
      <c r="M162" s="31">
        <v>151.50353000000001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95.55</v>
      </c>
      <c r="D163" s="36">
        <v>95.566666666666677</v>
      </c>
      <c r="E163" s="36">
        <v>94.633333333333354</v>
      </c>
      <c r="F163" s="36">
        <v>93.716666666666683</v>
      </c>
      <c r="G163" s="36">
        <v>92.78333333333336</v>
      </c>
      <c r="H163" s="36">
        <v>96.483333333333348</v>
      </c>
      <c r="I163" s="36">
        <v>97.416666666666657</v>
      </c>
      <c r="J163" s="36">
        <v>98.333333333333343</v>
      </c>
      <c r="K163" s="31">
        <v>96.5</v>
      </c>
      <c r="L163" s="31">
        <v>94.65</v>
      </c>
      <c r="M163" s="31">
        <v>16.57368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877.75</v>
      </c>
      <c r="D164" s="36">
        <v>881.19999999999993</v>
      </c>
      <c r="E164" s="36">
        <v>871.54999999999984</v>
      </c>
      <c r="F164" s="36">
        <v>865.34999999999991</v>
      </c>
      <c r="G164" s="36">
        <v>855.69999999999982</v>
      </c>
      <c r="H164" s="36">
        <v>887.39999999999986</v>
      </c>
      <c r="I164" s="36">
        <v>897.05</v>
      </c>
      <c r="J164" s="36">
        <v>903.24999999999989</v>
      </c>
      <c r="K164" s="31">
        <v>890.85</v>
      </c>
      <c r="L164" s="31">
        <v>875</v>
      </c>
      <c r="M164" s="31">
        <v>2.9889899999999998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3813.15</v>
      </c>
      <c r="D165" s="36">
        <v>3806.4</v>
      </c>
      <c r="E165" s="36">
        <v>3774.8</v>
      </c>
      <c r="F165" s="36">
        <v>3736.4500000000003</v>
      </c>
      <c r="G165" s="36">
        <v>3704.8500000000004</v>
      </c>
      <c r="H165" s="36">
        <v>3844.75</v>
      </c>
      <c r="I165" s="36">
        <v>3876.3499999999995</v>
      </c>
      <c r="J165" s="36">
        <v>3914.7</v>
      </c>
      <c r="K165" s="31">
        <v>3838</v>
      </c>
      <c r="L165" s="31">
        <v>3768.05</v>
      </c>
      <c r="M165" s="31">
        <v>2.2763499999999999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474.75</v>
      </c>
      <c r="D166" s="36">
        <v>477.2166666666667</v>
      </c>
      <c r="E166" s="36">
        <v>458.93333333333339</v>
      </c>
      <c r="F166" s="36">
        <v>443.11666666666667</v>
      </c>
      <c r="G166" s="36">
        <v>424.83333333333337</v>
      </c>
      <c r="H166" s="36">
        <v>493.03333333333342</v>
      </c>
      <c r="I166" s="36">
        <v>511.31666666666672</v>
      </c>
      <c r="J166" s="36">
        <v>527.13333333333344</v>
      </c>
      <c r="K166" s="31">
        <v>495.5</v>
      </c>
      <c r="L166" s="31">
        <v>461.4</v>
      </c>
      <c r="M166" s="31">
        <v>154.07669999999999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469.8</v>
      </c>
      <c r="D167" s="36">
        <v>472.90000000000003</v>
      </c>
      <c r="E167" s="36">
        <v>462.65000000000009</v>
      </c>
      <c r="F167" s="36">
        <v>455.50000000000006</v>
      </c>
      <c r="G167" s="36">
        <v>445.25000000000011</v>
      </c>
      <c r="H167" s="36">
        <v>480.05000000000007</v>
      </c>
      <c r="I167" s="36">
        <v>490.29999999999995</v>
      </c>
      <c r="J167" s="36">
        <v>497.45000000000005</v>
      </c>
      <c r="K167" s="31">
        <v>483.15</v>
      </c>
      <c r="L167" s="31">
        <v>465.75</v>
      </c>
      <c r="M167" s="31">
        <v>1.1518299999999999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168.1</v>
      </c>
      <c r="D168" s="36">
        <v>170.23333333333332</v>
      </c>
      <c r="E168" s="36">
        <v>165.06666666666663</v>
      </c>
      <c r="F168" s="36">
        <v>162.0333333333333</v>
      </c>
      <c r="G168" s="36">
        <v>156.86666666666662</v>
      </c>
      <c r="H168" s="36">
        <v>173.26666666666665</v>
      </c>
      <c r="I168" s="36">
        <v>178.43333333333334</v>
      </c>
      <c r="J168" s="36">
        <v>181.46666666666667</v>
      </c>
      <c r="K168" s="31">
        <v>175.4</v>
      </c>
      <c r="L168" s="31">
        <v>167.2</v>
      </c>
      <c r="M168" s="31">
        <v>80.392499999999998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163.44999999999999</v>
      </c>
      <c r="D169" s="36">
        <v>163.41666666666666</v>
      </c>
      <c r="E169" s="36">
        <v>162.38333333333333</v>
      </c>
      <c r="F169" s="36">
        <v>161.31666666666666</v>
      </c>
      <c r="G169" s="36">
        <v>160.28333333333333</v>
      </c>
      <c r="H169" s="36">
        <v>164.48333333333332</v>
      </c>
      <c r="I169" s="36">
        <v>165.51666666666668</v>
      </c>
      <c r="J169" s="36">
        <v>166.58333333333331</v>
      </c>
      <c r="K169" s="31">
        <v>164.45</v>
      </c>
      <c r="L169" s="31">
        <v>162.35</v>
      </c>
      <c r="M169" s="31">
        <v>64.65598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717.05</v>
      </c>
      <c r="D170" s="36">
        <v>717.46666666666658</v>
      </c>
      <c r="E170" s="36">
        <v>687.13333333333321</v>
      </c>
      <c r="F170" s="36">
        <v>657.21666666666658</v>
      </c>
      <c r="G170" s="36">
        <v>626.88333333333321</v>
      </c>
      <c r="H170" s="36">
        <v>747.38333333333321</v>
      </c>
      <c r="I170" s="36">
        <v>777.71666666666647</v>
      </c>
      <c r="J170" s="36">
        <v>807.63333333333321</v>
      </c>
      <c r="K170" s="31">
        <v>747.8</v>
      </c>
      <c r="L170" s="31">
        <v>687.55</v>
      </c>
      <c r="M170" s="31">
        <v>28.399799999999999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4401.5</v>
      </c>
      <c r="D171" s="36">
        <v>4399.9000000000005</v>
      </c>
      <c r="E171" s="36">
        <v>4366.7000000000007</v>
      </c>
      <c r="F171" s="36">
        <v>4331.9000000000005</v>
      </c>
      <c r="G171" s="36">
        <v>4298.7000000000007</v>
      </c>
      <c r="H171" s="36">
        <v>4434.7000000000007</v>
      </c>
      <c r="I171" s="36">
        <v>4467.8999999999996</v>
      </c>
      <c r="J171" s="36">
        <v>4502.7000000000007</v>
      </c>
      <c r="K171" s="31">
        <v>4433.1000000000004</v>
      </c>
      <c r="L171" s="31">
        <v>4365.1000000000004</v>
      </c>
      <c r="M171" s="31">
        <v>0.11293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1282.5999999999999</v>
      </c>
      <c r="D172" s="36">
        <v>1269.9666666666665</v>
      </c>
      <c r="E172" s="36">
        <v>1176.633333333333</v>
      </c>
      <c r="F172" s="36">
        <v>1070.6666666666665</v>
      </c>
      <c r="G172" s="36">
        <v>977.33333333333303</v>
      </c>
      <c r="H172" s="36">
        <v>1375.9333333333329</v>
      </c>
      <c r="I172" s="36">
        <v>1469.2666666666664</v>
      </c>
      <c r="J172" s="36">
        <v>1575.2333333333329</v>
      </c>
      <c r="K172" s="31">
        <v>1363.3</v>
      </c>
      <c r="L172" s="31">
        <v>1164</v>
      </c>
      <c r="M172" s="31">
        <v>76.516390000000001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321</v>
      </c>
      <c r="D173" s="36">
        <v>317.91666666666669</v>
      </c>
      <c r="E173" s="36">
        <v>308.13333333333338</v>
      </c>
      <c r="F173" s="36">
        <v>295.26666666666671</v>
      </c>
      <c r="G173" s="36">
        <v>285.48333333333341</v>
      </c>
      <c r="H173" s="36">
        <v>330.78333333333336</v>
      </c>
      <c r="I173" s="36">
        <v>340.56666666666666</v>
      </c>
      <c r="J173" s="36">
        <v>353.43333333333334</v>
      </c>
      <c r="K173" s="31">
        <v>327.7</v>
      </c>
      <c r="L173" s="31">
        <v>305.05</v>
      </c>
      <c r="M173" s="31">
        <v>28.304220000000001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195.25</v>
      </c>
      <c r="D174" s="36">
        <v>196.01666666666665</v>
      </c>
      <c r="E174" s="36">
        <v>193.73333333333329</v>
      </c>
      <c r="F174" s="36">
        <v>192.21666666666664</v>
      </c>
      <c r="G174" s="36">
        <v>189.93333333333328</v>
      </c>
      <c r="H174" s="36">
        <v>197.5333333333333</v>
      </c>
      <c r="I174" s="36">
        <v>199.81666666666666</v>
      </c>
      <c r="J174" s="36">
        <v>201.33333333333331</v>
      </c>
      <c r="K174" s="31">
        <v>198.3</v>
      </c>
      <c r="L174" s="31">
        <v>194.5</v>
      </c>
      <c r="M174" s="31">
        <v>8.9341299999999997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703.9</v>
      </c>
      <c r="D175" s="36">
        <v>709.19999999999993</v>
      </c>
      <c r="E175" s="36">
        <v>696.69999999999982</v>
      </c>
      <c r="F175" s="36">
        <v>689.49999999999989</v>
      </c>
      <c r="G175" s="36">
        <v>676.99999999999977</v>
      </c>
      <c r="H175" s="36">
        <v>716.39999999999986</v>
      </c>
      <c r="I175" s="36">
        <v>728.90000000000009</v>
      </c>
      <c r="J175" s="36">
        <v>736.09999999999991</v>
      </c>
      <c r="K175" s="31">
        <v>721.7</v>
      </c>
      <c r="L175" s="31">
        <v>702</v>
      </c>
      <c r="M175" s="31">
        <v>2.9925700000000002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462</v>
      </c>
      <c r="D176" s="36">
        <v>467.06666666666666</v>
      </c>
      <c r="E176" s="36">
        <v>454.93333333333334</v>
      </c>
      <c r="F176" s="36">
        <v>447.86666666666667</v>
      </c>
      <c r="G176" s="36">
        <v>435.73333333333335</v>
      </c>
      <c r="H176" s="36">
        <v>474.13333333333333</v>
      </c>
      <c r="I176" s="36">
        <v>486.26666666666665</v>
      </c>
      <c r="J176" s="36">
        <v>493.33333333333331</v>
      </c>
      <c r="K176" s="31">
        <v>479.2</v>
      </c>
      <c r="L176" s="31">
        <v>460</v>
      </c>
      <c r="M176" s="31">
        <v>23.747579999999999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204.45</v>
      </c>
      <c r="D177" s="36">
        <v>203.48333333333332</v>
      </c>
      <c r="E177" s="36">
        <v>200.11666666666665</v>
      </c>
      <c r="F177" s="36">
        <v>195.78333333333333</v>
      </c>
      <c r="G177" s="36">
        <v>192.41666666666666</v>
      </c>
      <c r="H177" s="36">
        <v>207.81666666666663</v>
      </c>
      <c r="I177" s="36">
        <v>211.18333333333331</v>
      </c>
      <c r="J177" s="36">
        <v>215.51666666666662</v>
      </c>
      <c r="K177" s="31">
        <v>206.85</v>
      </c>
      <c r="L177" s="31">
        <v>199.15</v>
      </c>
      <c r="M177" s="31">
        <v>239.63389000000001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1279.45</v>
      </c>
      <c r="D178" s="36">
        <v>1292.1666666666667</v>
      </c>
      <c r="E178" s="36">
        <v>1262.3333333333335</v>
      </c>
      <c r="F178" s="36">
        <v>1245.2166666666667</v>
      </c>
      <c r="G178" s="36">
        <v>1215.3833333333334</v>
      </c>
      <c r="H178" s="36">
        <v>1309.2833333333335</v>
      </c>
      <c r="I178" s="36">
        <v>1339.116666666667</v>
      </c>
      <c r="J178" s="36">
        <v>1356.2333333333336</v>
      </c>
      <c r="K178" s="31">
        <v>1322</v>
      </c>
      <c r="L178" s="31">
        <v>1275.05</v>
      </c>
      <c r="M178" s="31">
        <v>3.57416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86.95</v>
      </c>
      <c r="D179" s="36">
        <v>86.916666666666671</v>
      </c>
      <c r="E179" s="36">
        <v>85.683333333333337</v>
      </c>
      <c r="F179" s="36">
        <v>84.416666666666671</v>
      </c>
      <c r="G179" s="36">
        <v>83.183333333333337</v>
      </c>
      <c r="H179" s="36">
        <v>88.183333333333337</v>
      </c>
      <c r="I179" s="36">
        <v>89.416666666666657</v>
      </c>
      <c r="J179" s="36">
        <v>90.683333333333337</v>
      </c>
      <c r="K179" s="31">
        <v>88.15</v>
      </c>
      <c r="L179" s="31">
        <v>85.65</v>
      </c>
      <c r="M179" s="31">
        <v>348.75202000000002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1459.7</v>
      </c>
      <c r="D180" s="36">
        <v>1446.5666666666666</v>
      </c>
      <c r="E180" s="36">
        <v>1385.1333333333332</v>
      </c>
      <c r="F180" s="36">
        <v>1310.5666666666666</v>
      </c>
      <c r="G180" s="36">
        <v>1249.1333333333332</v>
      </c>
      <c r="H180" s="36">
        <v>1521.1333333333332</v>
      </c>
      <c r="I180" s="36">
        <v>1582.5666666666666</v>
      </c>
      <c r="J180" s="36">
        <v>1657.1333333333332</v>
      </c>
      <c r="K180" s="31">
        <v>1508</v>
      </c>
      <c r="L180" s="31">
        <v>1372</v>
      </c>
      <c r="M180" s="31">
        <v>81.647279999999995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369.05</v>
      </c>
      <c r="D181" s="36">
        <v>372.5</v>
      </c>
      <c r="E181" s="36">
        <v>364.05</v>
      </c>
      <c r="F181" s="36">
        <v>359.05</v>
      </c>
      <c r="G181" s="36">
        <v>350.6</v>
      </c>
      <c r="H181" s="36">
        <v>377.5</v>
      </c>
      <c r="I181" s="36">
        <v>385.95000000000005</v>
      </c>
      <c r="J181" s="36">
        <v>390.95</v>
      </c>
      <c r="K181" s="31">
        <v>380.95</v>
      </c>
      <c r="L181" s="31">
        <v>367.5</v>
      </c>
      <c r="M181" s="31">
        <v>17.15044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6892.3</v>
      </c>
      <c r="D182" s="36">
        <v>6918.6833333333334</v>
      </c>
      <c r="E182" s="36">
        <v>6806.166666666667</v>
      </c>
      <c r="F182" s="36">
        <v>6720.0333333333338</v>
      </c>
      <c r="G182" s="36">
        <v>6607.5166666666673</v>
      </c>
      <c r="H182" s="36">
        <v>7004.8166666666666</v>
      </c>
      <c r="I182" s="36">
        <v>7117.333333333333</v>
      </c>
      <c r="J182" s="36">
        <v>7203.4666666666662</v>
      </c>
      <c r="K182" s="31">
        <v>7031.2</v>
      </c>
      <c r="L182" s="31">
        <v>6832.55</v>
      </c>
      <c r="M182" s="31">
        <v>0.19785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1885.9</v>
      </c>
      <c r="D183" s="36">
        <v>1881.1166666666668</v>
      </c>
      <c r="E183" s="36">
        <v>1834.1333333333337</v>
      </c>
      <c r="F183" s="36">
        <v>1782.3666666666668</v>
      </c>
      <c r="G183" s="36">
        <v>1735.3833333333337</v>
      </c>
      <c r="H183" s="36">
        <v>1932.8833333333337</v>
      </c>
      <c r="I183" s="36">
        <v>1979.8666666666668</v>
      </c>
      <c r="J183" s="36">
        <v>2031.6333333333337</v>
      </c>
      <c r="K183" s="31">
        <v>1928.1</v>
      </c>
      <c r="L183" s="31">
        <v>1829.35</v>
      </c>
      <c r="M183" s="31">
        <v>7.2008200000000002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2430.85</v>
      </c>
      <c r="D184" s="36">
        <v>2460.3166666666671</v>
      </c>
      <c r="E184" s="36">
        <v>2386.6333333333341</v>
      </c>
      <c r="F184" s="36">
        <v>2342.416666666667</v>
      </c>
      <c r="G184" s="36">
        <v>2268.733333333334</v>
      </c>
      <c r="H184" s="36">
        <v>2504.5333333333342</v>
      </c>
      <c r="I184" s="36">
        <v>2578.2166666666676</v>
      </c>
      <c r="J184" s="36">
        <v>2622.4333333333343</v>
      </c>
      <c r="K184" s="31">
        <v>2534</v>
      </c>
      <c r="L184" s="31">
        <v>2416.1</v>
      </c>
      <c r="M184" s="31">
        <v>2.9935499999999999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840.2</v>
      </c>
      <c r="D185" s="36">
        <v>835.0333333333333</v>
      </c>
      <c r="E185" s="36">
        <v>823.16666666666663</v>
      </c>
      <c r="F185" s="36">
        <v>806.13333333333333</v>
      </c>
      <c r="G185" s="36">
        <v>794.26666666666665</v>
      </c>
      <c r="H185" s="36">
        <v>852.06666666666661</v>
      </c>
      <c r="I185" s="36">
        <v>863.93333333333339</v>
      </c>
      <c r="J185" s="36">
        <v>880.96666666666658</v>
      </c>
      <c r="K185" s="31">
        <v>846.9</v>
      </c>
      <c r="L185" s="31">
        <v>818</v>
      </c>
      <c r="M185" s="31">
        <v>1.21821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1036</v>
      </c>
      <c r="D186" s="36">
        <v>1026.2</v>
      </c>
      <c r="E186" s="36">
        <v>1009.8000000000002</v>
      </c>
      <c r="F186" s="36">
        <v>983.60000000000014</v>
      </c>
      <c r="G186" s="36">
        <v>967.20000000000027</v>
      </c>
      <c r="H186" s="36">
        <v>1052.4000000000001</v>
      </c>
      <c r="I186" s="36">
        <v>1068.8000000000002</v>
      </c>
      <c r="J186" s="36">
        <v>1095</v>
      </c>
      <c r="K186" s="31">
        <v>1042.5999999999999</v>
      </c>
      <c r="L186" s="31">
        <v>1000</v>
      </c>
      <c r="M186" s="31">
        <v>9.53721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1184.45</v>
      </c>
      <c r="D187" s="36">
        <v>1190.6166666666666</v>
      </c>
      <c r="E187" s="36">
        <v>1151.2333333333331</v>
      </c>
      <c r="F187" s="36">
        <v>1118.0166666666667</v>
      </c>
      <c r="G187" s="36">
        <v>1078.6333333333332</v>
      </c>
      <c r="H187" s="36">
        <v>1223.833333333333</v>
      </c>
      <c r="I187" s="36">
        <v>1263.2166666666667</v>
      </c>
      <c r="J187" s="36">
        <v>1296.4333333333329</v>
      </c>
      <c r="K187" s="31">
        <v>1230</v>
      </c>
      <c r="L187" s="31">
        <v>1157.4000000000001</v>
      </c>
      <c r="M187" s="31">
        <v>9.1242999999999999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926.5</v>
      </c>
      <c r="D188" s="36">
        <v>936.41666666666663</v>
      </c>
      <c r="E188" s="36">
        <v>915.08333333333326</v>
      </c>
      <c r="F188" s="36">
        <v>903.66666666666663</v>
      </c>
      <c r="G188" s="36">
        <v>882.33333333333326</v>
      </c>
      <c r="H188" s="36">
        <v>947.83333333333326</v>
      </c>
      <c r="I188" s="36">
        <v>969.16666666666652</v>
      </c>
      <c r="J188" s="36">
        <v>980.58333333333326</v>
      </c>
      <c r="K188" s="31">
        <v>957.75</v>
      </c>
      <c r="L188" s="31">
        <v>925</v>
      </c>
      <c r="M188" s="31">
        <v>3.4249999999999998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3855.2</v>
      </c>
      <c r="D189" s="36">
        <v>3888.4</v>
      </c>
      <c r="E189" s="36">
        <v>3798.8</v>
      </c>
      <c r="F189" s="36">
        <v>3742.4</v>
      </c>
      <c r="G189" s="36">
        <v>3652.8</v>
      </c>
      <c r="H189" s="36">
        <v>3944.8</v>
      </c>
      <c r="I189" s="36">
        <v>4034.3999999999996</v>
      </c>
      <c r="J189" s="36">
        <v>4090.8</v>
      </c>
      <c r="K189" s="31">
        <v>3978</v>
      </c>
      <c r="L189" s="31">
        <v>3832</v>
      </c>
      <c r="M189" s="31">
        <v>0.51959999999999995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1310.3499999999999</v>
      </c>
      <c r="D190" s="36">
        <v>1311.8</v>
      </c>
      <c r="E190" s="36">
        <v>1297.1499999999999</v>
      </c>
      <c r="F190" s="36">
        <v>1283.9499999999998</v>
      </c>
      <c r="G190" s="36">
        <v>1269.2999999999997</v>
      </c>
      <c r="H190" s="36">
        <v>1325</v>
      </c>
      <c r="I190" s="36">
        <v>1339.65</v>
      </c>
      <c r="J190" s="36">
        <v>1352.8500000000001</v>
      </c>
      <c r="K190" s="31">
        <v>1326.45</v>
      </c>
      <c r="L190" s="31">
        <v>1298.5999999999999</v>
      </c>
      <c r="M190" s="31">
        <v>12.274609999999999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823.7</v>
      </c>
      <c r="D191" s="36">
        <v>832.2833333333333</v>
      </c>
      <c r="E191" s="36">
        <v>811.56666666666661</v>
      </c>
      <c r="F191" s="36">
        <v>799.43333333333328</v>
      </c>
      <c r="G191" s="36">
        <v>778.71666666666658</v>
      </c>
      <c r="H191" s="36">
        <v>844.41666666666663</v>
      </c>
      <c r="I191" s="36">
        <v>865.13333333333333</v>
      </c>
      <c r="J191" s="36">
        <v>877.26666666666665</v>
      </c>
      <c r="K191" s="31">
        <v>853</v>
      </c>
      <c r="L191" s="31">
        <v>820.15</v>
      </c>
      <c r="M191" s="31">
        <v>1.5085500000000001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2737</v>
      </c>
      <c r="D192" s="36">
        <v>2726.3333333333335</v>
      </c>
      <c r="E192" s="36">
        <v>2668.7166666666672</v>
      </c>
      <c r="F192" s="36">
        <v>2600.4333333333338</v>
      </c>
      <c r="G192" s="36">
        <v>2542.8166666666675</v>
      </c>
      <c r="H192" s="36">
        <v>2794.6166666666668</v>
      </c>
      <c r="I192" s="36">
        <v>2852.2333333333327</v>
      </c>
      <c r="J192" s="36">
        <v>2920.5166666666664</v>
      </c>
      <c r="K192" s="31">
        <v>2783.95</v>
      </c>
      <c r="L192" s="31">
        <v>2658.05</v>
      </c>
      <c r="M192" s="31">
        <v>8.9076000000000004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428.7</v>
      </c>
      <c r="D193" s="36">
        <v>428.2</v>
      </c>
      <c r="E193" s="36">
        <v>424.45</v>
      </c>
      <c r="F193" s="36">
        <v>420.2</v>
      </c>
      <c r="G193" s="36">
        <v>416.45</v>
      </c>
      <c r="H193" s="36">
        <v>432.45</v>
      </c>
      <c r="I193" s="36">
        <v>436.2</v>
      </c>
      <c r="J193" s="36">
        <v>440.45</v>
      </c>
      <c r="K193" s="31">
        <v>431.95</v>
      </c>
      <c r="L193" s="31">
        <v>423.95</v>
      </c>
      <c r="M193" s="31">
        <v>8.4291900000000002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588.85</v>
      </c>
      <c r="D194" s="36">
        <v>591.56666666666661</v>
      </c>
      <c r="E194" s="36">
        <v>583.63333333333321</v>
      </c>
      <c r="F194" s="36">
        <v>578.41666666666663</v>
      </c>
      <c r="G194" s="36">
        <v>570.48333333333323</v>
      </c>
      <c r="H194" s="36">
        <v>596.78333333333319</v>
      </c>
      <c r="I194" s="36">
        <v>604.71666666666658</v>
      </c>
      <c r="J194" s="36">
        <v>609.93333333333317</v>
      </c>
      <c r="K194" s="31">
        <v>599.5</v>
      </c>
      <c r="L194" s="31">
        <v>586.35</v>
      </c>
      <c r="M194" s="31">
        <v>5.3540799999999997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2441</v>
      </c>
      <c r="D195" s="36">
        <v>2449.1333333333332</v>
      </c>
      <c r="E195" s="36">
        <v>2423.4666666666662</v>
      </c>
      <c r="F195" s="36">
        <v>2405.9333333333329</v>
      </c>
      <c r="G195" s="36">
        <v>2380.266666666666</v>
      </c>
      <c r="H195" s="36">
        <v>2466.6666666666665</v>
      </c>
      <c r="I195" s="36">
        <v>2492.3333333333335</v>
      </c>
      <c r="J195" s="36">
        <v>2509.8666666666668</v>
      </c>
      <c r="K195" s="31">
        <v>2474.8000000000002</v>
      </c>
      <c r="L195" s="31">
        <v>2431.6</v>
      </c>
      <c r="M195" s="31">
        <v>4.83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1012.7</v>
      </c>
      <c r="D196" s="36">
        <v>1017.9333333333334</v>
      </c>
      <c r="E196" s="36">
        <v>1002.3666666666668</v>
      </c>
      <c r="F196" s="36">
        <v>992.03333333333342</v>
      </c>
      <c r="G196" s="36">
        <v>976.46666666666681</v>
      </c>
      <c r="H196" s="36">
        <v>1028.2666666666669</v>
      </c>
      <c r="I196" s="36">
        <v>1043.8333333333335</v>
      </c>
      <c r="J196" s="36">
        <v>1054.1666666666667</v>
      </c>
      <c r="K196" s="31">
        <v>1033.5</v>
      </c>
      <c r="L196" s="31">
        <v>1007.6</v>
      </c>
      <c r="M196" s="31">
        <v>8.5031800000000004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2374.4</v>
      </c>
      <c r="D197" s="36">
        <v>2369.4333333333334</v>
      </c>
      <c r="E197" s="36">
        <v>2339.916666666667</v>
      </c>
      <c r="F197" s="36">
        <v>2305.4333333333334</v>
      </c>
      <c r="G197" s="36">
        <v>2275.916666666667</v>
      </c>
      <c r="H197" s="36">
        <v>2403.916666666667</v>
      </c>
      <c r="I197" s="36">
        <v>2433.4333333333334</v>
      </c>
      <c r="J197" s="36">
        <v>2467.916666666667</v>
      </c>
      <c r="K197" s="31">
        <v>2398.9499999999998</v>
      </c>
      <c r="L197" s="31">
        <v>2334.9499999999998</v>
      </c>
      <c r="M197" s="31">
        <v>0.37513999999999997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150.5</v>
      </c>
      <c r="D198" s="36">
        <v>150.85</v>
      </c>
      <c r="E198" s="36">
        <v>149.64999999999998</v>
      </c>
      <c r="F198" s="36">
        <v>148.79999999999998</v>
      </c>
      <c r="G198" s="36">
        <v>147.59999999999997</v>
      </c>
      <c r="H198" s="36">
        <v>151.69999999999999</v>
      </c>
      <c r="I198" s="36">
        <v>152.89999999999998</v>
      </c>
      <c r="J198" s="36">
        <v>153.75</v>
      </c>
      <c r="K198" s="31">
        <v>152.05000000000001</v>
      </c>
      <c r="L198" s="31">
        <v>150</v>
      </c>
      <c r="M198" s="31">
        <v>3.0417800000000002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3228.95</v>
      </c>
      <c r="D199" s="36">
        <v>3204.1833333333329</v>
      </c>
      <c r="E199" s="36">
        <v>3162.4166666666661</v>
      </c>
      <c r="F199" s="36">
        <v>3095.8833333333332</v>
      </c>
      <c r="G199" s="36">
        <v>3054.1166666666663</v>
      </c>
      <c r="H199" s="36">
        <v>3270.7166666666658</v>
      </c>
      <c r="I199" s="36">
        <v>3312.4833333333331</v>
      </c>
      <c r="J199" s="36">
        <v>3379.0166666666655</v>
      </c>
      <c r="K199" s="31">
        <v>3245.95</v>
      </c>
      <c r="L199" s="31">
        <v>3137.65</v>
      </c>
      <c r="M199" s="31">
        <v>0.44741999999999998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556.5</v>
      </c>
      <c r="D200" s="36">
        <v>559.56666666666672</v>
      </c>
      <c r="E200" s="36">
        <v>552.13333333333344</v>
      </c>
      <c r="F200" s="36">
        <v>547.76666666666677</v>
      </c>
      <c r="G200" s="36">
        <v>540.33333333333348</v>
      </c>
      <c r="H200" s="36">
        <v>563.93333333333339</v>
      </c>
      <c r="I200" s="36">
        <v>571.36666666666656</v>
      </c>
      <c r="J200" s="36">
        <v>575.73333333333335</v>
      </c>
      <c r="K200" s="31">
        <v>567</v>
      </c>
      <c r="L200" s="31">
        <v>555.20000000000005</v>
      </c>
      <c r="M200" s="31">
        <v>7.6293199999999999</v>
      </c>
      <c r="N200" s="1"/>
      <c r="O200" s="1"/>
    </row>
    <row r="201" spans="1:15" ht="12.75" customHeight="1">
      <c r="A201" s="33">
        <v>191</v>
      </c>
      <c r="B201" s="53" t="s">
        <v>1034</v>
      </c>
      <c r="C201" s="31">
        <v>409.5</v>
      </c>
      <c r="D201" s="36">
        <v>413.63333333333338</v>
      </c>
      <c r="E201" s="36">
        <v>403.86666666666679</v>
      </c>
      <c r="F201" s="36">
        <v>398.23333333333341</v>
      </c>
      <c r="G201" s="36">
        <v>388.46666666666681</v>
      </c>
      <c r="H201" s="36">
        <v>419.26666666666677</v>
      </c>
      <c r="I201" s="36">
        <v>429.0333333333333</v>
      </c>
      <c r="J201" s="36">
        <v>434.66666666666674</v>
      </c>
      <c r="K201" s="31">
        <v>423.4</v>
      </c>
      <c r="L201" s="31">
        <v>408</v>
      </c>
      <c r="M201" s="31">
        <v>13.421110000000001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656.4</v>
      </c>
      <c r="D202" s="36">
        <v>664.25</v>
      </c>
      <c r="E202" s="36">
        <v>646.75</v>
      </c>
      <c r="F202" s="36">
        <v>637.1</v>
      </c>
      <c r="G202" s="36">
        <v>619.6</v>
      </c>
      <c r="H202" s="36">
        <v>673.9</v>
      </c>
      <c r="I202" s="36">
        <v>691.4</v>
      </c>
      <c r="J202" s="36">
        <v>701.05</v>
      </c>
      <c r="K202" s="31">
        <v>681.75</v>
      </c>
      <c r="L202" s="31">
        <v>654.6</v>
      </c>
      <c r="M202" s="31">
        <v>13.42301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204.7</v>
      </c>
      <c r="D203" s="36">
        <v>205.15</v>
      </c>
      <c r="E203" s="36">
        <v>203</v>
      </c>
      <c r="F203" s="36">
        <v>201.29999999999998</v>
      </c>
      <c r="G203" s="36">
        <v>199.14999999999998</v>
      </c>
      <c r="H203" s="36">
        <v>206.85000000000002</v>
      </c>
      <c r="I203" s="36">
        <v>209.00000000000006</v>
      </c>
      <c r="J203" s="36">
        <v>210.70000000000005</v>
      </c>
      <c r="K203" s="31">
        <v>207.3</v>
      </c>
      <c r="L203" s="31">
        <v>203.45</v>
      </c>
      <c r="M203" s="31">
        <v>29.261520000000001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224.6</v>
      </c>
      <c r="D204" s="36">
        <v>225.25</v>
      </c>
      <c r="E204" s="36">
        <v>219.7</v>
      </c>
      <c r="F204" s="36">
        <v>214.79999999999998</v>
      </c>
      <c r="G204" s="36">
        <v>209.24999999999997</v>
      </c>
      <c r="H204" s="36">
        <v>230.15</v>
      </c>
      <c r="I204" s="36">
        <v>235.70000000000002</v>
      </c>
      <c r="J204" s="36">
        <v>240.60000000000002</v>
      </c>
      <c r="K204" s="31">
        <v>230.8</v>
      </c>
      <c r="L204" s="31">
        <v>220.35</v>
      </c>
      <c r="M204" s="31">
        <v>48.130020000000002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295.64999999999998</v>
      </c>
      <c r="D205" s="36">
        <v>296.58333333333331</v>
      </c>
      <c r="E205" s="36">
        <v>294.26666666666665</v>
      </c>
      <c r="F205" s="36">
        <v>292.88333333333333</v>
      </c>
      <c r="G205" s="36">
        <v>290.56666666666666</v>
      </c>
      <c r="H205" s="36">
        <v>297.96666666666664</v>
      </c>
      <c r="I205" s="36">
        <v>300.28333333333336</v>
      </c>
      <c r="J205" s="36">
        <v>301.66666666666663</v>
      </c>
      <c r="K205" s="31">
        <v>298.89999999999998</v>
      </c>
      <c r="L205" s="31">
        <v>295.2</v>
      </c>
      <c r="M205" s="31">
        <v>5.3903800000000004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2262.85</v>
      </c>
      <c r="D206" s="36">
        <v>2254.25</v>
      </c>
      <c r="E206" s="36">
        <v>2193.6</v>
      </c>
      <c r="F206" s="36">
        <v>2124.35</v>
      </c>
      <c r="G206" s="36">
        <v>2063.6999999999998</v>
      </c>
      <c r="H206" s="36">
        <v>2323.5</v>
      </c>
      <c r="I206" s="36">
        <v>2384.1499999999996</v>
      </c>
      <c r="J206" s="36">
        <v>2453.4</v>
      </c>
      <c r="K206" s="31">
        <v>2314.9</v>
      </c>
      <c r="L206" s="31">
        <v>2185</v>
      </c>
      <c r="M206" s="31">
        <v>11.51586</v>
      </c>
      <c r="N206" s="1"/>
      <c r="O206" s="1"/>
    </row>
    <row r="207" spans="1:15" ht="12.75" customHeight="1">
      <c r="A207" s="33">
        <v>197</v>
      </c>
      <c r="B207" s="53" t="s">
        <v>1035</v>
      </c>
      <c r="C207" s="31">
        <v>514.29999999999995</v>
      </c>
      <c r="D207" s="36">
        <v>518.9666666666667</v>
      </c>
      <c r="E207" s="36">
        <v>493.33333333333337</v>
      </c>
      <c r="F207" s="36">
        <v>472.36666666666667</v>
      </c>
      <c r="G207" s="36">
        <v>446.73333333333335</v>
      </c>
      <c r="H207" s="36">
        <v>539.93333333333339</v>
      </c>
      <c r="I207" s="36">
        <v>565.56666666666661</v>
      </c>
      <c r="J207" s="36">
        <v>586.53333333333342</v>
      </c>
      <c r="K207" s="31">
        <v>544.6</v>
      </c>
      <c r="L207" s="31">
        <v>498</v>
      </c>
      <c r="M207" s="31">
        <v>16.35885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1345.2</v>
      </c>
      <c r="D208" s="36">
        <v>1348.6833333333332</v>
      </c>
      <c r="E208" s="36">
        <v>1337.3666666666663</v>
      </c>
      <c r="F208" s="36">
        <v>1329.5333333333331</v>
      </c>
      <c r="G208" s="36">
        <v>1318.2166666666662</v>
      </c>
      <c r="H208" s="36">
        <v>1356.5166666666664</v>
      </c>
      <c r="I208" s="36">
        <v>1367.8333333333335</v>
      </c>
      <c r="J208" s="36">
        <v>1375.6666666666665</v>
      </c>
      <c r="K208" s="31">
        <v>1360</v>
      </c>
      <c r="L208" s="31">
        <v>1340.85</v>
      </c>
      <c r="M208" s="31">
        <v>17.699660000000002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3816.35</v>
      </c>
      <c r="D209" s="36">
        <v>3821.2000000000003</v>
      </c>
      <c r="E209" s="36">
        <v>3797.4000000000005</v>
      </c>
      <c r="F209" s="36">
        <v>3778.4500000000003</v>
      </c>
      <c r="G209" s="36">
        <v>3754.6500000000005</v>
      </c>
      <c r="H209" s="36">
        <v>3840.1500000000005</v>
      </c>
      <c r="I209" s="36">
        <v>3863.9500000000007</v>
      </c>
      <c r="J209" s="36">
        <v>3882.9000000000005</v>
      </c>
      <c r="K209" s="31">
        <v>3845</v>
      </c>
      <c r="L209" s="31">
        <v>3802.25</v>
      </c>
      <c r="M209" s="31">
        <v>1.54427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1517.2</v>
      </c>
      <c r="D210" s="36">
        <v>1507.7</v>
      </c>
      <c r="E210" s="36">
        <v>1495.5</v>
      </c>
      <c r="F210" s="36">
        <v>1473.8</v>
      </c>
      <c r="G210" s="36">
        <v>1461.6</v>
      </c>
      <c r="H210" s="36">
        <v>1529.4</v>
      </c>
      <c r="I210" s="36">
        <v>1541.6000000000004</v>
      </c>
      <c r="J210" s="36">
        <v>1563.3000000000002</v>
      </c>
      <c r="K210" s="31">
        <v>1519.9</v>
      </c>
      <c r="L210" s="31">
        <v>1486</v>
      </c>
      <c r="M210" s="31">
        <v>155.30103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565.1</v>
      </c>
      <c r="D211" s="36">
        <v>566.78333333333342</v>
      </c>
      <c r="E211" s="36">
        <v>561.76666666666688</v>
      </c>
      <c r="F211" s="36">
        <v>558.43333333333351</v>
      </c>
      <c r="G211" s="36">
        <v>553.41666666666697</v>
      </c>
      <c r="H211" s="36">
        <v>570.11666666666679</v>
      </c>
      <c r="I211" s="36">
        <v>575.13333333333344</v>
      </c>
      <c r="J211" s="36">
        <v>578.4666666666667</v>
      </c>
      <c r="K211" s="31">
        <v>571.79999999999995</v>
      </c>
      <c r="L211" s="31">
        <v>563.45000000000005</v>
      </c>
      <c r="M211" s="31">
        <v>34.332900000000002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103.15</v>
      </c>
      <c r="D212" s="36">
        <v>102.08333333333333</v>
      </c>
      <c r="E212" s="36">
        <v>99.916666666666657</v>
      </c>
      <c r="F212" s="36">
        <v>96.683333333333323</v>
      </c>
      <c r="G212" s="36">
        <v>94.516666666666652</v>
      </c>
      <c r="H212" s="36">
        <v>105.31666666666666</v>
      </c>
      <c r="I212" s="36">
        <v>107.48333333333332</v>
      </c>
      <c r="J212" s="36">
        <v>110.71666666666667</v>
      </c>
      <c r="K212" s="31">
        <v>104.25</v>
      </c>
      <c r="L212" s="31">
        <v>98.85</v>
      </c>
      <c r="M212" s="31">
        <v>191.24367000000001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809.2</v>
      </c>
      <c r="D213" s="36">
        <v>812.4</v>
      </c>
      <c r="E213" s="36">
        <v>804.8</v>
      </c>
      <c r="F213" s="36">
        <v>800.4</v>
      </c>
      <c r="G213" s="36">
        <v>792.8</v>
      </c>
      <c r="H213" s="36">
        <v>816.8</v>
      </c>
      <c r="I213" s="36">
        <v>824.40000000000009</v>
      </c>
      <c r="J213" s="36">
        <v>828.8</v>
      </c>
      <c r="K213" s="31">
        <v>820</v>
      </c>
      <c r="L213" s="31">
        <v>808</v>
      </c>
      <c r="M213" s="31">
        <v>2.3037100000000001</v>
      </c>
      <c r="N213" s="1"/>
      <c r="O213" s="1"/>
    </row>
    <row r="214" spans="1:15" ht="12.75" customHeight="1">
      <c r="A214" s="33">
        <v>204</v>
      </c>
      <c r="B214" s="53" t="s">
        <v>1036</v>
      </c>
      <c r="C214" s="31">
        <v>1075.4000000000001</v>
      </c>
      <c r="D214" s="36">
        <v>1083.1333333333334</v>
      </c>
      <c r="E214" s="36">
        <v>1042.2666666666669</v>
      </c>
      <c r="F214" s="36">
        <v>1009.1333333333334</v>
      </c>
      <c r="G214" s="36">
        <v>968.26666666666688</v>
      </c>
      <c r="H214" s="36">
        <v>1116.2666666666669</v>
      </c>
      <c r="I214" s="36">
        <v>1157.1333333333332</v>
      </c>
      <c r="J214" s="36">
        <v>1190.2666666666669</v>
      </c>
      <c r="K214" s="31">
        <v>1124</v>
      </c>
      <c r="L214" s="31">
        <v>1050</v>
      </c>
      <c r="M214" s="31">
        <v>1.8295699999999999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1889.85</v>
      </c>
      <c r="D215" s="36">
        <v>1886.2</v>
      </c>
      <c r="E215" s="36">
        <v>1847.4</v>
      </c>
      <c r="F215" s="36">
        <v>1804.95</v>
      </c>
      <c r="G215" s="36">
        <v>1766.15</v>
      </c>
      <c r="H215" s="36">
        <v>1928.65</v>
      </c>
      <c r="I215" s="36">
        <v>1967.4499999999998</v>
      </c>
      <c r="J215" s="36">
        <v>2009.9</v>
      </c>
      <c r="K215" s="31">
        <v>1925</v>
      </c>
      <c r="L215" s="31">
        <v>1843.75</v>
      </c>
      <c r="M215" s="31">
        <v>18.644469999999998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5118.3</v>
      </c>
      <c r="D216" s="36">
        <v>5132.166666666667</v>
      </c>
      <c r="E216" s="36">
        <v>5066.1833333333343</v>
      </c>
      <c r="F216" s="36">
        <v>5014.0666666666675</v>
      </c>
      <c r="G216" s="36">
        <v>4948.0833333333348</v>
      </c>
      <c r="H216" s="36">
        <v>5184.2833333333338</v>
      </c>
      <c r="I216" s="36">
        <v>5250.2666666666655</v>
      </c>
      <c r="J216" s="36">
        <v>5302.3833333333332</v>
      </c>
      <c r="K216" s="31">
        <v>5198.1499999999996</v>
      </c>
      <c r="L216" s="31">
        <v>5080.05</v>
      </c>
      <c r="M216" s="31">
        <v>4.5825800000000001</v>
      </c>
      <c r="N216" s="1"/>
      <c r="O216" s="1"/>
    </row>
    <row r="217" spans="1:15" ht="12.75" customHeight="1">
      <c r="A217" s="33">
        <v>207</v>
      </c>
      <c r="B217" s="53" t="s">
        <v>1037</v>
      </c>
      <c r="C217" s="31">
        <v>350.5</v>
      </c>
      <c r="D217" s="36">
        <v>352.5</v>
      </c>
      <c r="E217" s="36">
        <v>345</v>
      </c>
      <c r="F217" s="36">
        <v>339.5</v>
      </c>
      <c r="G217" s="36">
        <v>332</v>
      </c>
      <c r="H217" s="36">
        <v>358</v>
      </c>
      <c r="I217" s="36">
        <v>365.5</v>
      </c>
      <c r="J217" s="36">
        <v>371</v>
      </c>
      <c r="K217" s="31">
        <v>360</v>
      </c>
      <c r="L217" s="31">
        <v>347</v>
      </c>
      <c r="M217" s="31">
        <v>4.9081000000000001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673.25</v>
      </c>
      <c r="D218" s="36">
        <v>678.25</v>
      </c>
      <c r="E218" s="36">
        <v>666.05</v>
      </c>
      <c r="F218" s="36">
        <v>658.84999999999991</v>
      </c>
      <c r="G218" s="36">
        <v>646.64999999999986</v>
      </c>
      <c r="H218" s="36">
        <v>685.45</v>
      </c>
      <c r="I218" s="36">
        <v>697.65000000000009</v>
      </c>
      <c r="J218" s="36">
        <v>704.85000000000014</v>
      </c>
      <c r="K218" s="31">
        <v>690.45</v>
      </c>
      <c r="L218" s="31">
        <v>671.05</v>
      </c>
      <c r="M218" s="31">
        <v>159.30052000000001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5166.6499999999996</v>
      </c>
      <c r="D219" s="36">
        <v>5155.25</v>
      </c>
      <c r="E219" s="36">
        <v>4932.5</v>
      </c>
      <c r="F219" s="36">
        <v>4698.3500000000004</v>
      </c>
      <c r="G219" s="36">
        <v>4475.6000000000004</v>
      </c>
      <c r="H219" s="36">
        <v>5389.4</v>
      </c>
      <c r="I219" s="36">
        <v>5612.15</v>
      </c>
      <c r="J219" s="36">
        <v>5846.2999999999993</v>
      </c>
      <c r="K219" s="31">
        <v>5378</v>
      </c>
      <c r="L219" s="31">
        <v>4921.1000000000004</v>
      </c>
      <c r="M219" s="31">
        <v>90.738659999999996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371.6</v>
      </c>
      <c r="D220" s="36">
        <v>374.51666666666665</v>
      </c>
      <c r="E220" s="36">
        <v>367.13333333333333</v>
      </c>
      <c r="F220" s="36">
        <v>362.66666666666669</v>
      </c>
      <c r="G220" s="36">
        <v>355.28333333333336</v>
      </c>
      <c r="H220" s="36">
        <v>378.98333333333329</v>
      </c>
      <c r="I220" s="36">
        <v>386.36666666666662</v>
      </c>
      <c r="J220" s="36">
        <v>390.83333333333326</v>
      </c>
      <c r="K220" s="31">
        <v>381.9</v>
      </c>
      <c r="L220" s="31">
        <v>370.05</v>
      </c>
      <c r="M220" s="31">
        <v>71.197850000000003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543.45000000000005</v>
      </c>
      <c r="D221" s="36">
        <v>540.63333333333333</v>
      </c>
      <c r="E221" s="36">
        <v>530.91666666666663</v>
      </c>
      <c r="F221" s="36">
        <v>518.38333333333333</v>
      </c>
      <c r="G221" s="36">
        <v>508.66666666666663</v>
      </c>
      <c r="H221" s="36">
        <v>553.16666666666663</v>
      </c>
      <c r="I221" s="36">
        <v>562.88333333333333</v>
      </c>
      <c r="J221" s="36">
        <v>575.41666666666663</v>
      </c>
      <c r="K221" s="31">
        <v>550.35</v>
      </c>
      <c r="L221" s="31">
        <v>528.1</v>
      </c>
      <c r="M221" s="31">
        <v>67.997929999999997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2369.0500000000002</v>
      </c>
      <c r="D222" s="36">
        <v>2372.3333333333335</v>
      </c>
      <c r="E222" s="36">
        <v>2361.416666666667</v>
      </c>
      <c r="F222" s="36">
        <v>2353.7833333333333</v>
      </c>
      <c r="G222" s="36">
        <v>2342.8666666666668</v>
      </c>
      <c r="H222" s="36">
        <v>2379.9666666666672</v>
      </c>
      <c r="I222" s="36">
        <v>2390.8833333333341</v>
      </c>
      <c r="J222" s="36">
        <v>2398.5166666666673</v>
      </c>
      <c r="K222" s="31">
        <v>2383.25</v>
      </c>
      <c r="L222" s="31">
        <v>2364.6999999999998</v>
      </c>
      <c r="M222" s="31">
        <v>9.7409999999999997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742.65</v>
      </c>
      <c r="D223" s="36">
        <v>743.55000000000007</v>
      </c>
      <c r="E223" s="36">
        <v>727.10000000000014</v>
      </c>
      <c r="F223" s="36">
        <v>711.55000000000007</v>
      </c>
      <c r="G223" s="36">
        <v>695.10000000000014</v>
      </c>
      <c r="H223" s="36">
        <v>759.10000000000014</v>
      </c>
      <c r="I223" s="36">
        <v>775.55000000000018</v>
      </c>
      <c r="J223" s="36">
        <v>791.10000000000014</v>
      </c>
      <c r="K223" s="31">
        <v>760</v>
      </c>
      <c r="L223" s="31">
        <v>728</v>
      </c>
      <c r="M223" s="31">
        <v>22.348659999999999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11054.25</v>
      </c>
      <c r="D224" s="36">
        <v>11030.083333333334</v>
      </c>
      <c r="E224" s="36">
        <v>10860.166666666668</v>
      </c>
      <c r="F224" s="36">
        <v>10666.083333333334</v>
      </c>
      <c r="G224" s="36">
        <v>10496.166666666668</v>
      </c>
      <c r="H224" s="36">
        <v>11224.166666666668</v>
      </c>
      <c r="I224" s="36">
        <v>11394.083333333336</v>
      </c>
      <c r="J224" s="36">
        <v>11588.166666666668</v>
      </c>
      <c r="K224" s="31">
        <v>11200</v>
      </c>
      <c r="L224" s="31">
        <v>10836</v>
      </c>
      <c r="M224" s="31">
        <v>0.75729999999999997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803.35</v>
      </c>
      <c r="D225" s="36">
        <v>811.0333333333333</v>
      </c>
      <c r="E225" s="36">
        <v>793.31666666666661</v>
      </c>
      <c r="F225" s="36">
        <v>783.2833333333333</v>
      </c>
      <c r="G225" s="36">
        <v>765.56666666666661</v>
      </c>
      <c r="H225" s="36">
        <v>821.06666666666661</v>
      </c>
      <c r="I225" s="36">
        <v>838.7833333333333</v>
      </c>
      <c r="J225" s="36">
        <v>848.81666666666661</v>
      </c>
      <c r="K225" s="31">
        <v>828.75</v>
      </c>
      <c r="L225" s="31">
        <v>801</v>
      </c>
      <c r="M225" s="31">
        <v>1.3354900000000001</v>
      </c>
      <c r="N225" s="1"/>
      <c r="O225" s="1"/>
    </row>
    <row r="226" spans="1:15" ht="12.75" customHeight="1">
      <c r="A226" s="33">
        <v>216</v>
      </c>
      <c r="B226" s="53" t="s">
        <v>1038</v>
      </c>
      <c r="C226" s="31">
        <v>430.6</v>
      </c>
      <c r="D226" s="36">
        <v>435.11666666666662</v>
      </c>
      <c r="E226" s="36">
        <v>422.23333333333323</v>
      </c>
      <c r="F226" s="36">
        <v>413.86666666666662</v>
      </c>
      <c r="G226" s="36">
        <v>400.98333333333323</v>
      </c>
      <c r="H226" s="36">
        <v>443.48333333333323</v>
      </c>
      <c r="I226" s="36">
        <v>456.36666666666656</v>
      </c>
      <c r="J226" s="36">
        <v>464.73333333333323</v>
      </c>
      <c r="K226" s="31">
        <v>448</v>
      </c>
      <c r="L226" s="31">
        <v>426.75</v>
      </c>
      <c r="M226" s="31">
        <v>33.053980000000003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51964.7</v>
      </c>
      <c r="D227" s="36">
        <v>52485.433333333327</v>
      </c>
      <c r="E227" s="36">
        <v>51079.266666666656</v>
      </c>
      <c r="F227" s="36">
        <v>50193.833333333328</v>
      </c>
      <c r="G227" s="36">
        <v>48787.666666666657</v>
      </c>
      <c r="H227" s="36">
        <v>53370.866666666654</v>
      </c>
      <c r="I227" s="36">
        <v>54777.033333333326</v>
      </c>
      <c r="J227" s="36">
        <v>55662.466666666653</v>
      </c>
      <c r="K227" s="31">
        <v>53891.6</v>
      </c>
      <c r="L227" s="31">
        <v>51600</v>
      </c>
      <c r="M227" s="31">
        <v>3.0439999999999998E-2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258.7</v>
      </c>
      <c r="D228" s="36">
        <v>259.90000000000003</v>
      </c>
      <c r="E228" s="36">
        <v>247.80000000000007</v>
      </c>
      <c r="F228" s="36">
        <v>236.90000000000003</v>
      </c>
      <c r="G228" s="36">
        <v>224.80000000000007</v>
      </c>
      <c r="H228" s="36">
        <v>270.80000000000007</v>
      </c>
      <c r="I228" s="36">
        <v>282.90000000000009</v>
      </c>
      <c r="J228" s="36">
        <v>293.80000000000007</v>
      </c>
      <c r="K228" s="31">
        <v>272</v>
      </c>
      <c r="L228" s="31">
        <v>249</v>
      </c>
      <c r="M228" s="31">
        <v>248.32821000000001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1131.95</v>
      </c>
      <c r="D229" s="36">
        <v>1130.3666666666666</v>
      </c>
      <c r="E229" s="36">
        <v>1125.7333333333331</v>
      </c>
      <c r="F229" s="36">
        <v>1119.5166666666667</v>
      </c>
      <c r="G229" s="36">
        <v>1114.8833333333332</v>
      </c>
      <c r="H229" s="36">
        <v>1136.583333333333</v>
      </c>
      <c r="I229" s="36">
        <v>1141.2166666666667</v>
      </c>
      <c r="J229" s="36">
        <v>1147.4333333333329</v>
      </c>
      <c r="K229" s="31">
        <v>1135</v>
      </c>
      <c r="L229" s="31">
        <v>1124.1500000000001</v>
      </c>
      <c r="M229" s="31">
        <v>63.1267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1659.9</v>
      </c>
      <c r="D230" s="36">
        <v>1659.9166666666667</v>
      </c>
      <c r="E230" s="36">
        <v>1646.7333333333336</v>
      </c>
      <c r="F230" s="36">
        <v>1633.5666666666668</v>
      </c>
      <c r="G230" s="36">
        <v>1620.3833333333337</v>
      </c>
      <c r="H230" s="36">
        <v>1673.0833333333335</v>
      </c>
      <c r="I230" s="36">
        <v>1686.2666666666664</v>
      </c>
      <c r="J230" s="36">
        <v>1699.4333333333334</v>
      </c>
      <c r="K230" s="31">
        <v>1673.1</v>
      </c>
      <c r="L230" s="31">
        <v>1646.75</v>
      </c>
      <c r="M230" s="31">
        <v>7.45275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579.5</v>
      </c>
      <c r="D231" s="36">
        <v>581.61666666666667</v>
      </c>
      <c r="E231" s="36">
        <v>574.38333333333333</v>
      </c>
      <c r="F231" s="36">
        <v>569.26666666666665</v>
      </c>
      <c r="G231" s="36">
        <v>562.0333333333333</v>
      </c>
      <c r="H231" s="36">
        <v>586.73333333333335</v>
      </c>
      <c r="I231" s="36">
        <v>593.9666666666667</v>
      </c>
      <c r="J231" s="36">
        <v>599.08333333333337</v>
      </c>
      <c r="K231" s="31">
        <v>588.85</v>
      </c>
      <c r="L231" s="31">
        <v>576.5</v>
      </c>
      <c r="M231" s="31">
        <v>5.8441000000000001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726.7</v>
      </c>
      <c r="D232" s="36">
        <v>726.36666666666679</v>
      </c>
      <c r="E232" s="36">
        <v>722.03333333333353</v>
      </c>
      <c r="F232" s="36">
        <v>717.36666666666679</v>
      </c>
      <c r="G232" s="36">
        <v>713.03333333333353</v>
      </c>
      <c r="H232" s="36">
        <v>731.03333333333353</v>
      </c>
      <c r="I232" s="36">
        <v>735.36666666666679</v>
      </c>
      <c r="J232" s="36">
        <v>740.03333333333353</v>
      </c>
      <c r="K232" s="31">
        <v>730.7</v>
      </c>
      <c r="L232" s="31">
        <v>721.7</v>
      </c>
      <c r="M232" s="31">
        <v>1.3983099999999999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87.25</v>
      </c>
      <c r="D233" s="36">
        <v>87.5</v>
      </c>
      <c r="E233" s="36">
        <v>86.75</v>
      </c>
      <c r="F233" s="36">
        <v>86.25</v>
      </c>
      <c r="G233" s="36">
        <v>85.5</v>
      </c>
      <c r="H233" s="36">
        <v>88</v>
      </c>
      <c r="I233" s="36">
        <v>88.75</v>
      </c>
      <c r="J233" s="36">
        <v>89.25</v>
      </c>
      <c r="K233" s="31">
        <v>88.25</v>
      </c>
      <c r="L233" s="31">
        <v>87</v>
      </c>
      <c r="M233" s="31">
        <v>43.837859999999999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77.7</v>
      </c>
      <c r="D234" s="36">
        <v>78.033333333333346</v>
      </c>
      <c r="E234" s="36">
        <v>77.166666666666686</v>
      </c>
      <c r="F234" s="36">
        <v>76.63333333333334</v>
      </c>
      <c r="G234" s="36">
        <v>75.76666666666668</v>
      </c>
      <c r="H234" s="36">
        <v>78.566666666666691</v>
      </c>
      <c r="I234" s="36">
        <v>79.433333333333337</v>
      </c>
      <c r="J234" s="36">
        <v>79.966666666666697</v>
      </c>
      <c r="K234" s="31">
        <v>78.900000000000006</v>
      </c>
      <c r="L234" s="31">
        <v>77.5</v>
      </c>
      <c r="M234" s="31">
        <v>303.93901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114.6</v>
      </c>
      <c r="D235" s="36">
        <v>115.13333333333333</v>
      </c>
      <c r="E235" s="36">
        <v>113.71666666666665</v>
      </c>
      <c r="F235" s="36">
        <v>112.83333333333333</v>
      </c>
      <c r="G235" s="36">
        <v>111.41666666666666</v>
      </c>
      <c r="H235" s="36">
        <v>116.01666666666665</v>
      </c>
      <c r="I235" s="36">
        <v>117.43333333333334</v>
      </c>
      <c r="J235" s="36">
        <v>118.31666666666665</v>
      </c>
      <c r="K235" s="31">
        <v>116.55</v>
      </c>
      <c r="L235" s="31">
        <v>114.25</v>
      </c>
      <c r="M235" s="31">
        <v>40.255299999999998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393.4</v>
      </c>
      <c r="D236" s="36">
        <v>396</v>
      </c>
      <c r="E236" s="36">
        <v>389.6</v>
      </c>
      <c r="F236" s="36">
        <v>385.8</v>
      </c>
      <c r="G236" s="36">
        <v>379.40000000000003</v>
      </c>
      <c r="H236" s="36">
        <v>399.8</v>
      </c>
      <c r="I236" s="36">
        <v>406.2</v>
      </c>
      <c r="J236" s="36">
        <v>410</v>
      </c>
      <c r="K236" s="31">
        <v>402.4</v>
      </c>
      <c r="L236" s="31">
        <v>392.2</v>
      </c>
      <c r="M236" s="31">
        <v>6.4661200000000001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72.55</v>
      </c>
      <c r="D237" s="36">
        <v>73.016666666666666</v>
      </c>
      <c r="E237" s="36">
        <v>71.533333333333331</v>
      </c>
      <c r="F237" s="36">
        <v>70.516666666666666</v>
      </c>
      <c r="G237" s="36">
        <v>69.033333333333331</v>
      </c>
      <c r="H237" s="36">
        <v>74.033333333333331</v>
      </c>
      <c r="I237" s="36">
        <v>75.516666666666652</v>
      </c>
      <c r="J237" s="36">
        <v>76.533333333333331</v>
      </c>
      <c r="K237" s="31">
        <v>74.5</v>
      </c>
      <c r="L237" s="31">
        <v>72</v>
      </c>
      <c r="M237" s="31">
        <v>244.57034999999999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271.95</v>
      </c>
      <c r="D238" s="36">
        <v>274.95</v>
      </c>
      <c r="E238" s="36">
        <v>267</v>
      </c>
      <c r="F238" s="36">
        <v>262.05</v>
      </c>
      <c r="G238" s="36">
        <v>254.10000000000002</v>
      </c>
      <c r="H238" s="36">
        <v>279.89999999999998</v>
      </c>
      <c r="I238" s="36">
        <v>287.84999999999991</v>
      </c>
      <c r="J238" s="36">
        <v>292.79999999999995</v>
      </c>
      <c r="K238" s="31">
        <v>282.89999999999998</v>
      </c>
      <c r="L238" s="31">
        <v>270</v>
      </c>
      <c r="M238" s="31">
        <v>132.02135999999999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436.2</v>
      </c>
      <c r="D239" s="36">
        <v>437.98333333333335</v>
      </c>
      <c r="E239" s="36">
        <v>433.51666666666671</v>
      </c>
      <c r="F239" s="36">
        <v>430.83333333333337</v>
      </c>
      <c r="G239" s="36">
        <v>426.36666666666673</v>
      </c>
      <c r="H239" s="36">
        <v>440.66666666666669</v>
      </c>
      <c r="I239" s="36">
        <v>445.13333333333338</v>
      </c>
      <c r="J239" s="36">
        <v>447.81666666666666</v>
      </c>
      <c r="K239" s="31">
        <v>442.45</v>
      </c>
      <c r="L239" s="31">
        <v>435.3</v>
      </c>
      <c r="M239" s="31">
        <v>127.61457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307.5</v>
      </c>
      <c r="D240" s="36">
        <v>311.16666666666669</v>
      </c>
      <c r="E240" s="36">
        <v>301.93333333333339</v>
      </c>
      <c r="F240" s="36">
        <v>296.36666666666673</v>
      </c>
      <c r="G240" s="36">
        <v>287.13333333333344</v>
      </c>
      <c r="H240" s="36">
        <v>316.73333333333335</v>
      </c>
      <c r="I240" s="36">
        <v>325.96666666666658</v>
      </c>
      <c r="J240" s="36">
        <v>331.5333333333333</v>
      </c>
      <c r="K240" s="31">
        <v>320.39999999999998</v>
      </c>
      <c r="L240" s="31">
        <v>305.60000000000002</v>
      </c>
      <c r="M240" s="31">
        <v>15.61787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208.9</v>
      </c>
      <c r="D241" s="36">
        <v>209.5</v>
      </c>
      <c r="E241" s="36">
        <v>207.5</v>
      </c>
      <c r="F241" s="36">
        <v>206.1</v>
      </c>
      <c r="G241" s="36">
        <v>204.1</v>
      </c>
      <c r="H241" s="36">
        <v>210.9</v>
      </c>
      <c r="I241" s="36">
        <v>212.9</v>
      </c>
      <c r="J241" s="36">
        <v>214.3</v>
      </c>
      <c r="K241" s="31">
        <v>211.5</v>
      </c>
      <c r="L241" s="31">
        <v>208.1</v>
      </c>
      <c r="M241" s="31">
        <v>17.28895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165.2</v>
      </c>
      <c r="D242" s="36">
        <v>165.98333333333332</v>
      </c>
      <c r="E242" s="36">
        <v>163.61666666666665</v>
      </c>
      <c r="F242" s="36">
        <v>162.03333333333333</v>
      </c>
      <c r="G242" s="36">
        <v>159.66666666666666</v>
      </c>
      <c r="H242" s="36">
        <v>167.56666666666663</v>
      </c>
      <c r="I242" s="36">
        <v>169.93333333333331</v>
      </c>
      <c r="J242" s="36">
        <v>171.51666666666662</v>
      </c>
      <c r="K242" s="31">
        <v>168.35</v>
      </c>
      <c r="L242" s="31">
        <v>164.4</v>
      </c>
      <c r="M242" s="31">
        <v>36.516440000000003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2560.15</v>
      </c>
      <c r="D243" s="36">
        <v>2571.0499999999997</v>
      </c>
      <c r="E243" s="36">
        <v>2544.0999999999995</v>
      </c>
      <c r="F243" s="36">
        <v>2528.0499999999997</v>
      </c>
      <c r="G243" s="36">
        <v>2501.0999999999995</v>
      </c>
      <c r="H243" s="36">
        <v>2587.0999999999995</v>
      </c>
      <c r="I243" s="36">
        <v>2614.0499999999993</v>
      </c>
      <c r="J243" s="36">
        <v>2630.0999999999995</v>
      </c>
      <c r="K243" s="31">
        <v>2598</v>
      </c>
      <c r="L243" s="31">
        <v>2555</v>
      </c>
      <c r="M243" s="31">
        <v>0.88046000000000002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571.6</v>
      </c>
      <c r="D244" s="36">
        <v>572.2166666666667</v>
      </c>
      <c r="E244" s="36">
        <v>564.63333333333344</v>
      </c>
      <c r="F244" s="36">
        <v>557.66666666666674</v>
      </c>
      <c r="G244" s="36">
        <v>550.08333333333348</v>
      </c>
      <c r="H244" s="36">
        <v>579.18333333333339</v>
      </c>
      <c r="I244" s="36">
        <v>586.76666666666665</v>
      </c>
      <c r="J244" s="36">
        <v>593.73333333333335</v>
      </c>
      <c r="K244" s="31">
        <v>579.79999999999995</v>
      </c>
      <c r="L244" s="31">
        <v>565.25</v>
      </c>
      <c r="M244" s="31">
        <v>13.90456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157.75</v>
      </c>
      <c r="D245" s="36">
        <v>157.1</v>
      </c>
      <c r="E245" s="36">
        <v>155.04999999999998</v>
      </c>
      <c r="F245" s="36">
        <v>152.35</v>
      </c>
      <c r="G245" s="36">
        <v>150.29999999999998</v>
      </c>
      <c r="H245" s="36">
        <v>159.79999999999998</v>
      </c>
      <c r="I245" s="36">
        <v>161.85</v>
      </c>
      <c r="J245" s="36">
        <v>164.54999999999998</v>
      </c>
      <c r="K245" s="31">
        <v>159.15</v>
      </c>
      <c r="L245" s="31">
        <v>154.4</v>
      </c>
      <c r="M245" s="31">
        <v>124.81444999999999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569.85</v>
      </c>
      <c r="D246" s="36">
        <v>569.04999999999995</v>
      </c>
      <c r="E246" s="36">
        <v>564.84999999999991</v>
      </c>
      <c r="F246" s="36">
        <v>559.84999999999991</v>
      </c>
      <c r="G246" s="36">
        <v>555.64999999999986</v>
      </c>
      <c r="H246" s="36">
        <v>574.04999999999995</v>
      </c>
      <c r="I246" s="36">
        <v>578.25</v>
      </c>
      <c r="J246" s="36">
        <v>583.25</v>
      </c>
      <c r="K246" s="31">
        <v>573.25</v>
      </c>
      <c r="L246" s="31">
        <v>564.04999999999995</v>
      </c>
      <c r="M246" s="31">
        <v>18.684519999999999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168.8</v>
      </c>
      <c r="D247" s="36">
        <v>168.85</v>
      </c>
      <c r="E247" s="36">
        <v>167.25</v>
      </c>
      <c r="F247" s="36">
        <v>165.70000000000002</v>
      </c>
      <c r="G247" s="36">
        <v>164.10000000000002</v>
      </c>
      <c r="H247" s="36">
        <v>170.39999999999998</v>
      </c>
      <c r="I247" s="36">
        <v>171.99999999999994</v>
      </c>
      <c r="J247" s="36">
        <v>173.54999999999995</v>
      </c>
      <c r="K247" s="31">
        <v>170.45</v>
      </c>
      <c r="L247" s="31">
        <v>167.3</v>
      </c>
      <c r="M247" s="31">
        <v>175.79599999999999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67.2</v>
      </c>
      <c r="D248" s="36">
        <v>67.8</v>
      </c>
      <c r="E248" s="36">
        <v>66.399999999999991</v>
      </c>
      <c r="F248" s="36">
        <v>65.599999999999994</v>
      </c>
      <c r="G248" s="36">
        <v>64.199999999999989</v>
      </c>
      <c r="H248" s="36">
        <v>68.599999999999994</v>
      </c>
      <c r="I248" s="36">
        <v>70</v>
      </c>
      <c r="J248" s="36">
        <v>70.8</v>
      </c>
      <c r="K248" s="31">
        <v>69.2</v>
      </c>
      <c r="L248" s="31">
        <v>67</v>
      </c>
      <c r="M248" s="31">
        <v>174.05864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1109.05</v>
      </c>
      <c r="D249" s="36">
        <v>1113.3500000000001</v>
      </c>
      <c r="E249" s="36">
        <v>1102.7000000000003</v>
      </c>
      <c r="F249" s="36">
        <v>1096.3500000000001</v>
      </c>
      <c r="G249" s="36">
        <v>1085.7000000000003</v>
      </c>
      <c r="H249" s="36">
        <v>1119.7000000000003</v>
      </c>
      <c r="I249" s="36">
        <v>1130.3500000000004</v>
      </c>
      <c r="J249" s="36">
        <v>1136.7000000000003</v>
      </c>
      <c r="K249" s="31">
        <v>1124</v>
      </c>
      <c r="L249" s="31">
        <v>1107</v>
      </c>
      <c r="M249" s="31">
        <v>21.161180000000002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184</v>
      </c>
      <c r="D250" s="36">
        <v>185.85</v>
      </c>
      <c r="E250" s="36">
        <v>180.89999999999998</v>
      </c>
      <c r="F250" s="36">
        <v>177.79999999999998</v>
      </c>
      <c r="G250" s="36">
        <v>172.84999999999997</v>
      </c>
      <c r="H250" s="36">
        <v>188.95</v>
      </c>
      <c r="I250" s="36">
        <v>193.89999999999998</v>
      </c>
      <c r="J250" s="36">
        <v>197</v>
      </c>
      <c r="K250" s="31">
        <v>190.8</v>
      </c>
      <c r="L250" s="31">
        <v>182.75</v>
      </c>
      <c r="M250" s="31">
        <v>879.48476000000005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1356.4</v>
      </c>
      <c r="D251" s="36">
        <v>1364.9666666666667</v>
      </c>
      <c r="E251" s="36">
        <v>1343.4333333333334</v>
      </c>
      <c r="F251" s="36">
        <v>1330.4666666666667</v>
      </c>
      <c r="G251" s="36">
        <v>1308.9333333333334</v>
      </c>
      <c r="H251" s="36">
        <v>1377.9333333333334</v>
      </c>
      <c r="I251" s="36">
        <v>1399.4666666666667</v>
      </c>
      <c r="J251" s="36">
        <v>1412.4333333333334</v>
      </c>
      <c r="K251" s="31">
        <v>1386.5</v>
      </c>
      <c r="L251" s="31">
        <v>1352</v>
      </c>
      <c r="M251" s="31">
        <v>0.55417000000000005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460.75</v>
      </c>
      <c r="D252" s="36">
        <v>458.45</v>
      </c>
      <c r="E252" s="36">
        <v>451</v>
      </c>
      <c r="F252" s="36">
        <v>441.25</v>
      </c>
      <c r="G252" s="36">
        <v>433.8</v>
      </c>
      <c r="H252" s="36">
        <v>468.2</v>
      </c>
      <c r="I252" s="36">
        <v>475.64999999999992</v>
      </c>
      <c r="J252" s="36">
        <v>485.4</v>
      </c>
      <c r="K252" s="31">
        <v>465.9</v>
      </c>
      <c r="L252" s="31">
        <v>448.7</v>
      </c>
      <c r="M252" s="31">
        <v>38.42109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346.7</v>
      </c>
      <c r="D253" s="36">
        <v>348.73333333333335</v>
      </c>
      <c r="E253" s="36">
        <v>341.01666666666671</v>
      </c>
      <c r="F253" s="36">
        <v>335.33333333333337</v>
      </c>
      <c r="G253" s="36">
        <v>327.61666666666673</v>
      </c>
      <c r="H253" s="36">
        <v>354.41666666666669</v>
      </c>
      <c r="I253" s="36">
        <v>362.13333333333338</v>
      </c>
      <c r="J253" s="36">
        <v>367.81666666666666</v>
      </c>
      <c r="K253" s="31">
        <v>356.45</v>
      </c>
      <c r="L253" s="31">
        <v>343.05</v>
      </c>
      <c r="M253" s="31">
        <v>223.71673999999999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1441.8</v>
      </c>
      <c r="D254" s="36">
        <v>1439.4666666666665</v>
      </c>
      <c r="E254" s="36">
        <v>1430.1833333333329</v>
      </c>
      <c r="F254" s="36">
        <v>1418.5666666666664</v>
      </c>
      <c r="G254" s="36">
        <v>1409.2833333333328</v>
      </c>
      <c r="H254" s="36">
        <v>1451.083333333333</v>
      </c>
      <c r="I254" s="36">
        <v>1460.3666666666663</v>
      </c>
      <c r="J254" s="36">
        <v>1471.9833333333331</v>
      </c>
      <c r="K254" s="31">
        <v>1448.75</v>
      </c>
      <c r="L254" s="31">
        <v>1427.85</v>
      </c>
      <c r="M254" s="31">
        <v>21.552900000000001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6336.15</v>
      </c>
      <c r="D255" s="36">
        <v>6387.1333333333341</v>
      </c>
      <c r="E255" s="36">
        <v>6234.2666666666682</v>
      </c>
      <c r="F255" s="36">
        <v>6132.3833333333341</v>
      </c>
      <c r="G255" s="36">
        <v>5979.5166666666682</v>
      </c>
      <c r="H255" s="36">
        <v>6489.0166666666682</v>
      </c>
      <c r="I255" s="36">
        <v>6641.883333333335</v>
      </c>
      <c r="J255" s="36">
        <v>6743.7666666666682</v>
      </c>
      <c r="K255" s="31">
        <v>6540</v>
      </c>
      <c r="L255" s="31">
        <v>6285.25</v>
      </c>
      <c r="M255" s="31">
        <v>3.8549699999999998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1465.1</v>
      </c>
      <c r="D256" s="36">
        <v>1466.8666666666668</v>
      </c>
      <c r="E256" s="36">
        <v>1458.2333333333336</v>
      </c>
      <c r="F256" s="36">
        <v>1451.3666666666668</v>
      </c>
      <c r="G256" s="36">
        <v>1442.7333333333336</v>
      </c>
      <c r="H256" s="36">
        <v>1473.7333333333336</v>
      </c>
      <c r="I256" s="36">
        <v>1482.3666666666668</v>
      </c>
      <c r="J256" s="36">
        <v>1489.2333333333336</v>
      </c>
      <c r="K256" s="31">
        <v>1475.5</v>
      </c>
      <c r="L256" s="31">
        <v>1460</v>
      </c>
      <c r="M256" s="31">
        <v>52.779380000000003</v>
      </c>
      <c r="N256" s="1"/>
      <c r="O256" s="1"/>
    </row>
    <row r="257" spans="1:15" ht="12.75" customHeight="1">
      <c r="A257" s="33">
        <v>247</v>
      </c>
      <c r="B257" s="53" t="s">
        <v>1039</v>
      </c>
      <c r="C257" s="31">
        <v>165</v>
      </c>
      <c r="D257" s="36">
        <v>162.79999999999998</v>
      </c>
      <c r="E257" s="36">
        <v>159.19999999999996</v>
      </c>
      <c r="F257" s="36">
        <v>153.39999999999998</v>
      </c>
      <c r="G257" s="36">
        <v>149.79999999999995</v>
      </c>
      <c r="H257" s="36">
        <v>168.59999999999997</v>
      </c>
      <c r="I257" s="36">
        <v>172.2</v>
      </c>
      <c r="J257" s="36">
        <v>177.99999999999997</v>
      </c>
      <c r="K257" s="31">
        <v>166.4</v>
      </c>
      <c r="L257" s="31">
        <v>157</v>
      </c>
      <c r="M257" s="31">
        <v>92.910960000000003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896.35</v>
      </c>
      <c r="D258" s="36">
        <v>898.2833333333333</v>
      </c>
      <c r="E258" s="36">
        <v>892.91666666666663</v>
      </c>
      <c r="F258" s="36">
        <v>889.48333333333335</v>
      </c>
      <c r="G258" s="36">
        <v>884.11666666666667</v>
      </c>
      <c r="H258" s="36">
        <v>901.71666666666658</v>
      </c>
      <c r="I258" s="36">
        <v>907.08333333333337</v>
      </c>
      <c r="J258" s="36">
        <v>910.51666666666654</v>
      </c>
      <c r="K258" s="31">
        <v>903.65</v>
      </c>
      <c r="L258" s="31">
        <v>894.85</v>
      </c>
      <c r="M258" s="31">
        <v>1.7748600000000001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4256.5</v>
      </c>
      <c r="D259" s="36">
        <v>4342.5</v>
      </c>
      <c r="E259" s="36">
        <v>4156</v>
      </c>
      <c r="F259" s="36">
        <v>4055.5</v>
      </c>
      <c r="G259" s="36">
        <v>3869</v>
      </c>
      <c r="H259" s="36">
        <v>4443</v>
      </c>
      <c r="I259" s="36">
        <v>4629.5</v>
      </c>
      <c r="J259" s="36">
        <v>4730</v>
      </c>
      <c r="K259" s="31">
        <v>4529</v>
      </c>
      <c r="L259" s="31">
        <v>4242</v>
      </c>
      <c r="M259" s="31">
        <v>42.905410000000003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1297.75</v>
      </c>
      <c r="D260" s="36">
        <v>1300.6666666666667</v>
      </c>
      <c r="E260" s="36">
        <v>1282.2833333333335</v>
      </c>
      <c r="F260" s="36">
        <v>1266.8166666666668</v>
      </c>
      <c r="G260" s="36">
        <v>1248.4333333333336</v>
      </c>
      <c r="H260" s="36">
        <v>1316.1333333333334</v>
      </c>
      <c r="I260" s="36">
        <v>1334.5166666666667</v>
      </c>
      <c r="J260" s="36">
        <v>1349.9833333333333</v>
      </c>
      <c r="K260" s="31">
        <v>1319.05</v>
      </c>
      <c r="L260" s="31">
        <v>1285.2</v>
      </c>
      <c r="M260" s="31">
        <v>3.1813199999999999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1667.6</v>
      </c>
      <c r="D261" s="36">
        <v>1664.2</v>
      </c>
      <c r="E261" s="36">
        <v>1638.9</v>
      </c>
      <c r="F261" s="36">
        <v>1610.2</v>
      </c>
      <c r="G261" s="36">
        <v>1584.9</v>
      </c>
      <c r="H261" s="36">
        <v>1692.9</v>
      </c>
      <c r="I261" s="36">
        <v>1718.1999999999998</v>
      </c>
      <c r="J261" s="36">
        <v>1746.9</v>
      </c>
      <c r="K261" s="31">
        <v>1689.5</v>
      </c>
      <c r="L261" s="31">
        <v>1635.5</v>
      </c>
      <c r="M261" s="31">
        <v>1.3902600000000001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3990.45</v>
      </c>
      <c r="D262" s="36">
        <v>4010.4833333333336</v>
      </c>
      <c r="E262" s="36">
        <v>3954.9666666666672</v>
      </c>
      <c r="F262" s="36">
        <v>3919.4833333333336</v>
      </c>
      <c r="G262" s="36">
        <v>3863.9666666666672</v>
      </c>
      <c r="H262" s="36">
        <v>4045.9666666666672</v>
      </c>
      <c r="I262" s="36">
        <v>4101.4833333333336</v>
      </c>
      <c r="J262" s="36">
        <v>4136.9666666666672</v>
      </c>
      <c r="K262" s="31">
        <v>4066</v>
      </c>
      <c r="L262" s="31">
        <v>3975</v>
      </c>
      <c r="M262" s="31">
        <v>2.5007199999999998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1966.4</v>
      </c>
      <c r="D263" s="36">
        <v>1975.95</v>
      </c>
      <c r="E263" s="36">
        <v>1906.5</v>
      </c>
      <c r="F263" s="36">
        <v>1846.6</v>
      </c>
      <c r="G263" s="36">
        <v>1777.1499999999999</v>
      </c>
      <c r="H263" s="36">
        <v>2035.8500000000001</v>
      </c>
      <c r="I263" s="36">
        <v>2105.3000000000002</v>
      </c>
      <c r="J263" s="36">
        <v>2165.2000000000003</v>
      </c>
      <c r="K263" s="31">
        <v>2045.4</v>
      </c>
      <c r="L263" s="31">
        <v>1916.05</v>
      </c>
      <c r="M263" s="31">
        <v>11.49682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805.5</v>
      </c>
      <c r="D264" s="36">
        <v>819.7833333333333</v>
      </c>
      <c r="E264" s="36">
        <v>786.71666666666658</v>
      </c>
      <c r="F264" s="36">
        <v>767.93333333333328</v>
      </c>
      <c r="G264" s="36">
        <v>734.86666666666656</v>
      </c>
      <c r="H264" s="36">
        <v>838.56666666666661</v>
      </c>
      <c r="I264" s="36">
        <v>871.63333333333321</v>
      </c>
      <c r="J264" s="36">
        <v>890.41666666666663</v>
      </c>
      <c r="K264" s="31">
        <v>852.85</v>
      </c>
      <c r="L264" s="31">
        <v>801</v>
      </c>
      <c r="M264" s="31">
        <v>17.415130000000001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377.75</v>
      </c>
      <c r="D265" s="36">
        <v>380.45</v>
      </c>
      <c r="E265" s="36">
        <v>373.29999999999995</v>
      </c>
      <c r="F265" s="36">
        <v>368.84999999999997</v>
      </c>
      <c r="G265" s="36">
        <v>361.69999999999993</v>
      </c>
      <c r="H265" s="36">
        <v>384.9</v>
      </c>
      <c r="I265" s="36">
        <v>392.04999999999995</v>
      </c>
      <c r="J265" s="36">
        <v>396.5</v>
      </c>
      <c r="K265" s="31">
        <v>387.6</v>
      </c>
      <c r="L265" s="31">
        <v>376</v>
      </c>
      <c r="M265" s="31">
        <v>7.7231800000000002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78.099999999999994</v>
      </c>
      <c r="D266" s="36">
        <v>78.933333333333323</v>
      </c>
      <c r="E266" s="36">
        <v>76.766666666666652</v>
      </c>
      <c r="F266" s="36">
        <v>75.433333333333323</v>
      </c>
      <c r="G266" s="36">
        <v>73.266666666666652</v>
      </c>
      <c r="H266" s="36">
        <v>80.266666666666652</v>
      </c>
      <c r="I266" s="36">
        <v>82.433333333333309</v>
      </c>
      <c r="J266" s="36">
        <v>83.766666666666652</v>
      </c>
      <c r="K266" s="31">
        <v>81.099999999999994</v>
      </c>
      <c r="L266" s="31">
        <v>77.599999999999994</v>
      </c>
      <c r="M266" s="31">
        <v>51.190469999999998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600.65</v>
      </c>
      <c r="D267" s="36">
        <v>608.21666666666658</v>
      </c>
      <c r="E267" s="36">
        <v>588.98333333333312</v>
      </c>
      <c r="F267" s="36">
        <v>577.31666666666649</v>
      </c>
      <c r="G267" s="36">
        <v>558.08333333333303</v>
      </c>
      <c r="H267" s="36">
        <v>619.88333333333321</v>
      </c>
      <c r="I267" s="36">
        <v>639.11666666666656</v>
      </c>
      <c r="J267" s="36">
        <v>650.7833333333333</v>
      </c>
      <c r="K267" s="31">
        <v>627.45000000000005</v>
      </c>
      <c r="L267" s="31">
        <v>596.54999999999995</v>
      </c>
      <c r="M267" s="31">
        <v>54.080249999999999</v>
      </c>
      <c r="N267" s="1"/>
      <c r="O267" s="1"/>
    </row>
    <row r="268" spans="1:15" ht="12.75" customHeight="1">
      <c r="A268" s="33">
        <v>258</v>
      </c>
      <c r="B268" s="53" t="s">
        <v>1040</v>
      </c>
      <c r="C268" s="31">
        <v>275.3</v>
      </c>
      <c r="D268" s="36">
        <v>277.98333333333335</v>
      </c>
      <c r="E268" s="36">
        <v>271.11666666666667</v>
      </c>
      <c r="F268" s="36">
        <v>266.93333333333334</v>
      </c>
      <c r="G268" s="36">
        <v>260.06666666666666</v>
      </c>
      <c r="H268" s="36">
        <v>282.16666666666669</v>
      </c>
      <c r="I268" s="36">
        <v>289.03333333333336</v>
      </c>
      <c r="J268" s="36">
        <v>293.2166666666667</v>
      </c>
      <c r="K268" s="31">
        <v>284.85000000000002</v>
      </c>
      <c r="L268" s="31">
        <v>273.8</v>
      </c>
      <c r="M268" s="31">
        <v>29.823170000000001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908.65</v>
      </c>
      <c r="D269" s="36">
        <v>913.23333333333323</v>
      </c>
      <c r="E269" s="36">
        <v>901.46666666666647</v>
      </c>
      <c r="F269" s="36">
        <v>894.28333333333319</v>
      </c>
      <c r="G269" s="36">
        <v>882.51666666666642</v>
      </c>
      <c r="H269" s="36">
        <v>920.41666666666652</v>
      </c>
      <c r="I269" s="36">
        <v>932.18333333333317</v>
      </c>
      <c r="J269" s="36">
        <v>939.36666666666656</v>
      </c>
      <c r="K269" s="31">
        <v>925</v>
      </c>
      <c r="L269" s="31">
        <v>906.05</v>
      </c>
      <c r="M269" s="31">
        <v>21.13036</v>
      </c>
      <c r="N269" s="1"/>
      <c r="O269" s="1"/>
    </row>
    <row r="270" spans="1:15" ht="12.75" customHeight="1">
      <c r="A270" s="33">
        <v>260</v>
      </c>
      <c r="B270" s="53" t="s">
        <v>1041</v>
      </c>
      <c r="C270" s="31">
        <v>933.25</v>
      </c>
      <c r="D270" s="36">
        <v>926.51666666666677</v>
      </c>
      <c r="E270" s="36">
        <v>907.78333333333353</v>
      </c>
      <c r="F270" s="36">
        <v>882.31666666666672</v>
      </c>
      <c r="G270" s="36">
        <v>863.58333333333348</v>
      </c>
      <c r="H270" s="36">
        <v>951.98333333333358</v>
      </c>
      <c r="I270" s="36">
        <v>970.71666666666692</v>
      </c>
      <c r="J270" s="36">
        <v>996.18333333333362</v>
      </c>
      <c r="K270" s="31">
        <v>945.25</v>
      </c>
      <c r="L270" s="31">
        <v>901.05</v>
      </c>
      <c r="M270" s="31">
        <v>0.34458</v>
      </c>
      <c r="N270" s="1"/>
      <c r="O270" s="1"/>
    </row>
    <row r="271" spans="1:15" ht="12.75" customHeight="1">
      <c r="A271" s="33">
        <v>261</v>
      </c>
      <c r="B271" s="53" t="s">
        <v>1042</v>
      </c>
      <c r="C271" s="31">
        <v>130.15</v>
      </c>
      <c r="D271" s="36">
        <v>130.71666666666667</v>
      </c>
      <c r="E271" s="36">
        <v>128.93333333333334</v>
      </c>
      <c r="F271" s="36">
        <v>127.71666666666667</v>
      </c>
      <c r="G271" s="36">
        <v>125.93333333333334</v>
      </c>
      <c r="H271" s="36">
        <v>131.93333333333334</v>
      </c>
      <c r="I271" s="36">
        <v>133.7166666666667</v>
      </c>
      <c r="J271" s="36">
        <v>134.93333333333334</v>
      </c>
      <c r="K271" s="31">
        <v>132.5</v>
      </c>
      <c r="L271" s="31">
        <v>129.5</v>
      </c>
      <c r="M271" s="31">
        <v>28.15165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542.5</v>
      </c>
      <c r="D272" s="36">
        <v>542.86666666666667</v>
      </c>
      <c r="E272" s="36">
        <v>537.63333333333333</v>
      </c>
      <c r="F272" s="36">
        <v>532.76666666666665</v>
      </c>
      <c r="G272" s="36">
        <v>527.5333333333333</v>
      </c>
      <c r="H272" s="36">
        <v>547.73333333333335</v>
      </c>
      <c r="I272" s="36">
        <v>552.9666666666667</v>
      </c>
      <c r="J272" s="36">
        <v>557.83333333333337</v>
      </c>
      <c r="K272" s="31">
        <v>548.1</v>
      </c>
      <c r="L272" s="31">
        <v>538</v>
      </c>
      <c r="M272" s="31">
        <v>5.63809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705.3</v>
      </c>
      <c r="D273" s="36">
        <v>712.69999999999993</v>
      </c>
      <c r="E273" s="36">
        <v>693.39999999999986</v>
      </c>
      <c r="F273" s="36">
        <v>681.49999999999989</v>
      </c>
      <c r="G273" s="36">
        <v>662.19999999999982</v>
      </c>
      <c r="H273" s="36">
        <v>724.59999999999991</v>
      </c>
      <c r="I273" s="36">
        <v>743.89999999999986</v>
      </c>
      <c r="J273" s="36">
        <v>755.8</v>
      </c>
      <c r="K273" s="31">
        <v>732</v>
      </c>
      <c r="L273" s="31">
        <v>700.8</v>
      </c>
      <c r="M273" s="31">
        <v>20.865629999999999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1069.2</v>
      </c>
      <c r="D274" s="36">
        <v>1070.6000000000001</v>
      </c>
      <c r="E274" s="36">
        <v>1058.1000000000004</v>
      </c>
      <c r="F274" s="36">
        <v>1047.0000000000002</v>
      </c>
      <c r="G274" s="36">
        <v>1034.5000000000005</v>
      </c>
      <c r="H274" s="36">
        <v>1081.7000000000003</v>
      </c>
      <c r="I274" s="36">
        <v>1094.1999999999998</v>
      </c>
      <c r="J274" s="36">
        <v>1105.3000000000002</v>
      </c>
      <c r="K274" s="31">
        <v>1083.0999999999999</v>
      </c>
      <c r="L274" s="31">
        <v>1059.5</v>
      </c>
      <c r="M274" s="31">
        <v>7.9582800000000002</v>
      </c>
      <c r="N274" s="1"/>
      <c r="O274" s="1"/>
    </row>
    <row r="275" spans="1:15" ht="12.75" customHeight="1">
      <c r="A275" s="33">
        <v>265</v>
      </c>
      <c r="B275" s="53" t="s">
        <v>1043</v>
      </c>
      <c r="C275" s="31">
        <v>365.4</v>
      </c>
      <c r="D275" s="36">
        <v>366.76666666666665</v>
      </c>
      <c r="E275" s="36">
        <v>362.83333333333331</v>
      </c>
      <c r="F275" s="36">
        <v>360.26666666666665</v>
      </c>
      <c r="G275" s="36">
        <v>356.33333333333331</v>
      </c>
      <c r="H275" s="36">
        <v>369.33333333333331</v>
      </c>
      <c r="I275" s="36">
        <v>373.26666666666671</v>
      </c>
      <c r="J275" s="36">
        <v>375.83333333333331</v>
      </c>
      <c r="K275" s="31">
        <v>370.7</v>
      </c>
      <c r="L275" s="31">
        <v>364.2</v>
      </c>
      <c r="M275" s="31">
        <v>185.01102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466.75</v>
      </c>
      <c r="D276" s="36">
        <v>468.7166666666667</v>
      </c>
      <c r="E276" s="36">
        <v>463.43333333333339</v>
      </c>
      <c r="F276" s="36">
        <v>460.11666666666667</v>
      </c>
      <c r="G276" s="36">
        <v>454.83333333333337</v>
      </c>
      <c r="H276" s="36">
        <v>472.03333333333342</v>
      </c>
      <c r="I276" s="36">
        <v>477.31666666666672</v>
      </c>
      <c r="J276" s="36">
        <v>480.63333333333344</v>
      </c>
      <c r="K276" s="31">
        <v>474</v>
      </c>
      <c r="L276" s="31">
        <v>465.4</v>
      </c>
      <c r="M276" s="31">
        <v>31.323309999999999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508.55</v>
      </c>
      <c r="D277" s="36">
        <v>511.73333333333329</v>
      </c>
      <c r="E277" s="36">
        <v>503.16666666666663</v>
      </c>
      <c r="F277" s="36">
        <v>497.78333333333336</v>
      </c>
      <c r="G277" s="36">
        <v>489.2166666666667</v>
      </c>
      <c r="H277" s="36">
        <v>517.11666666666656</v>
      </c>
      <c r="I277" s="36">
        <v>525.68333333333328</v>
      </c>
      <c r="J277" s="36">
        <v>531.06666666666649</v>
      </c>
      <c r="K277" s="31">
        <v>520.29999999999995</v>
      </c>
      <c r="L277" s="31">
        <v>506.35</v>
      </c>
      <c r="M277" s="31">
        <v>1.9739500000000001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706.5</v>
      </c>
      <c r="D278" s="36">
        <v>708.83333333333337</v>
      </c>
      <c r="E278" s="36">
        <v>698.66666666666674</v>
      </c>
      <c r="F278" s="36">
        <v>690.83333333333337</v>
      </c>
      <c r="G278" s="36">
        <v>680.66666666666674</v>
      </c>
      <c r="H278" s="36">
        <v>716.66666666666674</v>
      </c>
      <c r="I278" s="36">
        <v>726.83333333333348</v>
      </c>
      <c r="J278" s="36">
        <v>734.66666666666674</v>
      </c>
      <c r="K278" s="31">
        <v>719</v>
      </c>
      <c r="L278" s="31">
        <v>701</v>
      </c>
      <c r="M278" s="31">
        <v>1.0689500000000001</v>
      </c>
      <c r="N278" s="1"/>
      <c r="O278" s="1"/>
    </row>
    <row r="279" spans="1:15" ht="12.75" customHeight="1">
      <c r="A279" s="33">
        <v>269</v>
      </c>
      <c r="B279" s="53" t="s">
        <v>1044</v>
      </c>
      <c r="C279" s="31">
        <v>525.20000000000005</v>
      </c>
      <c r="D279" s="36">
        <v>529.61666666666667</v>
      </c>
      <c r="E279" s="36">
        <v>512.23333333333335</v>
      </c>
      <c r="F279" s="36">
        <v>499.26666666666665</v>
      </c>
      <c r="G279" s="36">
        <v>481.88333333333333</v>
      </c>
      <c r="H279" s="36">
        <v>542.58333333333337</v>
      </c>
      <c r="I279" s="36">
        <v>559.96666666666681</v>
      </c>
      <c r="J279" s="36">
        <v>572.93333333333339</v>
      </c>
      <c r="K279" s="31">
        <v>547</v>
      </c>
      <c r="L279" s="31">
        <v>516.65</v>
      </c>
      <c r="M279" s="31">
        <v>11.95745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946.7</v>
      </c>
      <c r="D280" s="36">
        <v>952.19999999999993</v>
      </c>
      <c r="E280" s="36">
        <v>938.49999999999989</v>
      </c>
      <c r="F280" s="36">
        <v>930.3</v>
      </c>
      <c r="G280" s="36">
        <v>916.59999999999991</v>
      </c>
      <c r="H280" s="36">
        <v>960.39999999999986</v>
      </c>
      <c r="I280" s="36">
        <v>974.09999999999991</v>
      </c>
      <c r="J280" s="36">
        <v>982.29999999999984</v>
      </c>
      <c r="K280" s="31">
        <v>965.9</v>
      </c>
      <c r="L280" s="31">
        <v>944</v>
      </c>
      <c r="M280" s="31">
        <v>2.9208099999999999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417</v>
      </c>
      <c r="D281" s="36">
        <v>419.35000000000008</v>
      </c>
      <c r="E281" s="36">
        <v>413.75000000000017</v>
      </c>
      <c r="F281" s="36">
        <v>410.50000000000011</v>
      </c>
      <c r="G281" s="36">
        <v>404.9000000000002</v>
      </c>
      <c r="H281" s="36">
        <v>422.60000000000014</v>
      </c>
      <c r="I281" s="36">
        <v>428.20000000000005</v>
      </c>
      <c r="J281" s="36">
        <v>431.4500000000001</v>
      </c>
      <c r="K281" s="31">
        <v>424.95</v>
      </c>
      <c r="L281" s="31">
        <v>416.1</v>
      </c>
      <c r="M281" s="31">
        <v>3.8157299999999998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800.8</v>
      </c>
      <c r="D282" s="36">
        <v>807.26666666666677</v>
      </c>
      <c r="E282" s="36">
        <v>790.53333333333353</v>
      </c>
      <c r="F282" s="36">
        <v>780.26666666666677</v>
      </c>
      <c r="G282" s="36">
        <v>763.53333333333353</v>
      </c>
      <c r="H282" s="36">
        <v>817.53333333333353</v>
      </c>
      <c r="I282" s="36">
        <v>834.26666666666688</v>
      </c>
      <c r="J282" s="36">
        <v>844.53333333333353</v>
      </c>
      <c r="K282" s="31">
        <v>824</v>
      </c>
      <c r="L282" s="31">
        <v>797</v>
      </c>
      <c r="M282" s="31">
        <v>2.2533799999999999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4284.3500000000004</v>
      </c>
      <c r="D283" s="36">
        <v>4291.4666666666672</v>
      </c>
      <c r="E283" s="36">
        <v>4232.9333333333343</v>
      </c>
      <c r="F283" s="36">
        <v>4181.5166666666673</v>
      </c>
      <c r="G283" s="36">
        <v>4122.9833333333345</v>
      </c>
      <c r="H283" s="36">
        <v>4342.8833333333341</v>
      </c>
      <c r="I283" s="36">
        <v>4401.416666666667</v>
      </c>
      <c r="J283" s="36">
        <v>4452.8333333333339</v>
      </c>
      <c r="K283" s="31">
        <v>4350</v>
      </c>
      <c r="L283" s="31">
        <v>4240.05</v>
      </c>
      <c r="M283" s="31">
        <v>1.40378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272.3</v>
      </c>
      <c r="D284" s="36">
        <v>273.31666666666666</v>
      </c>
      <c r="E284" s="36">
        <v>269.68333333333334</v>
      </c>
      <c r="F284" s="36">
        <v>267.06666666666666</v>
      </c>
      <c r="G284" s="36">
        <v>263.43333333333334</v>
      </c>
      <c r="H284" s="36">
        <v>275.93333333333334</v>
      </c>
      <c r="I284" s="36">
        <v>279.56666666666666</v>
      </c>
      <c r="J284" s="36">
        <v>282.18333333333334</v>
      </c>
      <c r="K284" s="31">
        <v>276.95</v>
      </c>
      <c r="L284" s="31">
        <v>270.7</v>
      </c>
      <c r="M284" s="31">
        <v>5.9803699999999997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1551.55</v>
      </c>
      <c r="D285" s="36">
        <v>1540.4833333333333</v>
      </c>
      <c r="E285" s="36">
        <v>1511.0666666666666</v>
      </c>
      <c r="F285" s="36">
        <v>1470.5833333333333</v>
      </c>
      <c r="G285" s="36">
        <v>1441.1666666666665</v>
      </c>
      <c r="H285" s="36">
        <v>1580.9666666666667</v>
      </c>
      <c r="I285" s="36">
        <v>1610.3833333333332</v>
      </c>
      <c r="J285" s="36">
        <v>1650.8666666666668</v>
      </c>
      <c r="K285" s="31">
        <v>1569.9</v>
      </c>
      <c r="L285" s="31">
        <v>1500</v>
      </c>
      <c r="M285" s="31">
        <v>17.611619999999998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280.10000000000002</v>
      </c>
      <c r="D286" s="36">
        <v>282.03333333333336</v>
      </c>
      <c r="E286" s="36">
        <v>277.06666666666672</v>
      </c>
      <c r="F286" s="36">
        <v>274.03333333333336</v>
      </c>
      <c r="G286" s="36">
        <v>269.06666666666672</v>
      </c>
      <c r="H286" s="36">
        <v>285.06666666666672</v>
      </c>
      <c r="I286" s="36">
        <v>290.0333333333333</v>
      </c>
      <c r="J286" s="36">
        <v>293.06666666666672</v>
      </c>
      <c r="K286" s="31">
        <v>287</v>
      </c>
      <c r="L286" s="31">
        <v>279</v>
      </c>
      <c r="M286" s="31">
        <v>7.35053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4564.45</v>
      </c>
      <c r="D287" s="36">
        <v>4555.4833333333336</v>
      </c>
      <c r="E287" s="36">
        <v>4500.0166666666673</v>
      </c>
      <c r="F287" s="36">
        <v>4435.5833333333339</v>
      </c>
      <c r="G287" s="36">
        <v>4380.1166666666677</v>
      </c>
      <c r="H287" s="36">
        <v>4619.916666666667</v>
      </c>
      <c r="I287" s="36">
        <v>4675.3833333333341</v>
      </c>
      <c r="J287" s="36">
        <v>4739.8166666666666</v>
      </c>
      <c r="K287" s="31">
        <v>4610.95</v>
      </c>
      <c r="L287" s="31">
        <v>4491.05</v>
      </c>
      <c r="M287" s="31">
        <v>0.27127000000000001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1274.05</v>
      </c>
      <c r="D288" s="36">
        <v>1273.0333333333333</v>
      </c>
      <c r="E288" s="36">
        <v>1261.1166666666666</v>
      </c>
      <c r="F288" s="36">
        <v>1248.1833333333332</v>
      </c>
      <c r="G288" s="36">
        <v>1236.2666666666664</v>
      </c>
      <c r="H288" s="36">
        <v>1285.9666666666667</v>
      </c>
      <c r="I288" s="36">
        <v>1297.8833333333337</v>
      </c>
      <c r="J288" s="36">
        <v>1310.8166666666668</v>
      </c>
      <c r="K288" s="31">
        <v>1284.95</v>
      </c>
      <c r="L288" s="31">
        <v>1260.0999999999999</v>
      </c>
      <c r="M288" s="31">
        <v>0.62222999999999995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1227.5999999999999</v>
      </c>
      <c r="D289" s="36">
        <v>1230.8833333333332</v>
      </c>
      <c r="E289" s="36">
        <v>1210.2666666666664</v>
      </c>
      <c r="F289" s="36">
        <v>1192.9333333333332</v>
      </c>
      <c r="G289" s="36">
        <v>1172.3166666666664</v>
      </c>
      <c r="H289" s="36">
        <v>1248.2166666666665</v>
      </c>
      <c r="I289" s="36">
        <v>1268.8333333333333</v>
      </c>
      <c r="J289" s="36">
        <v>1286.1666666666665</v>
      </c>
      <c r="K289" s="31">
        <v>1251.5</v>
      </c>
      <c r="L289" s="31">
        <v>1213.55</v>
      </c>
      <c r="M289" s="31">
        <v>2.4897999999999998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401.95</v>
      </c>
      <c r="D290" s="36">
        <v>402.58333333333331</v>
      </c>
      <c r="E290" s="36">
        <v>399.46666666666664</v>
      </c>
      <c r="F290" s="36">
        <v>396.98333333333335</v>
      </c>
      <c r="G290" s="36">
        <v>393.86666666666667</v>
      </c>
      <c r="H290" s="36">
        <v>405.06666666666661</v>
      </c>
      <c r="I290" s="36">
        <v>408.18333333333328</v>
      </c>
      <c r="J290" s="36">
        <v>410.66666666666657</v>
      </c>
      <c r="K290" s="31">
        <v>405.7</v>
      </c>
      <c r="L290" s="31">
        <v>400.1</v>
      </c>
      <c r="M290" s="31">
        <v>4.5418900000000004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273.25</v>
      </c>
      <c r="D291" s="36">
        <v>273.15000000000003</v>
      </c>
      <c r="E291" s="36">
        <v>272.10000000000008</v>
      </c>
      <c r="F291" s="36">
        <v>270.95000000000005</v>
      </c>
      <c r="G291" s="36">
        <v>269.90000000000009</v>
      </c>
      <c r="H291" s="36">
        <v>274.30000000000007</v>
      </c>
      <c r="I291" s="36">
        <v>275.35000000000002</v>
      </c>
      <c r="J291" s="36">
        <v>276.50000000000006</v>
      </c>
      <c r="K291" s="31">
        <v>274.2</v>
      </c>
      <c r="L291" s="31">
        <v>272</v>
      </c>
      <c r="M291" s="31">
        <v>2.05179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196.65</v>
      </c>
      <c r="D292" s="36">
        <v>197.23333333333335</v>
      </c>
      <c r="E292" s="36">
        <v>194.8666666666667</v>
      </c>
      <c r="F292" s="36">
        <v>193.08333333333334</v>
      </c>
      <c r="G292" s="36">
        <v>190.7166666666667</v>
      </c>
      <c r="H292" s="36">
        <v>199.01666666666671</v>
      </c>
      <c r="I292" s="36">
        <v>201.38333333333338</v>
      </c>
      <c r="J292" s="36">
        <v>203.16666666666671</v>
      </c>
      <c r="K292" s="31">
        <v>199.6</v>
      </c>
      <c r="L292" s="31">
        <v>195.45</v>
      </c>
      <c r="M292" s="31">
        <v>9.87242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3309.8</v>
      </c>
      <c r="D293" s="36">
        <v>3323.0666666666671</v>
      </c>
      <c r="E293" s="36">
        <v>3252.1333333333341</v>
      </c>
      <c r="F293" s="36">
        <v>3194.4666666666672</v>
      </c>
      <c r="G293" s="36">
        <v>3123.5333333333342</v>
      </c>
      <c r="H293" s="36">
        <v>3380.733333333334</v>
      </c>
      <c r="I293" s="36">
        <v>3451.6666666666674</v>
      </c>
      <c r="J293" s="36">
        <v>3509.3333333333339</v>
      </c>
      <c r="K293" s="31">
        <v>3394</v>
      </c>
      <c r="L293" s="31">
        <v>3265.4</v>
      </c>
      <c r="M293" s="31">
        <v>1.6902900000000001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780.35</v>
      </c>
      <c r="D294" s="36">
        <v>783.51666666666677</v>
      </c>
      <c r="E294" s="36">
        <v>774.13333333333355</v>
      </c>
      <c r="F294" s="36">
        <v>767.91666666666674</v>
      </c>
      <c r="G294" s="36">
        <v>758.53333333333353</v>
      </c>
      <c r="H294" s="36">
        <v>789.73333333333358</v>
      </c>
      <c r="I294" s="36">
        <v>799.11666666666679</v>
      </c>
      <c r="J294" s="36">
        <v>805.3333333333336</v>
      </c>
      <c r="K294" s="31">
        <v>792.9</v>
      </c>
      <c r="L294" s="31">
        <v>777.3</v>
      </c>
      <c r="M294" s="31">
        <v>1.2242999999999999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745.7</v>
      </c>
      <c r="D295" s="36">
        <v>752.33333333333337</v>
      </c>
      <c r="E295" s="36">
        <v>735.36666666666679</v>
      </c>
      <c r="F295" s="36">
        <v>725.03333333333342</v>
      </c>
      <c r="G295" s="36">
        <v>708.06666666666683</v>
      </c>
      <c r="H295" s="36">
        <v>762.66666666666674</v>
      </c>
      <c r="I295" s="36">
        <v>779.63333333333321</v>
      </c>
      <c r="J295" s="36">
        <v>789.9666666666667</v>
      </c>
      <c r="K295" s="31">
        <v>769.3</v>
      </c>
      <c r="L295" s="31">
        <v>742</v>
      </c>
      <c r="M295" s="31">
        <v>1.84104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1703.45</v>
      </c>
      <c r="D296" s="36">
        <v>1705.3333333333333</v>
      </c>
      <c r="E296" s="36">
        <v>1692.8166666666666</v>
      </c>
      <c r="F296" s="36">
        <v>1682.1833333333334</v>
      </c>
      <c r="G296" s="36">
        <v>1669.6666666666667</v>
      </c>
      <c r="H296" s="36">
        <v>1715.9666666666665</v>
      </c>
      <c r="I296" s="36">
        <v>1728.4833333333333</v>
      </c>
      <c r="J296" s="36">
        <v>1739.1166666666663</v>
      </c>
      <c r="K296" s="31">
        <v>1717.85</v>
      </c>
      <c r="L296" s="31">
        <v>1694.7</v>
      </c>
      <c r="M296" s="31">
        <v>49.36177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1875.55</v>
      </c>
      <c r="D297" s="36">
        <v>1881.95</v>
      </c>
      <c r="E297" s="36">
        <v>1863.65</v>
      </c>
      <c r="F297" s="36">
        <v>1851.75</v>
      </c>
      <c r="G297" s="36">
        <v>1833.45</v>
      </c>
      <c r="H297" s="36">
        <v>1893.8500000000001</v>
      </c>
      <c r="I297" s="36">
        <v>1912.1499999999999</v>
      </c>
      <c r="J297" s="36">
        <v>1924.0500000000002</v>
      </c>
      <c r="K297" s="31">
        <v>1900.25</v>
      </c>
      <c r="L297" s="31">
        <v>1870.05</v>
      </c>
      <c r="M297" s="31">
        <v>0.51268000000000002</v>
      </c>
      <c r="N297" s="1"/>
      <c r="O297" s="1"/>
    </row>
    <row r="298" spans="1:15" ht="12.75" customHeight="1">
      <c r="A298" s="33">
        <v>288</v>
      </c>
      <c r="B298" s="53" t="s">
        <v>858</v>
      </c>
      <c r="C298" s="31">
        <v>157.75</v>
      </c>
      <c r="D298" s="36">
        <v>158.11666666666667</v>
      </c>
      <c r="E298" s="36">
        <v>156.78333333333336</v>
      </c>
      <c r="F298" s="36">
        <v>155.81666666666669</v>
      </c>
      <c r="G298" s="36">
        <v>154.48333333333338</v>
      </c>
      <c r="H298" s="36">
        <v>159.08333333333334</v>
      </c>
      <c r="I298" s="36">
        <v>160.41666666666666</v>
      </c>
      <c r="J298" s="36">
        <v>161.38333333333333</v>
      </c>
      <c r="K298" s="31">
        <v>159.44999999999999</v>
      </c>
      <c r="L298" s="31">
        <v>157.15</v>
      </c>
      <c r="M298" s="31">
        <v>21.615200000000002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4589.8</v>
      </c>
      <c r="D299" s="36">
        <v>4595.8666666666668</v>
      </c>
      <c r="E299" s="36">
        <v>4551.8333333333339</v>
      </c>
      <c r="F299" s="36">
        <v>4513.8666666666668</v>
      </c>
      <c r="G299" s="36">
        <v>4469.8333333333339</v>
      </c>
      <c r="H299" s="36">
        <v>4633.8333333333339</v>
      </c>
      <c r="I299" s="36">
        <v>4677.8666666666668</v>
      </c>
      <c r="J299" s="36">
        <v>4715.8333333333339</v>
      </c>
      <c r="K299" s="31">
        <v>4639.8999999999996</v>
      </c>
      <c r="L299" s="31">
        <v>4557.8999999999996</v>
      </c>
      <c r="M299" s="31">
        <v>1.6066400000000001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649.1</v>
      </c>
      <c r="D300" s="36">
        <v>650.83333333333337</v>
      </c>
      <c r="E300" s="36">
        <v>644.61666666666679</v>
      </c>
      <c r="F300" s="36">
        <v>640.13333333333344</v>
      </c>
      <c r="G300" s="36">
        <v>633.91666666666686</v>
      </c>
      <c r="H300" s="36">
        <v>655.31666666666672</v>
      </c>
      <c r="I300" s="36">
        <v>661.53333333333319</v>
      </c>
      <c r="J300" s="36">
        <v>666.01666666666665</v>
      </c>
      <c r="K300" s="31">
        <v>657.05</v>
      </c>
      <c r="L300" s="31">
        <v>646.35</v>
      </c>
      <c r="M300" s="31">
        <v>9.3867200000000004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4839.75</v>
      </c>
      <c r="D301" s="36">
        <v>4840.416666666667</v>
      </c>
      <c r="E301" s="36">
        <v>4820.8333333333339</v>
      </c>
      <c r="F301" s="36">
        <v>4801.916666666667</v>
      </c>
      <c r="G301" s="36">
        <v>4782.3333333333339</v>
      </c>
      <c r="H301" s="36">
        <v>4859.3333333333339</v>
      </c>
      <c r="I301" s="36">
        <v>4878.9166666666679</v>
      </c>
      <c r="J301" s="36">
        <v>4897.8333333333339</v>
      </c>
      <c r="K301" s="31">
        <v>4860</v>
      </c>
      <c r="L301" s="31">
        <v>4821.5</v>
      </c>
      <c r="M301" s="31">
        <v>2.3345400000000001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3625.9</v>
      </c>
      <c r="D302" s="36">
        <v>3622.4</v>
      </c>
      <c r="E302" s="36">
        <v>3585.8</v>
      </c>
      <c r="F302" s="36">
        <v>3545.7000000000003</v>
      </c>
      <c r="G302" s="36">
        <v>3509.1000000000004</v>
      </c>
      <c r="H302" s="36">
        <v>3662.5</v>
      </c>
      <c r="I302" s="36">
        <v>3699.0999999999995</v>
      </c>
      <c r="J302" s="36">
        <v>3739.2</v>
      </c>
      <c r="K302" s="31">
        <v>3659</v>
      </c>
      <c r="L302" s="31">
        <v>3582.3</v>
      </c>
      <c r="M302" s="31">
        <v>27.403600000000001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488.55</v>
      </c>
      <c r="D303" s="36">
        <v>492.81666666666666</v>
      </c>
      <c r="E303" s="36">
        <v>481.23333333333335</v>
      </c>
      <c r="F303" s="36">
        <v>473.91666666666669</v>
      </c>
      <c r="G303" s="36">
        <v>462.33333333333337</v>
      </c>
      <c r="H303" s="36">
        <v>500.13333333333333</v>
      </c>
      <c r="I303" s="36">
        <v>511.7166666666667</v>
      </c>
      <c r="J303" s="36">
        <v>519.0333333333333</v>
      </c>
      <c r="K303" s="31">
        <v>504.4</v>
      </c>
      <c r="L303" s="31">
        <v>485.5</v>
      </c>
      <c r="M303" s="31">
        <v>2.9990999999999999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438.6</v>
      </c>
      <c r="D304" s="36">
        <v>439.91666666666669</v>
      </c>
      <c r="E304" s="36">
        <v>429.18333333333339</v>
      </c>
      <c r="F304" s="36">
        <v>419.76666666666671</v>
      </c>
      <c r="G304" s="36">
        <v>409.03333333333342</v>
      </c>
      <c r="H304" s="36">
        <v>449.33333333333337</v>
      </c>
      <c r="I304" s="36">
        <v>460.06666666666661</v>
      </c>
      <c r="J304" s="36">
        <v>469.48333333333335</v>
      </c>
      <c r="K304" s="31">
        <v>450.65</v>
      </c>
      <c r="L304" s="31">
        <v>430.5</v>
      </c>
      <c r="M304" s="31">
        <v>36.413879999999999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252.05</v>
      </c>
      <c r="D305" s="36">
        <v>253.54999999999998</v>
      </c>
      <c r="E305" s="36">
        <v>249.09999999999997</v>
      </c>
      <c r="F305" s="36">
        <v>246.14999999999998</v>
      </c>
      <c r="G305" s="36">
        <v>241.69999999999996</v>
      </c>
      <c r="H305" s="36">
        <v>256.5</v>
      </c>
      <c r="I305" s="36">
        <v>260.94999999999993</v>
      </c>
      <c r="J305" s="36">
        <v>263.89999999999998</v>
      </c>
      <c r="K305" s="31">
        <v>258</v>
      </c>
      <c r="L305" s="31">
        <v>250.6</v>
      </c>
      <c r="M305" s="31">
        <v>13.969279999999999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145.4</v>
      </c>
      <c r="D306" s="36">
        <v>146.03333333333333</v>
      </c>
      <c r="E306" s="36">
        <v>143.46666666666667</v>
      </c>
      <c r="F306" s="36">
        <v>141.53333333333333</v>
      </c>
      <c r="G306" s="36">
        <v>138.96666666666667</v>
      </c>
      <c r="H306" s="36">
        <v>147.96666666666667</v>
      </c>
      <c r="I306" s="36">
        <v>150.53333333333333</v>
      </c>
      <c r="J306" s="36">
        <v>152.46666666666667</v>
      </c>
      <c r="K306" s="31">
        <v>148.6</v>
      </c>
      <c r="L306" s="31">
        <v>144.1</v>
      </c>
      <c r="M306" s="31">
        <v>12.83633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1029.75</v>
      </c>
      <c r="D307" s="36">
        <v>1031.8</v>
      </c>
      <c r="E307" s="36">
        <v>1011.3</v>
      </c>
      <c r="F307" s="36">
        <v>992.85</v>
      </c>
      <c r="G307" s="36">
        <v>972.35</v>
      </c>
      <c r="H307" s="36">
        <v>1050.25</v>
      </c>
      <c r="I307" s="36">
        <v>1070.75</v>
      </c>
      <c r="J307" s="36">
        <v>1089.1999999999998</v>
      </c>
      <c r="K307" s="31">
        <v>1052.3</v>
      </c>
      <c r="L307" s="31">
        <v>1013.35</v>
      </c>
      <c r="M307" s="31">
        <v>37.478920000000002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9111.2999999999993</v>
      </c>
      <c r="D308" s="36">
        <v>9136.1833333333325</v>
      </c>
      <c r="E308" s="36">
        <v>9027.1666666666642</v>
      </c>
      <c r="F308" s="36">
        <v>8943.033333333331</v>
      </c>
      <c r="G308" s="36">
        <v>8834.0166666666628</v>
      </c>
      <c r="H308" s="36">
        <v>9220.3166666666657</v>
      </c>
      <c r="I308" s="36">
        <v>9329.3333333333321</v>
      </c>
      <c r="J308" s="36">
        <v>9413.4666666666672</v>
      </c>
      <c r="K308" s="31">
        <v>9245.2000000000007</v>
      </c>
      <c r="L308" s="31">
        <v>9052.0499999999993</v>
      </c>
      <c r="M308" s="31">
        <v>0.69981000000000004</v>
      </c>
      <c r="N308" s="1"/>
      <c r="O308" s="1"/>
    </row>
    <row r="309" spans="1:15" ht="12.75" customHeight="1">
      <c r="A309" s="33">
        <v>299</v>
      </c>
      <c r="B309" s="53" t="s">
        <v>1045</v>
      </c>
      <c r="C309" s="31">
        <v>702.55</v>
      </c>
      <c r="D309" s="36">
        <v>704.88333333333333</v>
      </c>
      <c r="E309" s="36">
        <v>698.66666666666663</v>
      </c>
      <c r="F309" s="36">
        <v>694.7833333333333</v>
      </c>
      <c r="G309" s="36">
        <v>688.56666666666661</v>
      </c>
      <c r="H309" s="36">
        <v>708.76666666666665</v>
      </c>
      <c r="I309" s="36">
        <v>714.98333333333335</v>
      </c>
      <c r="J309" s="36">
        <v>718.86666666666667</v>
      </c>
      <c r="K309" s="31">
        <v>711.1</v>
      </c>
      <c r="L309" s="31">
        <v>701</v>
      </c>
      <c r="M309" s="31">
        <v>1.0862400000000001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1614.35</v>
      </c>
      <c r="D310" s="36">
        <v>1622.6166666666668</v>
      </c>
      <c r="E310" s="36">
        <v>1603.2333333333336</v>
      </c>
      <c r="F310" s="36">
        <v>1592.1166666666668</v>
      </c>
      <c r="G310" s="36">
        <v>1572.7333333333336</v>
      </c>
      <c r="H310" s="36">
        <v>1633.7333333333336</v>
      </c>
      <c r="I310" s="36">
        <v>1653.1166666666668</v>
      </c>
      <c r="J310" s="36">
        <v>1664.2333333333336</v>
      </c>
      <c r="K310" s="31">
        <v>1642</v>
      </c>
      <c r="L310" s="31">
        <v>1611.5</v>
      </c>
      <c r="M310" s="31">
        <v>10.833460000000001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73.900000000000006</v>
      </c>
      <c r="D311" s="36">
        <v>74.350000000000009</v>
      </c>
      <c r="E311" s="36">
        <v>73.200000000000017</v>
      </c>
      <c r="F311" s="36">
        <v>72.500000000000014</v>
      </c>
      <c r="G311" s="36">
        <v>71.350000000000023</v>
      </c>
      <c r="H311" s="36">
        <v>75.050000000000011</v>
      </c>
      <c r="I311" s="36">
        <v>76.200000000000017</v>
      </c>
      <c r="J311" s="36">
        <v>76.900000000000006</v>
      </c>
      <c r="K311" s="31">
        <v>75.5</v>
      </c>
      <c r="L311" s="31">
        <v>73.650000000000006</v>
      </c>
      <c r="M311" s="31">
        <v>31.12013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131039.55</v>
      </c>
      <c r="D312" s="36">
        <v>130501.58333333333</v>
      </c>
      <c r="E312" s="36">
        <v>129506.16666666666</v>
      </c>
      <c r="F312" s="36">
        <v>127972.78333333333</v>
      </c>
      <c r="G312" s="36">
        <v>126977.36666666665</v>
      </c>
      <c r="H312" s="36">
        <v>132034.96666666667</v>
      </c>
      <c r="I312" s="36">
        <v>133030.3833333333</v>
      </c>
      <c r="J312" s="36">
        <v>134563.76666666666</v>
      </c>
      <c r="K312" s="31">
        <v>131497</v>
      </c>
      <c r="L312" s="31">
        <v>128968.2</v>
      </c>
      <c r="M312" s="31">
        <v>8.4229999999999999E-2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2148.4499999999998</v>
      </c>
      <c r="D313" s="36">
        <v>2149.1333333333332</v>
      </c>
      <c r="E313" s="36">
        <v>2098.2666666666664</v>
      </c>
      <c r="F313" s="36">
        <v>2048.083333333333</v>
      </c>
      <c r="G313" s="36">
        <v>1997.2166666666662</v>
      </c>
      <c r="H313" s="36">
        <v>2199.3166666666666</v>
      </c>
      <c r="I313" s="36">
        <v>2250.1833333333334</v>
      </c>
      <c r="J313" s="36">
        <v>2300.3666666666668</v>
      </c>
      <c r="K313" s="31">
        <v>2200</v>
      </c>
      <c r="L313" s="31">
        <v>2098.9499999999998</v>
      </c>
      <c r="M313" s="31">
        <v>7.5285799999999998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1335.8</v>
      </c>
      <c r="D314" s="36">
        <v>1335.45</v>
      </c>
      <c r="E314" s="36">
        <v>1319.9</v>
      </c>
      <c r="F314" s="36">
        <v>1304</v>
      </c>
      <c r="G314" s="36">
        <v>1288.45</v>
      </c>
      <c r="H314" s="36">
        <v>1351.3500000000001</v>
      </c>
      <c r="I314" s="36">
        <v>1366.8999999999999</v>
      </c>
      <c r="J314" s="36">
        <v>1382.8000000000002</v>
      </c>
      <c r="K314" s="31">
        <v>1351</v>
      </c>
      <c r="L314" s="31">
        <v>1319.55</v>
      </c>
      <c r="M314" s="31">
        <v>7.1830999999999996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1291.05</v>
      </c>
      <c r="D315" s="36">
        <v>1293.45</v>
      </c>
      <c r="E315" s="36">
        <v>1284.9000000000001</v>
      </c>
      <c r="F315" s="36">
        <v>1278.75</v>
      </c>
      <c r="G315" s="36">
        <v>1270.2</v>
      </c>
      <c r="H315" s="36">
        <v>1299.6000000000001</v>
      </c>
      <c r="I315" s="36">
        <v>1308.1499999999999</v>
      </c>
      <c r="J315" s="36">
        <v>1314.3000000000002</v>
      </c>
      <c r="K315" s="31">
        <v>1302</v>
      </c>
      <c r="L315" s="31">
        <v>1287.3</v>
      </c>
      <c r="M315" s="31">
        <v>1.17109</v>
      </c>
      <c r="N315" s="1"/>
      <c r="O315" s="1"/>
    </row>
    <row r="316" spans="1:15" ht="12.75" customHeight="1">
      <c r="A316" s="33">
        <v>306</v>
      </c>
      <c r="B316" s="53" t="s">
        <v>1046</v>
      </c>
      <c r="C316" s="31">
        <v>762.9</v>
      </c>
      <c r="D316" s="36">
        <v>766.0333333333333</v>
      </c>
      <c r="E316" s="36">
        <v>756.11666666666656</v>
      </c>
      <c r="F316" s="36">
        <v>749.33333333333326</v>
      </c>
      <c r="G316" s="36">
        <v>739.41666666666652</v>
      </c>
      <c r="H316" s="36">
        <v>772.81666666666661</v>
      </c>
      <c r="I316" s="36">
        <v>782.73333333333335</v>
      </c>
      <c r="J316" s="36">
        <v>789.51666666666665</v>
      </c>
      <c r="K316" s="31">
        <v>775.95</v>
      </c>
      <c r="L316" s="31">
        <v>759.25</v>
      </c>
      <c r="M316" s="31">
        <v>2.5988600000000002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271.39999999999998</v>
      </c>
      <c r="D317" s="36">
        <v>270.7</v>
      </c>
      <c r="E317" s="36">
        <v>268.5</v>
      </c>
      <c r="F317" s="36">
        <v>265.60000000000002</v>
      </c>
      <c r="G317" s="36">
        <v>263.40000000000003</v>
      </c>
      <c r="H317" s="36">
        <v>273.59999999999997</v>
      </c>
      <c r="I317" s="36">
        <v>275.7999999999999</v>
      </c>
      <c r="J317" s="36">
        <v>278.69999999999993</v>
      </c>
      <c r="K317" s="31">
        <v>272.89999999999998</v>
      </c>
      <c r="L317" s="31">
        <v>267.8</v>
      </c>
      <c r="M317" s="31">
        <v>23.676359999999999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2579.75</v>
      </c>
      <c r="D318" s="36">
        <v>2585.7166666666667</v>
      </c>
      <c r="E318" s="36">
        <v>2566.4333333333334</v>
      </c>
      <c r="F318" s="36">
        <v>2553.1166666666668</v>
      </c>
      <c r="G318" s="36">
        <v>2533.8333333333335</v>
      </c>
      <c r="H318" s="36">
        <v>2599.0333333333333</v>
      </c>
      <c r="I318" s="36">
        <v>2618.3166666666671</v>
      </c>
      <c r="J318" s="36">
        <v>2631.6333333333332</v>
      </c>
      <c r="K318" s="31">
        <v>2605</v>
      </c>
      <c r="L318" s="31">
        <v>2572.4</v>
      </c>
      <c r="M318" s="31">
        <v>29.192409999999999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403.15</v>
      </c>
      <c r="D319" s="36">
        <v>405.06666666666661</v>
      </c>
      <c r="E319" s="36">
        <v>399.48333333333323</v>
      </c>
      <c r="F319" s="36">
        <v>395.81666666666661</v>
      </c>
      <c r="G319" s="36">
        <v>390.23333333333323</v>
      </c>
      <c r="H319" s="36">
        <v>408.73333333333323</v>
      </c>
      <c r="I319" s="36">
        <v>414.31666666666661</v>
      </c>
      <c r="J319" s="36">
        <v>417.98333333333323</v>
      </c>
      <c r="K319" s="31">
        <v>410.65</v>
      </c>
      <c r="L319" s="31">
        <v>401.4</v>
      </c>
      <c r="M319" s="31">
        <v>1.45949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584.6</v>
      </c>
      <c r="D320" s="36">
        <v>588.44999999999993</v>
      </c>
      <c r="E320" s="36">
        <v>579.14999999999986</v>
      </c>
      <c r="F320" s="36">
        <v>573.69999999999993</v>
      </c>
      <c r="G320" s="36">
        <v>564.39999999999986</v>
      </c>
      <c r="H320" s="36">
        <v>593.89999999999986</v>
      </c>
      <c r="I320" s="36">
        <v>603.19999999999982</v>
      </c>
      <c r="J320" s="36">
        <v>608.64999999999986</v>
      </c>
      <c r="K320" s="31">
        <v>597.75</v>
      </c>
      <c r="L320" s="31">
        <v>583</v>
      </c>
      <c r="M320" s="31">
        <v>1.79457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180.4</v>
      </c>
      <c r="D321" s="36">
        <v>179.88333333333333</v>
      </c>
      <c r="E321" s="36">
        <v>177.86666666666665</v>
      </c>
      <c r="F321" s="36">
        <v>175.33333333333331</v>
      </c>
      <c r="G321" s="36">
        <v>173.31666666666663</v>
      </c>
      <c r="H321" s="36">
        <v>182.41666666666666</v>
      </c>
      <c r="I321" s="36">
        <v>184.43333333333331</v>
      </c>
      <c r="J321" s="36">
        <v>186.96666666666667</v>
      </c>
      <c r="K321" s="31">
        <v>181.9</v>
      </c>
      <c r="L321" s="31">
        <v>177.35</v>
      </c>
      <c r="M321" s="31">
        <v>90.659360000000007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218.65</v>
      </c>
      <c r="D322" s="36">
        <v>217.26666666666665</v>
      </c>
      <c r="E322" s="36">
        <v>211.93333333333331</v>
      </c>
      <c r="F322" s="36">
        <v>205.21666666666667</v>
      </c>
      <c r="G322" s="36">
        <v>199.88333333333333</v>
      </c>
      <c r="H322" s="36">
        <v>223.98333333333329</v>
      </c>
      <c r="I322" s="36">
        <v>229.31666666666666</v>
      </c>
      <c r="J322" s="36">
        <v>236.03333333333327</v>
      </c>
      <c r="K322" s="31">
        <v>222.6</v>
      </c>
      <c r="L322" s="31">
        <v>210.55</v>
      </c>
      <c r="M322" s="31">
        <v>104.40953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2062.8000000000002</v>
      </c>
      <c r="D323" s="36">
        <v>2080.15</v>
      </c>
      <c r="E323" s="36">
        <v>2038.65</v>
      </c>
      <c r="F323" s="36">
        <v>2014.5</v>
      </c>
      <c r="G323" s="36">
        <v>1973</v>
      </c>
      <c r="H323" s="36">
        <v>2104.3000000000002</v>
      </c>
      <c r="I323" s="36">
        <v>2145.8000000000002</v>
      </c>
      <c r="J323" s="36">
        <v>2169.9500000000003</v>
      </c>
      <c r="K323" s="31">
        <v>2121.65</v>
      </c>
      <c r="L323" s="31">
        <v>2056</v>
      </c>
      <c r="M323" s="31">
        <v>7.1369199999999999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604</v>
      </c>
      <c r="D324" s="36">
        <v>602.2833333333333</v>
      </c>
      <c r="E324" s="36">
        <v>597.96666666666658</v>
      </c>
      <c r="F324" s="36">
        <v>591.93333333333328</v>
      </c>
      <c r="G324" s="36">
        <v>587.61666666666656</v>
      </c>
      <c r="H324" s="36">
        <v>608.31666666666661</v>
      </c>
      <c r="I324" s="36">
        <v>612.63333333333321</v>
      </c>
      <c r="J324" s="36">
        <v>618.66666666666663</v>
      </c>
      <c r="K324" s="31">
        <v>606.6</v>
      </c>
      <c r="L324" s="31">
        <v>596.25</v>
      </c>
      <c r="M324" s="31">
        <v>18.419550000000001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13000.45</v>
      </c>
      <c r="D325" s="36">
        <v>12948.483333333332</v>
      </c>
      <c r="E325" s="36">
        <v>12862.966666666664</v>
      </c>
      <c r="F325" s="36">
        <v>12725.483333333332</v>
      </c>
      <c r="G325" s="36">
        <v>12639.966666666664</v>
      </c>
      <c r="H325" s="36">
        <v>13085.966666666664</v>
      </c>
      <c r="I325" s="36">
        <v>13171.48333333333</v>
      </c>
      <c r="J325" s="36">
        <v>13308.966666666664</v>
      </c>
      <c r="K325" s="31">
        <v>13034</v>
      </c>
      <c r="L325" s="31">
        <v>12811</v>
      </c>
      <c r="M325" s="31">
        <v>6.2480099999999998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2472.9</v>
      </c>
      <c r="D326" s="36">
        <v>2483.2999999999997</v>
      </c>
      <c r="E326" s="36">
        <v>2451.5999999999995</v>
      </c>
      <c r="F326" s="36">
        <v>2430.2999999999997</v>
      </c>
      <c r="G326" s="36">
        <v>2398.5999999999995</v>
      </c>
      <c r="H326" s="36">
        <v>2504.5999999999995</v>
      </c>
      <c r="I326" s="36">
        <v>2536.2999999999993</v>
      </c>
      <c r="J326" s="36">
        <v>2557.5999999999995</v>
      </c>
      <c r="K326" s="31">
        <v>2515</v>
      </c>
      <c r="L326" s="31">
        <v>2462</v>
      </c>
      <c r="M326" s="31">
        <v>0.1908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963.65</v>
      </c>
      <c r="D327" s="36">
        <v>962.63333333333321</v>
      </c>
      <c r="E327" s="36">
        <v>953.56666666666638</v>
      </c>
      <c r="F327" s="36">
        <v>943.48333333333312</v>
      </c>
      <c r="G327" s="36">
        <v>934.41666666666629</v>
      </c>
      <c r="H327" s="36">
        <v>972.71666666666647</v>
      </c>
      <c r="I327" s="36">
        <v>981.7833333333333</v>
      </c>
      <c r="J327" s="36">
        <v>991.86666666666656</v>
      </c>
      <c r="K327" s="31">
        <v>971.7</v>
      </c>
      <c r="L327" s="31">
        <v>952.55</v>
      </c>
      <c r="M327" s="31">
        <v>9.1485400000000006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789.4</v>
      </c>
      <c r="D328" s="36">
        <v>793.36666666666667</v>
      </c>
      <c r="E328" s="36">
        <v>780.43333333333339</v>
      </c>
      <c r="F328" s="36">
        <v>771.4666666666667</v>
      </c>
      <c r="G328" s="36">
        <v>758.53333333333342</v>
      </c>
      <c r="H328" s="36">
        <v>802.33333333333337</v>
      </c>
      <c r="I328" s="36">
        <v>815.26666666666654</v>
      </c>
      <c r="J328" s="36">
        <v>824.23333333333335</v>
      </c>
      <c r="K328" s="31">
        <v>806.3</v>
      </c>
      <c r="L328" s="31">
        <v>784.4</v>
      </c>
      <c r="M328" s="31">
        <v>14.7651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3177.05</v>
      </c>
      <c r="D329" s="36">
        <v>3164.5666666666671</v>
      </c>
      <c r="E329" s="36">
        <v>3080.1833333333343</v>
      </c>
      <c r="F329" s="36">
        <v>2983.3166666666671</v>
      </c>
      <c r="G329" s="36">
        <v>2898.9333333333343</v>
      </c>
      <c r="H329" s="36">
        <v>3261.4333333333343</v>
      </c>
      <c r="I329" s="36">
        <v>3345.8166666666666</v>
      </c>
      <c r="J329" s="36">
        <v>3442.6833333333343</v>
      </c>
      <c r="K329" s="31">
        <v>3248.95</v>
      </c>
      <c r="L329" s="31">
        <v>3067.7</v>
      </c>
      <c r="M329" s="31">
        <v>53.031379999999999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701.6</v>
      </c>
      <c r="D330" s="36">
        <v>704.16666666666663</v>
      </c>
      <c r="E330" s="36">
        <v>694.43333333333328</v>
      </c>
      <c r="F330" s="36">
        <v>687.26666666666665</v>
      </c>
      <c r="G330" s="36">
        <v>677.5333333333333</v>
      </c>
      <c r="H330" s="36">
        <v>711.33333333333326</v>
      </c>
      <c r="I330" s="36">
        <v>721.06666666666661</v>
      </c>
      <c r="J330" s="36">
        <v>728.23333333333323</v>
      </c>
      <c r="K330" s="31">
        <v>713.9</v>
      </c>
      <c r="L330" s="31">
        <v>697</v>
      </c>
      <c r="M330" s="31">
        <v>0.46163999999999999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1141.3499999999999</v>
      </c>
      <c r="D331" s="36">
        <v>1142.3999999999999</v>
      </c>
      <c r="E331" s="36">
        <v>1125.1999999999998</v>
      </c>
      <c r="F331" s="36">
        <v>1109.05</v>
      </c>
      <c r="G331" s="36">
        <v>1091.8499999999999</v>
      </c>
      <c r="H331" s="36">
        <v>1158.5499999999997</v>
      </c>
      <c r="I331" s="36">
        <v>1175.75</v>
      </c>
      <c r="J331" s="36">
        <v>1191.8999999999996</v>
      </c>
      <c r="K331" s="31">
        <v>1159.5999999999999</v>
      </c>
      <c r="L331" s="31">
        <v>1126.25</v>
      </c>
      <c r="M331" s="31">
        <v>1.0480100000000001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1970.75</v>
      </c>
      <c r="D332" s="36">
        <v>1953.9166666666667</v>
      </c>
      <c r="E332" s="36">
        <v>1906.8333333333335</v>
      </c>
      <c r="F332" s="36">
        <v>1842.9166666666667</v>
      </c>
      <c r="G332" s="36">
        <v>1795.8333333333335</v>
      </c>
      <c r="H332" s="36">
        <v>2017.8333333333335</v>
      </c>
      <c r="I332" s="36">
        <v>2064.916666666667</v>
      </c>
      <c r="J332" s="36">
        <v>2128.8333333333335</v>
      </c>
      <c r="K332" s="31">
        <v>2001</v>
      </c>
      <c r="L332" s="31">
        <v>1890</v>
      </c>
      <c r="M332" s="31">
        <v>4.7549700000000001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418.2</v>
      </c>
      <c r="D333" s="36">
        <v>417.08333333333331</v>
      </c>
      <c r="E333" s="36">
        <v>411.16666666666663</v>
      </c>
      <c r="F333" s="36">
        <v>404.13333333333333</v>
      </c>
      <c r="G333" s="36">
        <v>398.21666666666664</v>
      </c>
      <c r="H333" s="36">
        <v>424.11666666666662</v>
      </c>
      <c r="I333" s="36">
        <v>430.03333333333325</v>
      </c>
      <c r="J333" s="36">
        <v>437.06666666666661</v>
      </c>
      <c r="K333" s="31">
        <v>423</v>
      </c>
      <c r="L333" s="31">
        <v>410.05</v>
      </c>
      <c r="M333" s="31">
        <v>2.78484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68.05</v>
      </c>
      <c r="D334" s="36">
        <v>68.383333333333326</v>
      </c>
      <c r="E334" s="36">
        <v>67.466666666666654</v>
      </c>
      <c r="F334" s="36">
        <v>66.883333333333326</v>
      </c>
      <c r="G334" s="36">
        <v>65.966666666666654</v>
      </c>
      <c r="H334" s="36">
        <v>68.966666666666654</v>
      </c>
      <c r="I334" s="36">
        <v>69.88333333333334</v>
      </c>
      <c r="J334" s="36">
        <v>70.466666666666654</v>
      </c>
      <c r="K334" s="31">
        <v>69.3</v>
      </c>
      <c r="L334" s="31">
        <v>67.8</v>
      </c>
      <c r="M334" s="31">
        <v>59.323979999999999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2249.6</v>
      </c>
      <c r="D335" s="36">
        <v>2255.2166666666667</v>
      </c>
      <c r="E335" s="36">
        <v>2224.4833333333336</v>
      </c>
      <c r="F335" s="36">
        <v>2199.3666666666668</v>
      </c>
      <c r="G335" s="36">
        <v>2168.6333333333337</v>
      </c>
      <c r="H335" s="36">
        <v>2280.3333333333335</v>
      </c>
      <c r="I335" s="36">
        <v>2311.0666666666662</v>
      </c>
      <c r="J335" s="36">
        <v>2336.1833333333334</v>
      </c>
      <c r="K335" s="31">
        <v>2285.9499999999998</v>
      </c>
      <c r="L335" s="31">
        <v>2230.1</v>
      </c>
      <c r="M335" s="31">
        <v>1.30846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2390.9499999999998</v>
      </c>
      <c r="D336" s="36">
        <v>2395.7000000000003</v>
      </c>
      <c r="E336" s="36">
        <v>2376.4000000000005</v>
      </c>
      <c r="F336" s="36">
        <v>2361.8500000000004</v>
      </c>
      <c r="G336" s="36">
        <v>2342.5500000000006</v>
      </c>
      <c r="H336" s="36">
        <v>2410.2500000000005</v>
      </c>
      <c r="I336" s="36">
        <v>2429.5500000000006</v>
      </c>
      <c r="J336" s="36">
        <v>2444.1000000000004</v>
      </c>
      <c r="K336" s="31">
        <v>2415</v>
      </c>
      <c r="L336" s="31">
        <v>2381.15</v>
      </c>
      <c r="M336" s="31">
        <v>2.9647100000000002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3756.2</v>
      </c>
      <c r="D337" s="36">
        <v>3777.35</v>
      </c>
      <c r="E337" s="36">
        <v>3720.85</v>
      </c>
      <c r="F337" s="36">
        <v>3685.5</v>
      </c>
      <c r="G337" s="36">
        <v>3629</v>
      </c>
      <c r="H337" s="36">
        <v>3812.7</v>
      </c>
      <c r="I337" s="36">
        <v>3869.2</v>
      </c>
      <c r="J337" s="36">
        <v>3904.5499999999997</v>
      </c>
      <c r="K337" s="31">
        <v>3833.85</v>
      </c>
      <c r="L337" s="31">
        <v>3742</v>
      </c>
      <c r="M337" s="31">
        <v>4.2498199999999997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1694.95</v>
      </c>
      <c r="D338" s="36">
        <v>1698.7333333333333</v>
      </c>
      <c r="E338" s="36">
        <v>1677.4666666666667</v>
      </c>
      <c r="F338" s="36">
        <v>1659.9833333333333</v>
      </c>
      <c r="G338" s="36">
        <v>1638.7166666666667</v>
      </c>
      <c r="H338" s="36">
        <v>1716.2166666666667</v>
      </c>
      <c r="I338" s="36">
        <v>1737.4833333333336</v>
      </c>
      <c r="J338" s="36">
        <v>1754.9666666666667</v>
      </c>
      <c r="K338" s="31">
        <v>1720</v>
      </c>
      <c r="L338" s="31">
        <v>1681.25</v>
      </c>
      <c r="M338" s="31">
        <v>3.0895299999999999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1020.2</v>
      </c>
      <c r="D339" s="36">
        <v>1023.2000000000002</v>
      </c>
      <c r="E339" s="36">
        <v>1009.0000000000002</v>
      </c>
      <c r="F339" s="36">
        <v>997.80000000000007</v>
      </c>
      <c r="G339" s="36">
        <v>983.60000000000014</v>
      </c>
      <c r="H339" s="36">
        <v>1034.4000000000003</v>
      </c>
      <c r="I339" s="36">
        <v>1048.6000000000004</v>
      </c>
      <c r="J339" s="36">
        <v>1059.8000000000004</v>
      </c>
      <c r="K339" s="31">
        <v>1037.4000000000001</v>
      </c>
      <c r="L339" s="31">
        <v>1012</v>
      </c>
      <c r="M339" s="31">
        <v>8.5887499999999992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145.75</v>
      </c>
      <c r="D340" s="36">
        <v>146.61666666666667</v>
      </c>
      <c r="E340" s="36">
        <v>143.38333333333335</v>
      </c>
      <c r="F340" s="36">
        <v>141.01666666666668</v>
      </c>
      <c r="G340" s="36">
        <v>137.78333333333336</v>
      </c>
      <c r="H340" s="36">
        <v>148.98333333333335</v>
      </c>
      <c r="I340" s="36">
        <v>152.2166666666667</v>
      </c>
      <c r="J340" s="36">
        <v>154.58333333333334</v>
      </c>
      <c r="K340" s="31">
        <v>149.85</v>
      </c>
      <c r="L340" s="31">
        <v>144.25</v>
      </c>
      <c r="M340" s="31">
        <v>124.06252000000001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281.89999999999998</v>
      </c>
      <c r="D341" s="36">
        <v>284.45</v>
      </c>
      <c r="E341" s="36">
        <v>278.45</v>
      </c>
      <c r="F341" s="36">
        <v>275</v>
      </c>
      <c r="G341" s="36">
        <v>269</v>
      </c>
      <c r="H341" s="36">
        <v>287.89999999999998</v>
      </c>
      <c r="I341" s="36">
        <v>293.89999999999998</v>
      </c>
      <c r="J341" s="36">
        <v>297.34999999999997</v>
      </c>
      <c r="K341" s="31">
        <v>290.45</v>
      </c>
      <c r="L341" s="31">
        <v>281</v>
      </c>
      <c r="M341" s="31">
        <v>33.677430000000001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102.45</v>
      </c>
      <c r="D342" s="36">
        <v>103.35000000000001</v>
      </c>
      <c r="E342" s="36">
        <v>100.40000000000002</v>
      </c>
      <c r="F342" s="36">
        <v>98.350000000000009</v>
      </c>
      <c r="G342" s="36">
        <v>95.40000000000002</v>
      </c>
      <c r="H342" s="36">
        <v>105.40000000000002</v>
      </c>
      <c r="I342" s="36">
        <v>108.35000000000001</v>
      </c>
      <c r="J342" s="36">
        <v>110.40000000000002</v>
      </c>
      <c r="K342" s="31">
        <v>106.3</v>
      </c>
      <c r="L342" s="31">
        <v>101.3</v>
      </c>
      <c r="M342" s="31">
        <v>913.61716000000001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233.1</v>
      </c>
      <c r="D343" s="36">
        <v>235.96666666666667</v>
      </c>
      <c r="E343" s="36">
        <v>229.13333333333333</v>
      </c>
      <c r="F343" s="36">
        <v>225.16666666666666</v>
      </c>
      <c r="G343" s="36">
        <v>218.33333333333331</v>
      </c>
      <c r="H343" s="36">
        <v>239.93333333333334</v>
      </c>
      <c r="I343" s="36">
        <v>246.76666666666665</v>
      </c>
      <c r="J343" s="36">
        <v>250.73333333333335</v>
      </c>
      <c r="K343" s="31">
        <v>242.8</v>
      </c>
      <c r="L343" s="31">
        <v>232</v>
      </c>
      <c r="M343" s="31">
        <v>41.239829999999998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267.89999999999998</v>
      </c>
      <c r="D344" s="36">
        <v>268.56666666666666</v>
      </c>
      <c r="E344" s="36">
        <v>265.88333333333333</v>
      </c>
      <c r="F344" s="36">
        <v>263.86666666666667</v>
      </c>
      <c r="G344" s="36">
        <v>261.18333333333334</v>
      </c>
      <c r="H344" s="36">
        <v>270.58333333333331</v>
      </c>
      <c r="I344" s="36">
        <v>273.26666666666659</v>
      </c>
      <c r="J344" s="36">
        <v>275.2833333333333</v>
      </c>
      <c r="K344" s="31">
        <v>271.25</v>
      </c>
      <c r="L344" s="31">
        <v>266.55</v>
      </c>
      <c r="M344" s="31">
        <v>76.876109999999997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64.95</v>
      </c>
      <c r="D345" s="36">
        <v>65.316666666666663</v>
      </c>
      <c r="E345" s="36">
        <v>64.333333333333329</v>
      </c>
      <c r="F345" s="36">
        <v>63.716666666666669</v>
      </c>
      <c r="G345" s="36">
        <v>62.733333333333334</v>
      </c>
      <c r="H345" s="36">
        <v>65.933333333333323</v>
      </c>
      <c r="I345" s="36">
        <v>66.916666666666671</v>
      </c>
      <c r="J345" s="36">
        <v>67.533333333333317</v>
      </c>
      <c r="K345" s="31">
        <v>66.3</v>
      </c>
      <c r="L345" s="31">
        <v>64.7</v>
      </c>
      <c r="M345" s="31">
        <v>75.229789999999994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374.95</v>
      </c>
      <c r="D346" s="36">
        <v>373.93333333333334</v>
      </c>
      <c r="E346" s="36">
        <v>369.7166666666667</v>
      </c>
      <c r="F346" s="36">
        <v>364.48333333333335</v>
      </c>
      <c r="G346" s="36">
        <v>360.26666666666671</v>
      </c>
      <c r="H346" s="36">
        <v>379.16666666666669</v>
      </c>
      <c r="I346" s="36">
        <v>383.38333333333327</v>
      </c>
      <c r="J346" s="36">
        <v>388.61666666666667</v>
      </c>
      <c r="K346" s="31">
        <v>378.15</v>
      </c>
      <c r="L346" s="31">
        <v>368.7</v>
      </c>
      <c r="M346" s="31">
        <v>133.17821000000001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1252.75</v>
      </c>
      <c r="D347" s="36">
        <v>1254.1833333333334</v>
      </c>
      <c r="E347" s="36">
        <v>1239.5666666666668</v>
      </c>
      <c r="F347" s="36">
        <v>1226.3833333333334</v>
      </c>
      <c r="G347" s="36">
        <v>1211.7666666666669</v>
      </c>
      <c r="H347" s="36">
        <v>1267.3666666666668</v>
      </c>
      <c r="I347" s="36">
        <v>1281.9833333333336</v>
      </c>
      <c r="J347" s="36">
        <v>1295.1666666666667</v>
      </c>
      <c r="K347" s="31">
        <v>1268.8</v>
      </c>
      <c r="L347" s="31">
        <v>1241</v>
      </c>
      <c r="M347" s="31">
        <v>3.0207899999999999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193.15</v>
      </c>
      <c r="D348" s="36">
        <v>193.43333333333331</v>
      </c>
      <c r="E348" s="36">
        <v>190.86666666666662</v>
      </c>
      <c r="F348" s="36">
        <v>188.58333333333331</v>
      </c>
      <c r="G348" s="36">
        <v>186.01666666666662</v>
      </c>
      <c r="H348" s="36">
        <v>195.71666666666661</v>
      </c>
      <c r="I348" s="36">
        <v>198.28333333333327</v>
      </c>
      <c r="J348" s="36">
        <v>200.56666666666661</v>
      </c>
      <c r="K348" s="31">
        <v>196</v>
      </c>
      <c r="L348" s="31">
        <v>191.15</v>
      </c>
      <c r="M348" s="31">
        <v>152.25962000000001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3355.55</v>
      </c>
      <c r="D349" s="36">
        <v>3352.2333333333336</v>
      </c>
      <c r="E349" s="36">
        <v>3317.4666666666672</v>
      </c>
      <c r="F349" s="36">
        <v>3279.3833333333337</v>
      </c>
      <c r="G349" s="36">
        <v>3244.6166666666672</v>
      </c>
      <c r="H349" s="36">
        <v>3390.3166666666671</v>
      </c>
      <c r="I349" s="36">
        <v>3425.0833333333335</v>
      </c>
      <c r="J349" s="36">
        <v>3463.166666666667</v>
      </c>
      <c r="K349" s="31">
        <v>3387</v>
      </c>
      <c r="L349" s="31">
        <v>3314.15</v>
      </c>
      <c r="M349" s="31">
        <v>1.07938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2467.75</v>
      </c>
      <c r="D350" s="36">
        <v>2470.2666666666669</v>
      </c>
      <c r="E350" s="36">
        <v>2455.5333333333338</v>
      </c>
      <c r="F350" s="36">
        <v>2443.3166666666671</v>
      </c>
      <c r="G350" s="36">
        <v>2428.5833333333339</v>
      </c>
      <c r="H350" s="36">
        <v>2482.4833333333336</v>
      </c>
      <c r="I350" s="36">
        <v>2497.2166666666662</v>
      </c>
      <c r="J350" s="36">
        <v>2509.4333333333334</v>
      </c>
      <c r="K350" s="31">
        <v>2485</v>
      </c>
      <c r="L350" s="31">
        <v>2458.0500000000002</v>
      </c>
      <c r="M350" s="31">
        <v>4.5377200000000002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82.2</v>
      </c>
      <c r="D351" s="36">
        <v>82.7</v>
      </c>
      <c r="E351" s="36">
        <v>81.350000000000009</v>
      </c>
      <c r="F351" s="36">
        <v>80.5</v>
      </c>
      <c r="G351" s="36">
        <v>79.150000000000006</v>
      </c>
      <c r="H351" s="36">
        <v>83.550000000000011</v>
      </c>
      <c r="I351" s="36">
        <v>84.9</v>
      </c>
      <c r="J351" s="36">
        <v>85.750000000000014</v>
      </c>
      <c r="K351" s="31">
        <v>84.05</v>
      </c>
      <c r="L351" s="31">
        <v>81.849999999999994</v>
      </c>
      <c r="M351" s="31">
        <v>7.3004300000000004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610.95000000000005</v>
      </c>
      <c r="D352" s="36">
        <v>613.05000000000007</v>
      </c>
      <c r="E352" s="36">
        <v>604.25000000000011</v>
      </c>
      <c r="F352" s="36">
        <v>597.55000000000007</v>
      </c>
      <c r="G352" s="36">
        <v>588.75000000000011</v>
      </c>
      <c r="H352" s="36">
        <v>619.75000000000011</v>
      </c>
      <c r="I352" s="36">
        <v>628.55000000000007</v>
      </c>
      <c r="J352" s="36">
        <v>635.25000000000011</v>
      </c>
      <c r="K352" s="31">
        <v>621.85</v>
      </c>
      <c r="L352" s="31">
        <v>606.35</v>
      </c>
      <c r="M352" s="31">
        <v>8.8832599999999999</v>
      </c>
      <c r="N352" s="1"/>
      <c r="O352" s="1"/>
    </row>
    <row r="353" spans="1:15" ht="12.75" customHeight="1">
      <c r="A353" s="33">
        <v>343</v>
      </c>
      <c r="B353" s="53" t="s">
        <v>1047</v>
      </c>
      <c r="C353" s="31">
        <v>4762.25</v>
      </c>
      <c r="D353" s="36">
        <v>4796.2666666666664</v>
      </c>
      <c r="E353" s="36">
        <v>4716.9833333333327</v>
      </c>
      <c r="F353" s="36">
        <v>4671.7166666666662</v>
      </c>
      <c r="G353" s="36">
        <v>4592.4333333333325</v>
      </c>
      <c r="H353" s="36">
        <v>4841.5333333333328</v>
      </c>
      <c r="I353" s="36">
        <v>4920.8166666666657</v>
      </c>
      <c r="J353" s="36">
        <v>4966.083333333333</v>
      </c>
      <c r="K353" s="31">
        <v>4875.55</v>
      </c>
      <c r="L353" s="31">
        <v>4751</v>
      </c>
      <c r="M353" s="31">
        <v>0.26949000000000001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319.3</v>
      </c>
      <c r="D354" s="36">
        <v>319.26666666666665</v>
      </c>
      <c r="E354" s="36">
        <v>317.2833333333333</v>
      </c>
      <c r="F354" s="36">
        <v>315.26666666666665</v>
      </c>
      <c r="G354" s="36">
        <v>313.2833333333333</v>
      </c>
      <c r="H354" s="36">
        <v>321.2833333333333</v>
      </c>
      <c r="I354" s="36">
        <v>323.26666666666665</v>
      </c>
      <c r="J354" s="36">
        <v>325.2833333333333</v>
      </c>
      <c r="K354" s="31">
        <v>321.25</v>
      </c>
      <c r="L354" s="31">
        <v>317.25</v>
      </c>
      <c r="M354" s="31">
        <v>0.86489000000000005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1800.75</v>
      </c>
      <c r="D355" s="36">
        <v>1794.3666666666668</v>
      </c>
      <c r="E355" s="36">
        <v>1769.8833333333337</v>
      </c>
      <c r="F355" s="36">
        <v>1739.0166666666669</v>
      </c>
      <c r="G355" s="36">
        <v>1714.5333333333338</v>
      </c>
      <c r="H355" s="36">
        <v>1825.2333333333336</v>
      </c>
      <c r="I355" s="36">
        <v>1849.7166666666667</v>
      </c>
      <c r="J355" s="36">
        <v>1880.5833333333335</v>
      </c>
      <c r="K355" s="31">
        <v>1818.85</v>
      </c>
      <c r="L355" s="31">
        <v>1763.5</v>
      </c>
      <c r="M355" s="31">
        <v>7.4268299999999998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283.25</v>
      </c>
      <c r="D356" s="36">
        <v>283.68333333333334</v>
      </c>
      <c r="E356" s="36">
        <v>281.41666666666669</v>
      </c>
      <c r="F356" s="36">
        <v>279.58333333333337</v>
      </c>
      <c r="G356" s="36">
        <v>277.31666666666672</v>
      </c>
      <c r="H356" s="36">
        <v>285.51666666666665</v>
      </c>
      <c r="I356" s="36">
        <v>287.7833333333333</v>
      </c>
      <c r="J356" s="36">
        <v>289.61666666666662</v>
      </c>
      <c r="K356" s="31">
        <v>285.95</v>
      </c>
      <c r="L356" s="31">
        <v>281.85000000000002</v>
      </c>
      <c r="M356" s="31">
        <v>110.41667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661.9</v>
      </c>
      <c r="D357" s="36">
        <v>660.7</v>
      </c>
      <c r="E357" s="36">
        <v>651.40000000000009</v>
      </c>
      <c r="F357" s="36">
        <v>640.90000000000009</v>
      </c>
      <c r="G357" s="36">
        <v>631.60000000000014</v>
      </c>
      <c r="H357" s="36">
        <v>671.2</v>
      </c>
      <c r="I357" s="36">
        <v>680.5</v>
      </c>
      <c r="J357" s="36">
        <v>691</v>
      </c>
      <c r="K357" s="31">
        <v>670</v>
      </c>
      <c r="L357" s="31">
        <v>650.20000000000005</v>
      </c>
      <c r="M357" s="31">
        <v>26.97092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1784.35</v>
      </c>
      <c r="D358" s="36">
        <v>1803.7833333333335</v>
      </c>
      <c r="E358" s="36">
        <v>1756.5666666666671</v>
      </c>
      <c r="F358" s="36">
        <v>1728.7833333333335</v>
      </c>
      <c r="G358" s="36">
        <v>1681.5666666666671</v>
      </c>
      <c r="H358" s="36">
        <v>1831.5666666666671</v>
      </c>
      <c r="I358" s="36">
        <v>1878.7833333333338</v>
      </c>
      <c r="J358" s="36">
        <v>1906.5666666666671</v>
      </c>
      <c r="K358" s="31">
        <v>1851</v>
      </c>
      <c r="L358" s="31">
        <v>1776</v>
      </c>
      <c r="M358" s="31">
        <v>13.99592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340.95</v>
      </c>
      <c r="D359" s="36">
        <v>344.90000000000003</v>
      </c>
      <c r="E359" s="36">
        <v>335.10000000000008</v>
      </c>
      <c r="F359" s="36">
        <v>329.25000000000006</v>
      </c>
      <c r="G359" s="36">
        <v>319.4500000000001</v>
      </c>
      <c r="H359" s="36">
        <v>350.75000000000006</v>
      </c>
      <c r="I359" s="36">
        <v>360.55</v>
      </c>
      <c r="J359" s="36">
        <v>366.40000000000003</v>
      </c>
      <c r="K359" s="31">
        <v>354.7</v>
      </c>
      <c r="L359" s="31">
        <v>339.05</v>
      </c>
      <c r="M359" s="31">
        <v>43.62341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7542.4</v>
      </c>
      <c r="D360" s="36">
        <v>7583.1166666666659</v>
      </c>
      <c r="E360" s="36">
        <v>7490.2833333333319</v>
      </c>
      <c r="F360" s="36">
        <v>7438.1666666666661</v>
      </c>
      <c r="G360" s="36">
        <v>7345.3333333333321</v>
      </c>
      <c r="H360" s="36">
        <v>7635.2333333333318</v>
      </c>
      <c r="I360" s="36">
        <v>7728.0666666666657</v>
      </c>
      <c r="J360" s="36">
        <v>7780.1833333333316</v>
      </c>
      <c r="K360" s="31">
        <v>7675.95</v>
      </c>
      <c r="L360" s="31">
        <v>7531</v>
      </c>
      <c r="M360" s="31">
        <v>0.73890999999999996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1275.6500000000001</v>
      </c>
      <c r="D361" s="36">
        <v>1265.5833333333333</v>
      </c>
      <c r="E361" s="36">
        <v>1241.2666666666664</v>
      </c>
      <c r="F361" s="36">
        <v>1206.8833333333332</v>
      </c>
      <c r="G361" s="36">
        <v>1182.5666666666664</v>
      </c>
      <c r="H361" s="36">
        <v>1299.9666666666665</v>
      </c>
      <c r="I361" s="36">
        <v>1324.2833333333335</v>
      </c>
      <c r="J361" s="36">
        <v>1358.6666666666665</v>
      </c>
      <c r="K361" s="31">
        <v>1289.9000000000001</v>
      </c>
      <c r="L361" s="31">
        <v>1231.2</v>
      </c>
      <c r="M361" s="31">
        <v>21.96283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251.7</v>
      </c>
      <c r="D362" s="36">
        <v>254</v>
      </c>
      <c r="E362" s="36">
        <v>249.10000000000002</v>
      </c>
      <c r="F362" s="36">
        <v>246.50000000000003</v>
      </c>
      <c r="G362" s="36">
        <v>241.60000000000005</v>
      </c>
      <c r="H362" s="36">
        <v>256.60000000000002</v>
      </c>
      <c r="I362" s="36">
        <v>261.5</v>
      </c>
      <c r="J362" s="36">
        <v>264.09999999999997</v>
      </c>
      <c r="K362" s="31">
        <v>258.89999999999998</v>
      </c>
      <c r="L362" s="31">
        <v>251.4</v>
      </c>
      <c r="M362" s="31">
        <v>20.481120000000001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3630.9</v>
      </c>
      <c r="D363" s="36">
        <v>3633.3666666666663</v>
      </c>
      <c r="E363" s="36">
        <v>3592.7333333333327</v>
      </c>
      <c r="F363" s="36">
        <v>3554.5666666666662</v>
      </c>
      <c r="G363" s="36">
        <v>3513.9333333333325</v>
      </c>
      <c r="H363" s="36">
        <v>3671.5333333333328</v>
      </c>
      <c r="I363" s="36">
        <v>3712.166666666667</v>
      </c>
      <c r="J363" s="36">
        <v>3750.333333333333</v>
      </c>
      <c r="K363" s="31">
        <v>3674</v>
      </c>
      <c r="L363" s="31">
        <v>3595.2</v>
      </c>
      <c r="M363" s="31">
        <v>2.4146899999999998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796.45</v>
      </c>
      <c r="D364" s="36">
        <v>797.98333333333323</v>
      </c>
      <c r="E364" s="36">
        <v>788.96666666666647</v>
      </c>
      <c r="F364" s="36">
        <v>781.48333333333323</v>
      </c>
      <c r="G364" s="36">
        <v>772.46666666666647</v>
      </c>
      <c r="H364" s="36">
        <v>805.46666666666647</v>
      </c>
      <c r="I364" s="36">
        <v>814.48333333333312</v>
      </c>
      <c r="J364" s="36">
        <v>821.96666666666647</v>
      </c>
      <c r="K364" s="31">
        <v>807</v>
      </c>
      <c r="L364" s="31">
        <v>790.5</v>
      </c>
      <c r="M364" s="31">
        <v>4.9482799999999996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559.29999999999995</v>
      </c>
      <c r="D365" s="36">
        <v>548.48333333333323</v>
      </c>
      <c r="E365" s="36">
        <v>523.16666666666652</v>
      </c>
      <c r="F365" s="36">
        <v>487.0333333333333</v>
      </c>
      <c r="G365" s="36">
        <v>461.71666666666658</v>
      </c>
      <c r="H365" s="36">
        <v>584.61666666666645</v>
      </c>
      <c r="I365" s="36">
        <v>609.93333333333328</v>
      </c>
      <c r="J365" s="36">
        <v>646.06666666666638</v>
      </c>
      <c r="K365" s="31">
        <v>573.79999999999995</v>
      </c>
      <c r="L365" s="31">
        <v>512.35</v>
      </c>
      <c r="M365" s="31">
        <v>42.716299999999997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1339.05</v>
      </c>
      <c r="D366" s="36">
        <v>1340.7</v>
      </c>
      <c r="E366" s="36">
        <v>1331.4</v>
      </c>
      <c r="F366" s="36">
        <v>1323.75</v>
      </c>
      <c r="G366" s="36">
        <v>1314.45</v>
      </c>
      <c r="H366" s="36">
        <v>1348.3500000000001</v>
      </c>
      <c r="I366" s="36">
        <v>1357.6499999999999</v>
      </c>
      <c r="J366" s="36">
        <v>1365.3000000000002</v>
      </c>
      <c r="K366" s="31">
        <v>1350</v>
      </c>
      <c r="L366" s="31">
        <v>1333.05</v>
      </c>
      <c r="M366" s="31">
        <v>3.1949800000000002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35554.9</v>
      </c>
      <c r="D367" s="36">
        <v>35325.416666666664</v>
      </c>
      <c r="E367" s="36">
        <v>34754.48333333333</v>
      </c>
      <c r="F367" s="36">
        <v>33954.066666666666</v>
      </c>
      <c r="G367" s="36">
        <v>33383.133333333331</v>
      </c>
      <c r="H367" s="36">
        <v>36125.833333333328</v>
      </c>
      <c r="I367" s="36">
        <v>36696.766666666663</v>
      </c>
      <c r="J367" s="36">
        <v>37497.183333333327</v>
      </c>
      <c r="K367" s="31">
        <v>35896.35</v>
      </c>
      <c r="L367" s="31">
        <v>34525</v>
      </c>
      <c r="M367" s="31">
        <v>0.74897000000000002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1430.7</v>
      </c>
      <c r="D368" s="36">
        <v>1425.8999999999999</v>
      </c>
      <c r="E368" s="36">
        <v>1407.7999999999997</v>
      </c>
      <c r="F368" s="36">
        <v>1384.8999999999999</v>
      </c>
      <c r="G368" s="36">
        <v>1366.7999999999997</v>
      </c>
      <c r="H368" s="36">
        <v>1448.7999999999997</v>
      </c>
      <c r="I368" s="36">
        <v>1466.8999999999996</v>
      </c>
      <c r="J368" s="36">
        <v>1489.7999999999997</v>
      </c>
      <c r="K368" s="31">
        <v>1444</v>
      </c>
      <c r="L368" s="31">
        <v>1403</v>
      </c>
      <c r="M368" s="31">
        <v>6.8342200000000002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3555.2</v>
      </c>
      <c r="D369" s="36">
        <v>3556.9666666666672</v>
      </c>
      <c r="E369" s="36">
        <v>3525.2833333333342</v>
      </c>
      <c r="F369" s="36">
        <v>3495.3666666666672</v>
      </c>
      <c r="G369" s="36">
        <v>3463.6833333333343</v>
      </c>
      <c r="H369" s="36">
        <v>3586.8833333333341</v>
      </c>
      <c r="I369" s="36">
        <v>3618.5666666666666</v>
      </c>
      <c r="J369" s="36">
        <v>3648.483333333334</v>
      </c>
      <c r="K369" s="31">
        <v>3588.65</v>
      </c>
      <c r="L369" s="31">
        <v>3527.05</v>
      </c>
      <c r="M369" s="31">
        <v>1.8459099999999999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305.39999999999998</v>
      </c>
      <c r="D370" s="36">
        <v>305.73333333333335</v>
      </c>
      <c r="E370" s="36">
        <v>303.36666666666667</v>
      </c>
      <c r="F370" s="36">
        <v>301.33333333333331</v>
      </c>
      <c r="G370" s="36">
        <v>298.96666666666664</v>
      </c>
      <c r="H370" s="36">
        <v>307.76666666666671</v>
      </c>
      <c r="I370" s="36">
        <v>310.13333333333338</v>
      </c>
      <c r="J370" s="36">
        <v>312.16666666666674</v>
      </c>
      <c r="K370" s="31">
        <v>308.10000000000002</v>
      </c>
      <c r="L370" s="31">
        <v>303.7</v>
      </c>
      <c r="M370" s="31">
        <v>51.988610000000001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3208.95</v>
      </c>
      <c r="D371" s="36">
        <v>3199.1</v>
      </c>
      <c r="E371" s="36">
        <v>3142.7999999999997</v>
      </c>
      <c r="F371" s="36">
        <v>3076.6499999999996</v>
      </c>
      <c r="G371" s="36">
        <v>3020.3499999999995</v>
      </c>
      <c r="H371" s="36">
        <v>3265.25</v>
      </c>
      <c r="I371" s="36">
        <v>3321.55</v>
      </c>
      <c r="J371" s="36">
        <v>3387.7000000000003</v>
      </c>
      <c r="K371" s="31">
        <v>3255.4</v>
      </c>
      <c r="L371" s="31">
        <v>3132.95</v>
      </c>
      <c r="M371" s="31">
        <v>5.5358799999999997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2972.05</v>
      </c>
      <c r="D372" s="36">
        <v>2976.1333333333332</v>
      </c>
      <c r="E372" s="36">
        <v>2941.9166666666665</v>
      </c>
      <c r="F372" s="36">
        <v>2911.7833333333333</v>
      </c>
      <c r="G372" s="36">
        <v>2877.5666666666666</v>
      </c>
      <c r="H372" s="36">
        <v>3006.2666666666664</v>
      </c>
      <c r="I372" s="36">
        <v>3040.4833333333336</v>
      </c>
      <c r="J372" s="36">
        <v>3070.6166666666663</v>
      </c>
      <c r="K372" s="31">
        <v>3010.35</v>
      </c>
      <c r="L372" s="31">
        <v>2946</v>
      </c>
      <c r="M372" s="31">
        <v>7.6937499999999996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819.35</v>
      </c>
      <c r="D373" s="36">
        <v>818.83333333333337</v>
      </c>
      <c r="E373" s="36">
        <v>815.7166666666667</v>
      </c>
      <c r="F373" s="36">
        <v>812.08333333333337</v>
      </c>
      <c r="G373" s="36">
        <v>808.9666666666667</v>
      </c>
      <c r="H373" s="36">
        <v>822.4666666666667</v>
      </c>
      <c r="I373" s="36">
        <v>825.58333333333326</v>
      </c>
      <c r="J373" s="36">
        <v>829.2166666666667</v>
      </c>
      <c r="K373" s="31">
        <v>821.95</v>
      </c>
      <c r="L373" s="31">
        <v>815.2</v>
      </c>
      <c r="M373" s="31">
        <v>4.9080700000000004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147.65</v>
      </c>
      <c r="D374" s="36">
        <v>148.63333333333333</v>
      </c>
      <c r="E374" s="36">
        <v>145.51666666666665</v>
      </c>
      <c r="F374" s="36">
        <v>143.38333333333333</v>
      </c>
      <c r="G374" s="36">
        <v>140.26666666666665</v>
      </c>
      <c r="H374" s="36">
        <v>150.76666666666665</v>
      </c>
      <c r="I374" s="36">
        <v>153.88333333333333</v>
      </c>
      <c r="J374" s="36">
        <v>156.01666666666665</v>
      </c>
      <c r="K374" s="31">
        <v>151.75</v>
      </c>
      <c r="L374" s="31">
        <v>146.5</v>
      </c>
      <c r="M374" s="31">
        <v>33.28942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1795.65</v>
      </c>
      <c r="D375" s="36">
        <v>1812.5333333333335</v>
      </c>
      <c r="E375" s="36">
        <v>1775.0666666666671</v>
      </c>
      <c r="F375" s="36">
        <v>1754.4833333333336</v>
      </c>
      <c r="G375" s="36">
        <v>1717.0166666666671</v>
      </c>
      <c r="H375" s="36">
        <v>1833.116666666667</v>
      </c>
      <c r="I375" s="36">
        <v>1870.5833333333337</v>
      </c>
      <c r="J375" s="36">
        <v>1891.166666666667</v>
      </c>
      <c r="K375" s="31">
        <v>1850</v>
      </c>
      <c r="L375" s="31">
        <v>1791.95</v>
      </c>
      <c r="M375" s="31">
        <v>0.98573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6684.15</v>
      </c>
      <c r="D376" s="36">
        <v>6686.8833333333323</v>
      </c>
      <c r="E376" s="36">
        <v>6632.3166666666648</v>
      </c>
      <c r="F376" s="36">
        <v>6580.4833333333327</v>
      </c>
      <c r="G376" s="36">
        <v>6525.9166666666652</v>
      </c>
      <c r="H376" s="36">
        <v>6738.7166666666644</v>
      </c>
      <c r="I376" s="36">
        <v>6793.2833333333319</v>
      </c>
      <c r="J376" s="36">
        <v>6845.1166666666641</v>
      </c>
      <c r="K376" s="31">
        <v>6741.45</v>
      </c>
      <c r="L376" s="31">
        <v>6635.05</v>
      </c>
      <c r="M376" s="31">
        <v>2.39053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458.25</v>
      </c>
      <c r="D377" s="36">
        <v>458.06666666666666</v>
      </c>
      <c r="E377" s="36">
        <v>453.23333333333335</v>
      </c>
      <c r="F377" s="36">
        <v>448.2166666666667</v>
      </c>
      <c r="G377" s="36">
        <v>443.38333333333338</v>
      </c>
      <c r="H377" s="36">
        <v>463.08333333333331</v>
      </c>
      <c r="I377" s="36">
        <v>467.91666666666669</v>
      </c>
      <c r="J377" s="36">
        <v>472.93333333333328</v>
      </c>
      <c r="K377" s="31">
        <v>462.9</v>
      </c>
      <c r="L377" s="31">
        <v>453.05</v>
      </c>
      <c r="M377" s="31">
        <v>10.909750000000001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491.65</v>
      </c>
      <c r="D378" s="36">
        <v>485.48333333333329</v>
      </c>
      <c r="E378" s="36">
        <v>471.56666666666661</v>
      </c>
      <c r="F378" s="36">
        <v>451.48333333333329</v>
      </c>
      <c r="G378" s="36">
        <v>437.56666666666661</v>
      </c>
      <c r="H378" s="36">
        <v>505.56666666666661</v>
      </c>
      <c r="I378" s="36">
        <v>519.48333333333323</v>
      </c>
      <c r="J378" s="36">
        <v>539.56666666666661</v>
      </c>
      <c r="K378" s="31">
        <v>499.4</v>
      </c>
      <c r="L378" s="31">
        <v>465.4</v>
      </c>
      <c r="M378" s="31">
        <v>334.98606000000001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318.8</v>
      </c>
      <c r="D379" s="36">
        <v>319.71666666666664</v>
      </c>
      <c r="E379" s="36">
        <v>316.48333333333329</v>
      </c>
      <c r="F379" s="36">
        <v>314.16666666666663</v>
      </c>
      <c r="G379" s="36">
        <v>310.93333333333328</v>
      </c>
      <c r="H379" s="36">
        <v>322.0333333333333</v>
      </c>
      <c r="I379" s="36">
        <v>325.26666666666665</v>
      </c>
      <c r="J379" s="36">
        <v>327.58333333333331</v>
      </c>
      <c r="K379" s="31">
        <v>322.95</v>
      </c>
      <c r="L379" s="31">
        <v>317.39999999999998</v>
      </c>
      <c r="M379" s="31">
        <v>150.58181999999999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520.95000000000005</v>
      </c>
      <c r="D380" s="36">
        <v>520.48333333333335</v>
      </c>
      <c r="E380" s="36">
        <v>516.16666666666674</v>
      </c>
      <c r="F380" s="36">
        <v>511.38333333333344</v>
      </c>
      <c r="G380" s="36">
        <v>507.06666666666683</v>
      </c>
      <c r="H380" s="36">
        <v>525.26666666666665</v>
      </c>
      <c r="I380" s="36">
        <v>529.58333333333326</v>
      </c>
      <c r="J380" s="36">
        <v>534.36666666666656</v>
      </c>
      <c r="K380" s="31">
        <v>524.79999999999995</v>
      </c>
      <c r="L380" s="31">
        <v>515.70000000000005</v>
      </c>
      <c r="M380" s="31">
        <v>3.5941000000000001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1618.45</v>
      </c>
      <c r="D381" s="36">
        <v>1630.8166666666666</v>
      </c>
      <c r="E381" s="36">
        <v>1587.6333333333332</v>
      </c>
      <c r="F381" s="36">
        <v>1556.8166666666666</v>
      </c>
      <c r="G381" s="36">
        <v>1513.6333333333332</v>
      </c>
      <c r="H381" s="36">
        <v>1661.6333333333332</v>
      </c>
      <c r="I381" s="36">
        <v>1704.8166666666666</v>
      </c>
      <c r="J381" s="36">
        <v>1735.6333333333332</v>
      </c>
      <c r="K381" s="31">
        <v>1674</v>
      </c>
      <c r="L381" s="31">
        <v>1600</v>
      </c>
      <c r="M381" s="31">
        <v>7.9531499999999999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630.65</v>
      </c>
      <c r="D382" s="36">
        <v>634.9666666666667</v>
      </c>
      <c r="E382" s="36">
        <v>623.03333333333342</v>
      </c>
      <c r="F382" s="36">
        <v>615.41666666666674</v>
      </c>
      <c r="G382" s="36">
        <v>603.48333333333346</v>
      </c>
      <c r="H382" s="36">
        <v>642.58333333333337</v>
      </c>
      <c r="I382" s="36">
        <v>654.51666666666677</v>
      </c>
      <c r="J382" s="36">
        <v>662.13333333333333</v>
      </c>
      <c r="K382" s="31">
        <v>646.9</v>
      </c>
      <c r="L382" s="31">
        <v>627.35</v>
      </c>
      <c r="M382" s="31">
        <v>1.1946399999999999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149.25</v>
      </c>
      <c r="D383" s="36">
        <v>149.56666666666666</v>
      </c>
      <c r="E383" s="36">
        <v>145.43333333333334</v>
      </c>
      <c r="F383" s="36">
        <v>141.61666666666667</v>
      </c>
      <c r="G383" s="36">
        <v>137.48333333333335</v>
      </c>
      <c r="H383" s="36">
        <v>153.38333333333333</v>
      </c>
      <c r="I383" s="36">
        <v>157.51666666666665</v>
      </c>
      <c r="J383" s="36">
        <v>161.33333333333331</v>
      </c>
      <c r="K383" s="31">
        <v>153.69999999999999</v>
      </c>
      <c r="L383" s="31">
        <v>145.75</v>
      </c>
      <c r="M383" s="31">
        <v>11.49803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15820.65</v>
      </c>
      <c r="D384" s="36">
        <v>15866.183333333334</v>
      </c>
      <c r="E384" s="36">
        <v>15732.366666666669</v>
      </c>
      <c r="F384" s="36">
        <v>15644.083333333334</v>
      </c>
      <c r="G384" s="36">
        <v>15510.266666666668</v>
      </c>
      <c r="H384" s="36">
        <v>15954.466666666669</v>
      </c>
      <c r="I384" s="36">
        <v>16088.283333333335</v>
      </c>
      <c r="J384" s="36">
        <v>16176.566666666669</v>
      </c>
      <c r="K384" s="31">
        <v>16000</v>
      </c>
      <c r="L384" s="31">
        <v>15777.9</v>
      </c>
      <c r="M384" s="31">
        <v>0.28548000000000001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126.45</v>
      </c>
      <c r="D385" s="36">
        <v>126.36666666666667</v>
      </c>
      <c r="E385" s="36">
        <v>125.38333333333335</v>
      </c>
      <c r="F385" s="36">
        <v>124.31666666666668</v>
      </c>
      <c r="G385" s="36">
        <v>123.33333333333336</v>
      </c>
      <c r="H385" s="36">
        <v>127.43333333333335</v>
      </c>
      <c r="I385" s="36">
        <v>128.41666666666669</v>
      </c>
      <c r="J385" s="36">
        <v>129.48333333333335</v>
      </c>
      <c r="K385" s="31">
        <v>127.35</v>
      </c>
      <c r="L385" s="31">
        <v>125.3</v>
      </c>
      <c r="M385" s="31">
        <v>231.79947000000001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613.6</v>
      </c>
      <c r="D386" s="36">
        <v>614.6</v>
      </c>
      <c r="E386" s="36">
        <v>600.80000000000007</v>
      </c>
      <c r="F386" s="36">
        <v>588</v>
      </c>
      <c r="G386" s="36">
        <v>574.20000000000005</v>
      </c>
      <c r="H386" s="36">
        <v>627.40000000000009</v>
      </c>
      <c r="I386" s="36">
        <v>641.20000000000005</v>
      </c>
      <c r="J386" s="36">
        <v>654.00000000000011</v>
      </c>
      <c r="K386" s="31">
        <v>628.4</v>
      </c>
      <c r="L386" s="31">
        <v>601.79999999999995</v>
      </c>
      <c r="M386" s="31">
        <v>5.0914700000000002</v>
      </c>
      <c r="N386" s="1"/>
      <c r="O386" s="1"/>
    </row>
    <row r="387" spans="1:15" ht="12.75" customHeight="1">
      <c r="A387" s="33">
        <v>377</v>
      </c>
      <c r="B387" s="53" t="s">
        <v>1048</v>
      </c>
      <c r="C387" s="31">
        <v>1754.4</v>
      </c>
      <c r="D387" s="36">
        <v>1758.8</v>
      </c>
      <c r="E387" s="36">
        <v>1730.6</v>
      </c>
      <c r="F387" s="36">
        <v>1706.8</v>
      </c>
      <c r="G387" s="36">
        <v>1678.6</v>
      </c>
      <c r="H387" s="36">
        <v>1782.6</v>
      </c>
      <c r="I387" s="36">
        <v>1810.8000000000002</v>
      </c>
      <c r="J387" s="36">
        <v>1834.6</v>
      </c>
      <c r="K387" s="31">
        <v>1787</v>
      </c>
      <c r="L387" s="31">
        <v>1735</v>
      </c>
      <c r="M387" s="31">
        <v>1.0611699999999999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254.6</v>
      </c>
      <c r="D388" s="36">
        <v>254.38333333333333</v>
      </c>
      <c r="E388" s="36">
        <v>252.21666666666664</v>
      </c>
      <c r="F388" s="36">
        <v>249.83333333333331</v>
      </c>
      <c r="G388" s="36">
        <v>247.66666666666663</v>
      </c>
      <c r="H388" s="36">
        <v>256.76666666666665</v>
      </c>
      <c r="I388" s="36">
        <v>258.93333333333334</v>
      </c>
      <c r="J388" s="36">
        <v>261.31666666666666</v>
      </c>
      <c r="K388" s="31">
        <v>256.55</v>
      </c>
      <c r="L388" s="31">
        <v>252</v>
      </c>
      <c r="M388" s="31">
        <v>32.740479999999998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554.04999999999995</v>
      </c>
      <c r="D389" s="36">
        <v>551.51666666666665</v>
      </c>
      <c r="E389" s="36">
        <v>539.5333333333333</v>
      </c>
      <c r="F389" s="36">
        <v>525.01666666666665</v>
      </c>
      <c r="G389" s="36">
        <v>513.0333333333333</v>
      </c>
      <c r="H389" s="36">
        <v>566.0333333333333</v>
      </c>
      <c r="I389" s="36">
        <v>578.01666666666665</v>
      </c>
      <c r="J389" s="36">
        <v>592.5333333333333</v>
      </c>
      <c r="K389" s="31">
        <v>563.5</v>
      </c>
      <c r="L389" s="31">
        <v>537</v>
      </c>
      <c r="M389" s="31">
        <v>202.25424000000001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674.75</v>
      </c>
      <c r="D390" s="36">
        <v>671.18333333333328</v>
      </c>
      <c r="E390" s="36">
        <v>664.36666666666656</v>
      </c>
      <c r="F390" s="36">
        <v>653.98333333333323</v>
      </c>
      <c r="G390" s="36">
        <v>647.16666666666652</v>
      </c>
      <c r="H390" s="36">
        <v>681.56666666666661</v>
      </c>
      <c r="I390" s="36">
        <v>688.38333333333344</v>
      </c>
      <c r="J390" s="36">
        <v>698.76666666666665</v>
      </c>
      <c r="K390" s="31">
        <v>678</v>
      </c>
      <c r="L390" s="31">
        <v>660.8</v>
      </c>
      <c r="M390" s="31">
        <v>1.4813700000000001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734.55</v>
      </c>
      <c r="D391" s="36">
        <v>738.75</v>
      </c>
      <c r="E391" s="36">
        <v>726.1</v>
      </c>
      <c r="F391" s="36">
        <v>717.65</v>
      </c>
      <c r="G391" s="36">
        <v>705</v>
      </c>
      <c r="H391" s="36">
        <v>747.2</v>
      </c>
      <c r="I391" s="36">
        <v>759.85000000000014</v>
      </c>
      <c r="J391" s="36">
        <v>768.30000000000007</v>
      </c>
      <c r="K391" s="31">
        <v>751.4</v>
      </c>
      <c r="L391" s="31">
        <v>730.3</v>
      </c>
      <c r="M391" s="31">
        <v>10.60754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1644.75</v>
      </c>
      <c r="D392" s="36">
        <v>1654.5166666666667</v>
      </c>
      <c r="E392" s="36">
        <v>1620.4333333333334</v>
      </c>
      <c r="F392" s="36">
        <v>1596.1166666666668</v>
      </c>
      <c r="G392" s="36">
        <v>1562.0333333333335</v>
      </c>
      <c r="H392" s="36">
        <v>1678.8333333333333</v>
      </c>
      <c r="I392" s="36">
        <v>1712.9166666666667</v>
      </c>
      <c r="J392" s="36">
        <v>1737.2333333333331</v>
      </c>
      <c r="K392" s="31">
        <v>1688.6</v>
      </c>
      <c r="L392" s="31">
        <v>1630.2</v>
      </c>
      <c r="M392" s="31">
        <v>2.2448700000000001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370.5</v>
      </c>
      <c r="D393" s="36">
        <v>372.45</v>
      </c>
      <c r="E393" s="36">
        <v>363.9</v>
      </c>
      <c r="F393" s="36">
        <v>357.3</v>
      </c>
      <c r="G393" s="36">
        <v>348.75</v>
      </c>
      <c r="H393" s="36">
        <v>379.04999999999995</v>
      </c>
      <c r="I393" s="36">
        <v>387.6</v>
      </c>
      <c r="J393" s="36">
        <v>394.19999999999993</v>
      </c>
      <c r="K393" s="31">
        <v>381</v>
      </c>
      <c r="L393" s="31">
        <v>365.85</v>
      </c>
      <c r="M393" s="31">
        <v>460.86621000000002</v>
      </c>
      <c r="N393" s="1"/>
      <c r="O393" s="1"/>
    </row>
    <row r="394" spans="1:15" ht="12.75" customHeight="1">
      <c r="A394" s="33">
        <v>384</v>
      </c>
      <c r="B394" s="53" t="s">
        <v>1049</v>
      </c>
      <c r="C394" s="31">
        <v>428.45</v>
      </c>
      <c r="D394" s="36">
        <v>429.91666666666669</v>
      </c>
      <c r="E394" s="36">
        <v>422.58333333333337</v>
      </c>
      <c r="F394" s="36">
        <v>416.7166666666667</v>
      </c>
      <c r="G394" s="36">
        <v>409.38333333333338</v>
      </c>
      <c r="H394" s="36">
        <v>435.78333333333336</v>
      </c>
      <c r="I394" s="36">
        <v>443.11666666666673</v>
      </c>
      <c r="J394" s="36">
        <v>448.98333333333335</v>
      </c>
      <c r="K394" s="31">
        <v>437.25</v>
      </c>
      <c r="L394" s="31">
        <v>424.05</v>
      </c>
      <c r="M394" s="31">
        <v>29.691739999999999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1245.05</v>
      </c>
      <c r="D395" s="36">
        <v>1236.25</v>
      </c>
      <c r="E395" s="36">
        <v>1212.8</v>
      </c>
      <c r="F395" s="36">
        <v>1180.55</v>
      </c>
      <c r="G395" s="36">
        <v>1157.0999999999999</v>
      </c>
      <c r="H395" s="36">
        <v>1268.5</v>
      </c>
      <c r="I395" s="36">
        <v>1291.9499999999998</v>
      </c>
      <c r="J395" s="36">
        <v>1324.2</v>
      </c>
      <c r="K395" s="31">
        <v>1259.7</v>
      </c>
      <c r="L395" s="31">
        <v>1204</v>
      </c>
      <c r="M395" s="31">
        <v>3.6865100000000002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302.75</v>
      </c>
      <c r="D396" s="36">
        <v>303.33333333333331</v>
      </c>
      <c r="E396" s="36">
        <v>300.06666666666661</v>
      </c>
      <c r="F396" s="36">
        <v>297.38333333333327</v>
      </c>
      <c r="G396" s="36">
        <v>294.11666666666656</v>
      </c>
      <c r="H396" s="36">
        <v>306.01666666666665</v>
      </c>
      <c r="I396" s="36">
        <v>309.28333333333342</v>
      </c>
      <c r="J396" s="36">
        <v>311.9666666666667</v>
      </c>
      <c r="K396" s="31">
        <v>306.60000000000002</v>
      </c>
      <c r="L396" s="31">
        <v>300.64999999999998</v>
      </c>
      <c r="M396" s="31">
        <v>2.4414899999999999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701.15</v>
      </c>
      <c r="D397" s="36">
        <v>704.63333333333321</v>
      </c>
      <c r="E397" s="36">
        <v>692.56666666666638</v>
      </c>
      <c r="F397" s="36">
        <v>683.98333333333312</v>
      </c>
      <c r="G397" s="36">
        <v>671.91666666666629</v>
      </c>
      <c r="H397" s="36">
        <v>713.21666666666647</v>
      </c>
      <c r="I397" s="36">
        <v>725.2833333333333</v>
      </c>
      <c r="J397" s="36">
        <v>733.86666666666656</v>
      </c>
      <c r="K397" s="31">
        <v>716.7</v>
      </c>
      <c r="L397" s="31">
        <v>696.05</v>
      </c>
      <c r="M397" s="31">
        <v>5.41235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157.25</v>
      </c>
      <c r="D398" s="36">
        <v>155.25</v>
      </c>
      <c r="E398" s="36">
        <v>148.55000000000001</v>
      </c>
      <c r="F398" s="36">
        <v>139.85000000000002</v>
      </c>
      <c r="G398" s="36">
        <v>133.15000000000003</v>
      </c>
      <c r="H398" s="36">
        <v>163.95</v>
      </c>
      <c r="I398" s="36">
        <v>170.64999999999998</v>
      </c>
      <c r="J398" s="36">
        <v>179.34999999999997</v>
      </c>
      <c r="K398" s="31">
        <v>161.94999999999999</v>
      </c>
      <c r="L398" s="31">
        <v>146.55000000000001</v>
      </c>
      <c r="M398" s="31">
        <v>256.60475000000002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3307.4</v>
      </c>
      <c r="D399" s="36">
        <v>3323.9166666666665</v>
      </c>
      <c r="E399" s="36">
        <v>3274.833333333333</v>
      </c>
      <c r="F399" s="36">
        <v>3242.2666666666664</v>
      </c>
      <c r="G399" s="36">
        <v>3193.1833333333329</v>
      </c>
      <c r="H399" s="36">
        <v>3356.4833333333331</v>
      </c>
      <c r="I399" s="36">
        <v>3405.5666666666662</v>
      </c>
      <c r="J399" s="36">
        <v>3438.1333333333332</v>
      </c>
      <c r="K399" s="31">
        <v>3373</v>
      </c>
      <c r="L399" s="31">
        <v>3291.35</v>
      </c>
      <c r="M399" s="31">
        <v>0.22685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81.650000000000006</v>
      </c>
      <c r="D400" s="36">
        <v>80.583333333333329</v>
      </c>
      <c r="E400" s="36">
        <v>77.266666666666652</v>
      </c>
      <c r="F400" s="36">
        <v>72.883333333333326</v>
      </c>
      <c r="G400" s="36">
        <v>69.566666666666649</v>
      </c>
      <c r="H400" s="36">
        <v>84.966666666666654</v>
      </c>
      <c r="I400" s="36">
        <v>88.283333333333346</v>
      </c>
      <c r="J400" s="36">
        <v>92.666666666666657</v>
      </c>
      <c r="K400" s="31">
        <v>83.9</v>
      </c>
      <c r="L400" s="31">
        <v>76.2</v>
      </c>
      <c r="M400" s="31">
        <v>160.75342000000001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2226.4499999999998</v>
      </c>
      <c r="D401" s="36">
        <v>2237.15</v>
      </c>
      <c r="E401" s="36">
        <v>2204.3000000000002</v>
      </c>
      <c r="F401" s="36">
        <v>2182.15</v>
      </c>
      <c r="G401" s="36">
        <v>2149.3000000000002</v>
      </c>
      <c r="H401" s="36">
        <v>2259.3000000000002</v>
      </c>
      <c r="I401" s="36">
        <v>2292.1499999999996</v>
      </c>
      <c r="J401" s="36">
        <v>2314.3000000000002</v>
      </c>
      <c r="K401" s="31">
        <v>2270</v>
      </c>
      <c r="L401" s="31">
        <v>2215</v>
      </c>
      <c r="M401" s="31">
        <v>1.3296600000000001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206.35</v>
      </c>
      <c r="D402" s="36">
        <v>207.13333333333335</v>
      </c>
      <c r="E402" s="36">
        <v>205.01666666666671</v>
      </c>
      <c r="F402" s="36">
        <v>203.68333333333337</v>
      </c>
      <c r="G402" s="36">
        <v>201.56666666666672</v>
      </c>
      <c r="H402" s="36">
        <v>208.4666666666667</v>
      </c>
      <c r="I402" s="36">
        <v>210.58333333333331</v>
      </c>
      <c r="J402" s="36">
        <v>211.91666666666669</v>
      </c>
      <c r="K402" s="31">
        <v>209.25</v>
      </c>
      <c r="L402" s="31">
        <v>205.8</v>
      </c>
      <c r="M402" s="31">
        <v>7.6044700000000001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2960.5</v>
      </c>
      <c r="D403" s="36">
        <v>2963.2333333333336</v>
      </c>
      <c r="E403" s="36">
        <v>2949.4666666666672</v>
      </c>
      <c r="F403" s="36">
        <v>2938.4333333333334</v>
      </c>
      <c r="G403" s="36">
        <v>2924.666666666667</v>
      </c>
      <c r="H403" s="36">
        <v>2974.2666666666673</v>
      </c>
      <c r="I403" s="36">
        <v>2988.0333333333338</v>
      </c>
      <c r="J403" s="36">
        <v>2999.0666666666675</v>
      </c>
      <c r="K403" s="31">
        <v>2977</v>
      </c>
      <c r="L403" s="31">
        <v>2952.2</v>
      </c>
      <c r="M403" s="31">
        <v>35.473880000000001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101.05</v>
      </c>
      <c r="D404" s="36">
        <v>101.58333333333333</v>
      </c>
      <c r="E404" s="36">
        <v>100.21666666666665</v>
      </c>
      <c r="F404" s="36">
        <v>99.383333333333326</v>
      </c>
      <c r="G404" s="36">
        <v>98.016666666666652</v>
      </c>
      <c r="H404" s="36">
        <v>102.41666666666666</v>
      </c>
      <c r="I404" s="36">
        <v>103.78333333333333</v>
      </c>
      <c r="J404" s="36">
        <v>104.61666666666666</v>
      </c>
      <c r="K404" s="31">
        <v>102.95</v>
      </c>
      <c r="L404" s="31">
        <v>100.75</v>
      </c>
      <c r="M404" s="31">
        <v>7.2303800000000003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1437.2</v>
      </c>
      <c r="D405" s="36">
        <v>1438.3166666666666</v>
      </c>
      <c r="E405" s="36">
        <v>1422.8833333333332</v>
      </c>
      <c r="F405" s="36">
        <v>1408.5666666666666</v>
      </c>
      <c r="G405" s="36">
        <v>1393.1333333333332</v>
      </c>
      <c r="H405" s="36">
        <v>1452.6333333333332</v>
      </c>
      <c r="I405" s="36">
        <v>1468.0666666666666</v>
      </c>
      <c r="J405" s="36">
        <v>1482.3833333333332</v>
      </c>
      <c r="K405" s="31">
        <v>1453.75</v>
      </c>
      <c r="L405" s="31">
        <v>1424</v>
      </c>
      <c r="M405" s="31">
        <v>0.40627999999999997</v>
      </c>
      <c r="N405" s="1"/>
      <c r="O405" s="1"/>
    </row>
    <row r="406" spans="1:15" ht="12.75" customHeight="1">
      <c r="A406" s="33">
        <v>396</v>
      </c>
      <c r="B406" s="53" t="s">
        <v>1050</v>
      </c>
      <c r="C406" s="31">
        <v>83.45</v>
      </c>
      <c r="D406" s="36">
        <v>83.483333333333334</v>
      </c>
      <c r="E406" s="36">
        <v>82.716666666666669</v>
      </c>
      <c r="F406" s="36">
        <v>81.983333333333334</v>
      </c>
      <c r="G406" s="36">
        <v>81.216666666666669</v>
      </c>
      <c r="H406" s="36">
        <v>84.216666666666669</v>
      </c>
      <c r="I406" s="36">
        <v>84.983333333333348</v>
      </c>
      <c r="J406" s="36">
        <v>85.716666666666669</v>
      </c>
      <c r="K406" s="31">
        <v>84.25</v>
      </c>
      <c r="L406" s="31">
        <v>82.75</v>
      </c>
      <c r="M406" s="31">
        <v>14.494859999999999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709.55</v>
      </c>
      <c r="D407" s="36">
        <v>710.38333333333333</v>
      </c>
      <c r="E407" s="36">
        <v>707.76666666666665</v>
      </c>
      <c r="F407" s="36">
        <v>705.98333333333335</v>
      </c>
      <c r="G407" s="36">
        <v>703.36666666666667</v>
      </c>
      <c r="H407" s="36">
        <v>712.16666666666663</v>
      </c>
      <c r="I407" s="36">
        <v>714.78333333333319</v>
      </c>
      <c r="J407" s="36">
        <v>716.56666666666661</v>
      </c>
      <c r="K407" s="31">
        <v>713</v>
      </c>
      <c r="L407" s="31">
        <v>708.6</v>
      </c>
      <c r="M407" s="31">
        <v>6.1203700000000003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1436.25</v>
      </c>
      <c r="D408" s="36">
        <v>1439.3833333333332</v>
      </c>
      <c r="E408" s="36">
        <v>1430.3166666666664</v>
      </c>
      <c r="F408" s="36">
        <v>1424.3833333333332</v>
      </c>
      <c r="G408" s="36">
        <v>1415.3166666666664</v>
      </c>
      <c r="H408" s="36">
        <v>1445.3166666666664</v>
      </c>
      <c r="I408" s="36">
        <v>1454.383333333333</v>
      </c>
      <c r="J408" s="36">
        <v>1460.3166666666664</v>
      </c>
      <c r="K408" s="31">
        <v>1448.45</v>
      </c>
      <c r="L408" s="31">
        <v>1433.45</v>
      </c>
      <c r="M408" s="31">
        <v>4.8796099999999996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144.85</v>
      </c>
      <c r="D409" s="36">
        <v>146.05000000000001</v>
      </c>
      <c r="E409" s="36">
        <v>142.35000000000002</v>
      </c>
      <c r="F409" s="36">
        <v>139.85000000000002</v>
      </c>
      <c r="G409" s="36">
        <v>136.15000000000003</v>
      </c>
      <c r="H409" s="36">
        <v>148.55000000000001</v>
      </c>
      <c r="I409" s="36">
        <v>152.25</v>
      </c>
      <c r="J409" s="36">
        <v>154.75</v>
      </c>
      <c r="K409" s="31">
        <v>149.75</v>
      </c>
      <c r="L409" s="31">
        <v>143.55000000000001</v>
      </c>
      <c r="M409" s="31">
        <v>150.46518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6268.8</v>
      </c>
      <c r="D410" s="36">
        <v>6258.2666666666664</v>
      </c>
      <c r="E410" s="36">
        <v>6136.5333333333328</v>
      </c>
      <c r="F410" s="36">
        <v>6004.2666666666664</v>
      </c>
      <c r="G410" s="36">
        <v>5882.5333333333328</v>
      </c>
      <c r="H410" s="36">
        <v>6390.5333333333328</v>
      </c>
      <c r="I410" s="36">
        <v>6512.2666666666664</v>
      </c>
      <c r="J410" s="36">
        <v>6644.5333333333328</v>
      </c>
      <c r="K410" s="31">
        <v>6380</v>
      </c>
      <c r="L410" s="31">
        <v>6126</v>
      </c>
      <c r="M410" s="31">
        <v>0.88214000000000004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2289.1</v>
      </c>
      <c r="D411" s="36">
        <v>2298.6999999999998</v>
      </c>
      <c r="E411" s="36">
        <v>2270.5999999999995</v>
      </c>
      <c r="F411" s="36">
        <v>2252.0999999999995</v>
      </c>
      <c r="G411" s="36">
        <v>2223.9999999999991</v>
      </c>
      <c r="H411" s="36">
        <v>2317.1999999999998</v>
      </c>
      <c r="I411" s="36">
        <v>2345.3000000000002</v>
      </c>
      <c r="J411" s="36">
        <v>2363.8000000000002</v>
      </c>
      <c r="K411" s="31">
        <v>2326.8000000000002</v>
      </c>
      <c r="L411" s="31">
        <v>2280.1999999999998</v>
      </c>
      <c r="M411" s="31">
        <v>2.1071800000000001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2017.25</v>
      </c>
      <c r="D412" s="36">
        <v>2032.7833333333335</v>
      </c>
      <c r="E412" s="36">
        <v>1983.5666666666671</v>
      </c>
      <c r="F412" s="36">
        <v>1949.8833333333334</v>
      </c>
      <c r="G412" s="36">
        <v>1900.666666666667</v>
      </c>
      <c r="H412" s="36">
        <v>2066.4666666666672</v>
      </c>
      <c r="I412" s="36">
        <v>2115.6833333333338</v>
      </c>
      <c r="J412" s="36">
        <v>2149.3666666666672</v>
      </c>
      <c r="K412" s="31">
        <v>2082</v>
      </c>
      <c r="L412" s="31">
        <v>1999.1</v>
      </c>
      <c r="M412" s="31">
        <v>0.22969000000000001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140.15</v>
      </c>
      <c r="D413" s="36">
        <v>139.16666666666669</v>
      </c>
      <c r="E413" s="36">
        <v>137.53333333333336</v>
      </c>
      <c r="F413" s="36">
        <v>134.91666666666669</v>
      </c>
      <c r="G413" s="36">
        <v>133.28333333333336</v>
      </c>
      <c r="H413" s="36">
        <v>141.78333333333336</v>
      </c>
      <c r="I413" s="36">
        <v>143.41666666666669</v>
      </c>
      <c r="J413" s="36">
        <v>146.03333333333336</v>
      </c>
      <c r="K413" s="31">
        <v>140.80000000000001</v>
      </c>
      <c r="L413" s="31">
        <v>136.55000000000001</v>
      </c>
      <c r="M413" s="31">
        <v>305.29750000000001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8848.75</v>
      </c>
      <c r="D414" s="36">
        <v>8910.1166666666668</v>
      </c>
      <c r="E414" s="36">
        <v>8760.2333333333336</v>
      </c>
      <c r="F414" s="36">
        <v>8671.7166666666672</v>
      </c>
      <c r="G414" s="36">
        <v>8521.8333333333339</v>
      </c>
      <c r="H414" s="36">
        <v>8998.6333333333332</v>
      </c>
      <c r="I414" s="36">
        <v>9148.5166666666682</v>
      </c>
      <c r="J414" s="36">
        <v>9237.0333333333328</v>
      </c>
      <c r="K414" s="31">
        <v>9060</v>
      </c>
      <c r="L414" s="31">
        <v>8821.6</v>
      </c>
      <c r="M414" s="31">
        <v>0.16675999999999999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1391.25</v>
      </c>
      <c r="D415" s="36">
        <v>1403.4833333333333</v>
      </c>
      <c r="E415" s="36">
        <v>1374.8166666666666</v>
      </c>
      <c r="F415" s="36">
        <v>1358.3833333333332</v>
      </c>
      <c r="G415" s="36">
        <v>1329.7166666666665</v>
      </c>
      <c r="H415" s="36">
        <v>1419.9166666666667</v>
      </c>
      <c r="I415" s="36">
        <v>1448.5833333333333</v>
      </c>
      <c r="J415" s="36">
        <v>1465.0166666666669</v>
      </c>
      <c r="K415" s="31">
        <v>1432.15</v>
      </c>
      <c r="L415" s="31">
        <v>1387.05</v>
      </c>
      <c r="M415" s="31">
        <v>0.55281999999999998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478.35</v>
      </c>
      <c r="D416" s="36">
        <v>475.58333333333331</v>
      </c>
      <c r="E416" s="36">
        <v>462.16666666666663</v>
      </c>
      <c r="F416" s="36">
        <v>445.98333333333329</v>
      </c>
      <c r="G416" s="36">
        <v>432.56666666666661</v>
      </c>
      <c r="H416" s="36">
        <v>491.76666666666665</v>
      </c>
      <c r="I416" s="36">
        <v>505.18333333333328</v>
      </c>
      <c r="J416" s="36">
        <v>521.36666666666667</v>
      </c>
      <c r="K416" s="31">
        <v>489</v>
      </c>
      <c r="L416" s="31">
        <v>459.4</v>
      </c>
      <c r="M416" s="31">
        <v>24.788989999999998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4616.8999999999996</v>
      </c>
      <c r="D417" s="36">
        <v>4612.3833333333332</v>
      </c>
      <c r="E417" s="36">
        <v>4582.2666666666664</v>
      </c>
      <c r="F417" s="36">
        <v>4547.6333333333332</v>
      </c>
      <c r="G417" s="36">
        <v>4517.5166666666664</v>
      </c>
      <c r="H417" s="36">
        <v>4647.0166666666664</v>
      </c>
      <c r="I417" s="36">
        <v>4677.1333333333332</v>
      </c>
      <c r="J417" s="36">
        <v>4711.7666666666664</v>
      </c>
      <c r="K417" s="31">
        <v>4642.5</v>
      </c>
      <c r="L417" s="31">
        <v>4577.75</v>
      </c>
      <c r="M417" s="31">
        <v>1.91791</v>
      </c>
      <c r="N417" s="1"/>
      <c r="O417" s="1"/>
    </row>
    <row r="418" spans="1:15" ht="12.75" customHeight="1">
      <c r="A418" s="33">
        <v>408</v>
      </c>
      <c r="B418" s="53" t="s">
        <v>1051</v>
      </c>
      <c r="C418" s="31">
        <v>870.9</v>
      </c>
      <c r="D418" s="36">
        <v>870.9</v>
      </c>
      <c r="E418" s="36">
        <v>870.9</v>
      </c>
      <c r="F418" s="36">
        <v>870.9</v>
      </c>
      <c r="G418" s="36">
        <v>870.9</v>
      </c>
      <c r="H418" s="36">
        <v>870.9</v>
      </c>
      <c r="I418" s="36">
        <v>870.9</v>
      </c>
      <c r="J418" s="36">
        <v>870.9</v>
      </c>
      <c r="K418" s="31">
        <v>870.9</v>
      </c>
      <c r="L418" s="31">
        <v>870.9</v>
      </c>
      <c r="M418" s="31">
        <v>0.60794999999999999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25456.45</v>
      </c>
      <c r="D419" s="36">
        <v>25537.183333333334</v>
      </c>
      <c r="E419" s="36">
        <v>25324.26666666667</v>
      </c>
      <c r="F419" s="36">
        <v>25192.083333333336</v>
      </c>
      <c r="G419" s="36">
        <v>24979.166666666672</v>
      </c>
      <c r="H419" s="36">
        <v>25669.366666666669</v>
      </c>
      <c r="I419" s="36">
        <v>25882.283333333333</v>
      </c>
      <c r="J419" s="36">
        <v>26014.466666666667</v>
      </c>
      <c r="K419" s="31">
        <v>25750.1</v>
      </c>
      <c r="L419" s="31">
        <v>25405</v>
      </c>
      <c r="M419" s="31">
        <v>0.30381999999999998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41.7</v>
      </c>
      <c r="D420" s="36">
        <v>42.033333333333331</v>
      </c>
      <c r="E420" s="36">
        <v>41.266666666666666</v>
      </c>
      <c r="F420" s="36">
        <v>40.833333333333336</v>
      </c>
      <c r="G420" s="36">
        <v>40.06666666666667</v>
      </c>
      <c r="H420" s="36">
        <v>42.466666666666661</v>
      </c>
      <c r="I420" s="36">
        <v>43.233333333333327</v>
      </c>
      <c r="J420" s="36">
        <v>43.666666666666657</v>
      </c>
      <c r="K420" s="31">
        <v>42.8</v>
      </c>
      <c r="L420" s="31">
        <v>41.6</v>
      </c>
      <c r="M420" s="31">
        <v>49.664230000000003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2397.5</v>
      </c>
      <c r="D421" s="36">
        <v>2396.3833333333332</v>
      </c>
      <c r="E421" s="36">
        <v>2363.8166666666666</v>
      </c>
      <c r="F421" s="36">
        <v>2330.1333333333332</v>
      </c>
      <c r="G421" s="36">
        <v>2297.5666666666666</v>
      </c>
      <c r="H421" s="36">
        <v>2430.0666666666666</v>
      </c>
      <c r="I421" s="36">
        <v>2462.6333333333332</v>
      </c>
      <c r="J421" s="36">
        <v>2496.3166666666666</v>
      </c>
      <c r="K421" s="31">
        <v>2428.9499999999998</v>
      </c>
      <c r="L421" s="31">
        <v>2362.6999999999998</v>
      </c>
      <c r="M421" s="31">
        <v>9.7546499999999998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641.04999999999995</v>
      </c>
      <c r="D422" s="36">
        <v>643.35</v>
      </c>
      <c r="E422" s="36">
        <v>634.75</v>
      </c>
      <c r="F422" s="36">
        <v>628.44999999999993</v>
      </c>
      <c r="G422" s="36">
        <v>619.84999999999991</v>
      </c>
      <c r="H422" s="36">
        <v>649.65000000000009</v>
      </c>
      <c r="I422" s="36">
        <v>658.25000000000023</v>
      </c>
      <c r="J422" s="36">
        <v>664.55000000000018</v>
      </c>
      <c r="K422" s="31">
        <v>651.95000000000005</v>
      </c>
      <c r="L422" s="31">
        <v>637.04999999999995</v>
      </c>
      <c r="M422" s="31">
        <v>4.5111699999999999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7283.3</v>
      </c>
      <c r="D423" s="36">
        <v>7289.4333333333334</v>
      </c>
      <c r="E423" s="36">
        <v>7233.8666666666668</v>
      </c>
      <c r="F423" s="36">
        <v>7184.4333333333334</v>
      </c>
      <c r="G423" s="36">
        <v>7128.8666666666668</v>
      </c>
      <c r="H423" s="36">
        <v>7338.8666666666668</v>
      </c>
      <c r="I423" s="36">
        <v>7394.4333333333343</v>
      </c>
      <c r="J423" s="36">
        <v>7443.8666666666668</v>
      </c>
      <c r="K423" s="31">
        <v>7345</v>
      </c>
      <c r="L423" s="31">
        <v>7240</v>
      </c>
      <c r="M423" s="31">
        <v>1.87782</v>
      </c>
      <c r="N423" s="1"/>
      <c r="O423" s="1"/>
    </row>
    <row r="424" spans="1:15" ht="12.75" customHeight="1">
      <c r="A424" s="33">
        <v>414</v>
      </c>
      <c r="B424" s="53" t="s">
        <v>1052</v>
      </c>
      <c r="C424" s="31">
        <v>1281.55</v>
      </c>
      <c r="D424" s="36">
        <v>1289.8500000000001</v>
      </c>
      <c r="E424" s="36">
        <v>1271.7000000000003</v>
      </c>
      <c r="F424" s="36">
        <v>1261.8500000000001</v>
      </c>
      <c r="G424" s="36">
        <v>1243.7000000000003</v>
      </c>
      <c r="H424" s="36">
        <v>1299.7000000000003</v>
      </c>
      <c r="I424" s="36">
        <v>1317.8500000000004</v>
      </c>
      <c r="J424" s="36">
        <v>1327.7000000000003</v>
      </c>
      <c r="K424" s="31">
        <v>1308</v>
      </c>
      <c r="L424" s="31">
        <v>1280</v>
      </c>
      <c r="M424" s="31">
        <v>3.9339200000000001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1946.65</v>
      </c>
      <c r="D425" s="36">
        <v>1932.9666666666665</v>
      </c>
      <c r="E425" s="36">
        <v>1883.6833333333329</v>
      </c>
      <c r="F425" s="36">
        <v>1820.7166666666665</v>
      </c>
      <c r="G425" s="36">
        <v>1771.4333333333329</v>
      </c>
      <c r="H425" s="36">
        <v>1995.9333333333329</v>
      </c>
      <c r="I425" s="36">
        <v>2045.2166666666662</v>
      </c>
      <c r="J425" s="36">
        <v>2108.1833333333329</v>
      </c>
      <c r="K425" s="31">
        <v>1982.25</v>
      </c>
      <c r="L425" s="31">
        <v>1870</v>
      </c>
      <c r="M425" s="31">
        <v>3.64127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10007.299999999999</v>
      </c>
      <c r="D426" s="36">
        <v>10130.550000000001</v>
      </c>
      <c r="E426" s="36">
        <v>9811.1000000000022</v>
      </c>
      <c r="F426" s="36">
        <v>9614.9000000000015</v>
      </c>
      <c r="G426" s="36">
        <v>9295.4500000000025</v>
      </c>
      <c r="H426" s="36">
        <v>10326.750000000002</v>
      </c>
      <c r="I426" s="36">
        <v>10646.200000000003</v>
      </c>
      <c r="J426" s="36">
        <v>10842.400000000001</v>
      </c>
      <c r="K426" s="31">
        <v>10450</v>
      </c>
      <c r="L426" s="31">
        <v>9934.35</v>
      </c>
      <c r="M426" s="31">
        <v>3.1937600000000002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630.4</v>
      </c>
      <c r="D427" s="36">
        <v>631.9</v>
      </c>
      <c r="E427" s="36">
        <v>624.4</v>
      </c>
      <c r="F427" s="36">
        <v>618.4</v>
      </c>
      <c r="G427" s="36">
        <v>610.9</v>
      </c>
      <c r="H427" s="36">
        <v>637.9</v>
      </c>
      <c r="I427" s="36">
        <v>645.4</v>
      </c>
      <c r="J427" s="36">
        <v>651.4</v>
      </c>
      <c r="K427" s="31">
        <v>639.4</v>
      </c>
      <c r="L427" s="31">
        <v>625.9</v>
      </c>
      <c r="M427" s="31">
        <v>13.999700000000001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518.04999999999995</v>
      </c>
      <c r="D428" s="36">
        <v>520.75</v>
      </c>
      <c r="E428" s="36">
        <v>514</v>
      </c>
      <c r="F428" s="36">
        <v>509.95000000000005</v>
      </c>
      <c r="G428" s="36">
        <v>503.20000000000005</v>
      </c>
      <c r="H428" s="36">
        <v>524.79999999999995</v>
      </c>
      <c r="I428" s="36">
        <v>531.54999999999995</v>
      </c>
      <c r="J428" s="36">
        <v>535.59999999999991</v>
      </c>
      <c r="K428" s="31">
        <v>527.5</v>
      </c>
      <c r="L428" s="31">
        <v>516.70000000000005</v>
      </c>
      <c r="M428" s="31">
        <v>3.2233499999999999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545.1</v>
      </c>
      <c r="D429" s="36">
        <v>548.0333333333333</v>
      </c>
      <c r="E429" s="36">
        <v>541.06666666666661</v>
      </c>
      <c r="F429" s="36">
        <v>537.0333333333333</v>
      </c>
      <c r="G429" s="36">
        <v>530.06666666666661</v>
      </c>
      <c r="H429" s="36">
        <v>552.06666666666661</v>
      </c>
      <c r="I429" s="36">
        <v>559.0333333333333</v>
      </c>
      <c r="J429" s="36">
        <v>563.06666666666661</v>
      </c>
      <c r="K429" s="31">
        <v>555</v>
      </c>
      <c r="L429" s="31">
        <v>544</v>
      </c>
      <c r="M429" s="31">
        <v>4.8924700000000003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828.6</v>
      </c>
      <c r="D430" s="36">
        <v>832.2833333333333</v>
      </c>
      <c r="E430" s="36">
        <v>823.31666666666661</v>
      </c>
      <c r="F430" s="36">
        <v>818.0333333333333</v>
      </c>
      <c r="G430" s="36">
        <v>809.06666666666661</v>
      </c>
      <c r="H430" s="36">
        <v>837.56666666666661</v>
      </c>
      <c r="I430" s="36">
        <v>846.5333333333333</v>
      </c>
      <c r="J430" s="36">
        <v>851.81666666666661</v>
      </c>
      <c r="K430" s="31">
        <v>841.25</v>
      </c>
      <c r="L430" s="31">
        <v>827</v>
      </c>
      <c r="M430" s="31">
        <v>122.52075000000001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169.5</v>
      </c>
      <c r="D431" s="36">
        <v>169.79999999999998</v>
      </c>
      <c r="E431" s="36">
        <v>167.09999999999997</v>
      </c>
      <c r="F431" s="36">
        <v>164.7</v>
      </c>
      <c r="G431" s="36">
        <v>161.99999999999997</v>
      </c>
      <c r="H431" s="36">
        <v>172.19999999999996</v>
      </c>
      <c r="I431" s="36">
        <v>174.89999999999995</v>
      </c>
      <c r="J431" s="36">
        <v>177.29999999999995</v>
      </c>
      <c r="K431" s="31">
        <v>172.5</v>
      </c>
      <c r="L431" s="31">
        <v>167.4</v>
      </c>
      <c r="M431" s="31">
        <v>295.13625999999999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757.4</v>
      </c>
      <c r="D432" s="36">
        <v>767.73333333333323</v>
      </c>
      <c r="E432" s="36">
        <v>738.66666666666652</v>
      </c>
      <c r="F432" s="36">
        <v>719.93333333333328</v>
      </c>
      <c r="G432" s="36">
        <v>690.86666666666656</v>
      </c>
      <c r="H432" s="36">
        <v>786.46666666666647</v>
      </c>
      <c r="I432" s="36">
        <v>815.5333333333333</v>
      </c>
      <c r="J432" s="36">
        <v>834.26666666666642</v>
      </c>
      <c r="K432" s="31">
        <v>796.8</v>
      </c>
      <c r="L432" s="31">
        <v>749</v>
      </c>
      <c r="M432" s="31">
        <v>9.2675400000000003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126.35</v>
      </c>
      <c r="D433" s="36">
        <v>127.64999999999999</v>
      </c>
      <c r="E433" s="36">
        <v>124.39999999999998</v>
      </c>
      <c r="F433" s="36">
        <v>122.44999999999999</v>
      </c>
      <c r="G433" s="36">
        <v>119.19999999999997</v>
      </c>
      <c r="H433" s="36">
        <v>129.59999999999997</v>
      </c>
      <c r="I433" s="36">
        <v>132.85000000000002</v>
      </c>
      <c r="J433" s="36">
        <v>134.79999999999998</v>
      </c>
      <c r="K433" s="31">
        <v>130.9</v>
      </c>
      <c r="L433" s="31">
        <v>125.7</v>
      </c>
      <c r="M433" s="31">
        <v>30.883500000000002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440.3</v>
      </c>
      <c r="D434" s="36">
        <v>439.56666666666661</v>
      </c>
      <c r="E434" s="36">
        <v>433.13333333333321</v>
      </c>
      <c r="F434" s="36">
        <v>425.96666666666658</v>
      </c>
      <c r="G434" s="36">
        <v>419.53333333333319</v>
      </c>
      <c r="H434" s="36">
        <v>446.73333333333323</v>
      </c>
      <c r="I434" s="36">
        <v>453.16666666666663</v>
      </c>
      <c r="J434" s="36">
        <v>460.33333333333326</v>
      </c>
      <c r="K434" s="31">
        <v>446</v>
      </c>
      <c r="L434" s="31">
        <v>432.4</v>
      </c>
      <c r="M434" s="31">
        <v>9.0936000000000003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223.65</v>
      </c>
      <c r="D435" s="36">
        <v>220.85</v>
      </c>
      <c r="E435" s="36">
        <v>218.04999999999998</v>
      </c>
      <c r="F435" s="36">
        <v>212.45</v>
      </c>
      <c r="G435" s="36">
        <v>209.64999999999998</v>
      </c>
      <c r="H435" s="36">
        <v>226.45</v>
      </c>
      <c r="I435" s="36">
        <v>229.25</v>
      </c>
      <c r="J435" s="36">
        <v>234.85</v>
      </c>
      <c r="K435" s="31">
        <v>223.65</v>
      </c>
      <c r="L435" s="31">
        <v>215.25</v>
      </c>
      <c r="M435" s="31">
        <v>12.52563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1486.7</v>
      </c>
      <c r="D436" s="36">
        <v>1489.8333333333333</v>
      </c>
      <c r="E436" s="36">
        <v>1473.9666666666665</v>
      </c>
      <c r="F436" s="36">
        <v>1461.2333333333331</v>
      </c>
      <c r="G436" s="36">
        <v>1445.3666666666663</v>
      </c>
      <c r="H436" s="36">
        <v>1502.5666666666666</v>
      </c>
      <c r="I436" s="36">
        <v>1518.4333333333334</v>
      </c>
      <c r="J436" s="36">
        <v>1531.1666666666667</v>
      </c>
      <c r="K436" s="31">
        <v>1505.7</v>
      </c>
      <c r="L436" s="31">
        <v>1477.1</v>
      </c>
      <c r="M436" s="31">
        <v>53.073219999999999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665.3</v>
      </c>
      <c r="D437" s="36">
        <v>666.19999999999993</v>
      </c>
      <c r="E437" s="36">
        <v>659.89999999999986</v>
      </c>
      <c r="F437" s="36">
        <v>654.49999999999989</v>
      </c>
      <c r="G437" s="36">
        <v>648.19999999999982</v>
      </c>
      <c r="H437" s="36">
        <v>671.59999999999991</v>
      </c>
      <c r="I437" s="36">
        <v>677.89999999999986</v>
      </c>
      <c r="J437" s="36">
        <v>683.3</v>
      </c>
      <c r="K437" s="31">
        <v>672.5</v>
      </c>
      <c r="L437" s="31">
        <v>660.8</v>
      </c>
      <c r="M437" s="31">
        <v>4.0931499999999996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4429.95</v>
      </c>
      <c r="D438" s="36">
        <v>4487.3666666666659</v>
      </c>
      <c r="E438" s="36">
        <v>4347.5833333333321</v>
      </c>
      <c r="F438" s="36">
        <v>4265.2166666666662</v>
      </c>
      <c r="G438" s="36">
        <v>4125.4333333333325</v>
      </c>
      <c r="H438" s="36">
        <v>4569.7333333333318</v>
      </c>
      <c r="I438" s="36">
        <v>4709.5166666666664</v>
      </c>
      <c r="J438" s="36">
        <v>4791.8833333333314</v>
      </c>
      <c r="K438" s="31">
        <v>4627.1499999999996</v>
      </c>
      <c r="L438" s="31">
        <v>4405</v>
      </c>
      <c r="M438" s="31">
        <v>4.5879799999999999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1159.8</v>
      </c>
      <c r="D439" s="36">
        <v>1159.8500000000001</v>
      </c>
      <c r="E439" s="36">
        <v>1144.7000000000003</v>
      </c>
      <c r="F439" s="36">
        <v>1129.6000000000001</v>
      </c>
      <c r="G439" s="36">
        <v>1114.4500000000003</v>
      </c>
      <c r="H439" s="36">
        <v>1174.9500000000003</v>
      </c>
      <c r="I439" s="36">
        <v>1190.1000000000004</v>
      </c>
      <c r="J439" s="36">
        <v>1205.2000000000003</v>
      </c>
      <c r="K439" s="31">
        <v>1175</v>
      </c>
      <c r="L439" s="31">
        <v>1144.75</v>
      </c>
      <c r="M439" s="31">
        <v>0.79327999999999999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449.45</v>
      </c>
      <c r="D440" s="36">
        <v>453.63333333333338</v>
      </c>
      <c r="E440" s="36">
        <v>441.46666666666675</v>
      </c>
      <c r="F440" s="36">
        <v>433.48333333333335</v>
      </c>
      <c r="G440" s="36">
        <v>421.31666666666672</v>
      </c>
      <c r="H440" s="36">
        <v>461.61666666666679</v>
      </c>
      <c r="I440" s="36">
        <v>473.78333333333342</v>
      </c>
      <c r="J440" s="36">
        <v>481.76666666666682</v>
      </c>
      <c r="K440" s="31">
        <v>465.8</v>
      </c>
      <c r="L440" s="31">
        <v>445.65</v>
      </c>
      <c r="M440" s="31">
        <v>3.84823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5472.65</v>
      </c>
      <c r="D441" s="36">
        <v>5481.7333333333336</v>
      </c>
      <c r="E441" s="36">
        <v>5427.666666666667</v>
      </c>
      <c r="F441" s="36">
        <v>5382.6833333333334</v>
      </c>
      <c r="G441" s="36">
        <v>5328.6166666666668</v>
      </c>
      <c r="H441" s="36">
        <v>5526.7166666666672</v>
      </c>
      <c r="I441" s="36">
        <v>5580.7833333333328</v>
      </c>
      <c r="J441" s="36">
        <v>5625.7666666666673</v>
      </c>
      <c r="K441" s="31">
        <v>5535.8</v>
      </c>
      <c r="L441" s="31">
        <v>5436.75</v>
      </c>
      <c r="M441" s="31">
        <v>0.74544999999999995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632.15</v>
      </c>
      <c r="D442" s="36">
        <v>632.35</v>
      </c>
      <c r="E442" s="36">
        <v>627.25</v>
      </c>
      <c r="F442" s="36">
        <v>622.35</v>
      </c>
      <c r="G442" s="36">
        <v>617.25</v>
      </c>
      <c r="H442" s="36">
        <v>637.25</v>
      </c>
      <c r="I442" s="36">
        <v>642.35000000000014</v>
      </c>
      <c r="J442" s="36">
        <v>647.25</v>
      </c>
      <c r="K442" s="31">
        <v>637.45000000000005</v>
      </c>
      <c r="L442" s="31">
        <v>627.45000000000005</v>
      </c>
      <c r="M442" s="31">
        <v>1.0732999999999999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45.95</v>
      </c>
      <c r="D443" s="36">
        <v>46.949999999999996</v>
      </c>
      <c r="E443" s="36">
        <v>44.899999999999991</v>
      </c>
      <c r="F443" s="36">
        <v>43.849999999999994</v>
      </c>
      <c r="G443" s="36">
        <v>41.79999999999999</v>
      </c>
      <c r="H443" s="36">
        <v>47.999999999999993</v>
      </c>
      <c r="I443" s="36">
        <v>50.04999999999999</v>
      </c>
      <c r="J443" s="36">
        <v>51.099999999999994</v>
      </c>
      <c r="K443" s="31">
        <v>49</v>
      </c>
      <c r="L443" s="31">
        <v>45.9</v>
      </c>
      <c r="M443" s="31">
        <v>530.70069000000001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630.54999999999995</v>
      </c>
      <c r="D444" s="36">
        <v>620.36666666666667</v>
      </c>
      <c r="E444" s="36">
        <v>609.73333333333335</v>
      </c>
      <c r="F444" s="36">
        <v>588.91666666666663</v>
      </c>
      <c r="G444" s="36">
        <v>578.2833333333333</v>
      </c>
      <c r="H444" s="36">
        <v>641.18333333333339</v>
      </c>
      <c r="I444" s="36">
        <v>651.81666666666683</v>
      </c>
      <c r="J444" s="36">
        <v>672.63333333333344</v>
      </c>
      <c r="K444" s="31">
        <v>631</v>
      </c>
      <c r="L444" s="31">
        <v>599.54999999999995</v>
      </c>
      <c r="M444" s="31">
        <v>30.727530000000002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674.85</v>
      </c>
      <c r="D445" s="36">
        <v>678.35</v>
      </c>
      <c r="E445" s="36">
        <v>669.2</v>
      </c>
      <c r="F445" s="36">
        <v>663.55000000000007</v>
      </c>
      <c r="G445" s="36">
        <v>654.40000000000009</v>
      </c>
      <c r="H445" s="36">
        <v>684</v>
      </c>
      <c r="I445" s="36">
        <v>693.14999999999986</v>
      </c>
      <c r="J445" s="36">
        <v>698.8</v>
      </c>
      <c r="K445" s="31">
        <v>687.5</v>
      </c>
      <c r="L445" s="31">
        <v>672.7</v>
      </c>
      <c r="M445" s="31">
        <v>4.5881800000000004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478.7</v>
      </c>
      <c r="D446" s="36">
        <v>472.34999999999997</v>
      </c>
      <c r="E446" s="36">
        <v>456.34999999999991</v>
      </c>
      <c r="F446" s="36">
        <v>433.99999999999994</v>
      </c>
      <c r="G446" s="36">
        <v>417.99999999999989</v>
      </c>
      <c r="H446" s="36">
        <v>494.69999999999993</v>
      </c>
      <c r="I446" s="36">
        <v>510.70000000000005</v>
      </c>
      <c r="J446" s="36">
        <v>533.04999999999995</v>
      </c>
      <c r="K446" s="31">
        <v>488.35</v>
      </c>
      <c r="L446" s="31">
        <v>450</v>
      </c>
      <c r="M446" s="31">
        <v>32.510910000000003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44.5</v>
      </c>
      <c r="D447" s="36">
        <v>44.800000000000004</v>
      </c>
      <c r="E447" s="36">
        <v>43.70000000000001</v>
      </c>
      <c r="F447" s="36">
        <v>42.900000000000006</v>
      </c>
      <c r="G447" s="36">
        <v>41.800000000000011</v>
      </c>
      <c r="H447" s="36">
        <v>45.600000000000009</v>
      </c>
      <c r="I447" s="36">
        <v>46.7</v>
      </c>
      <c r="J447" s="36">
        <v>47.500000000000007</v>
      </c>
      <c r="K447" s="31">
        <v>45.9</v>
      </c>
      <c r="L447" s="31">
        <v>44</v>
      </c>
      <c r="M447" s="31">
        <v>83.915180000000007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2238.5</v>
      </c>
      <c r="D448" s="36">
        <v>2217.5</v>
      </c>
      <c r="E448" s="36">
        <v>2181</v>
      </c>
      <c r="F448" s="36">
        <v>2123.5</v>
      </c>
      <c r="G448" s="36">
        <v>2087</v>
      </c>
      <c r="H448" s="36">
        <v>2275</v>
      </c>
      <c r="I448" s="36">
        <v>2311.5</v>
      </c>
      <c r="J448" s="36">
        <v>2369</v>
      </c>
      <c r="K448" s="31">
        <v>2254</v>
      </c>
      <c r="L448" s="31">
        <v>2160</v>
      </c>
      <c r="M448" s="31">
        <v>12.24582</v>
      </c>
      <c r="N448" s="1"/>
      <c r="O448" s="1"/>
    </row>
    <row r="449" spans="1:15" ht="12.75" customHeight="1">
      <c r="A449" s="33">
        <v>439</v>
      </c>
      <c r="B449" s="53" t="s">
        <v>1053</v>
      </c>
      <c r="C449" s="31">
        <v>178.2</v>
      </c>
      <c r="D449" s="36">
        <v>178.9</v>
      </c>
      <c r="E449" s="36">
        <v>173.9</v>
      </c>
      <c r="F449" s="36">
        <v>169.6</v>
      </c>
      <c r="G449" s="36">
        <v>164.6</v>
      </c>
      <c r="H449" s="36">
        <v>183.20000000000002</v>
      </c>
      <c r="I449" s="36">
        <v>188.20000000000002</v>
      </c>
      <c r="J449" s="36">
        <v>192.50000000000003</v>
      </c>
      <c r="K449" s="31">
        <v>183.9</v>
      </c>
      <c r="L449" s="31">
        <v>174.6</v>
      </c>
      <c r="M449" s="31">
        <v>22.514690000000002</v>
      </c>
      <c r="N449" s="1"/>
      <c r="O449" s="1"/>
    </row>
    <row r="450" spans="1:15" ht="12.75" customHeight="1">
      <c r="A450" s="33">
        <v>440</v>
      </c>
      <c r="B450" s="53" t="s">
        <v>1054</v>
      </c>
      <c r="C450" s="31">
        <v>474.4</v>
      </c>
      <c r="D450" s="36">
        <v>473.63333333333338</v>
      </c>
      <c r="E450" s="36">
        <v>470.76666666666677</v>
      </c>
      <c r="F450" s="36">
        <v>467.13333333333338</v>
      </c>
      <c r="G450" s="36">
        <v>464.26666666666677</v>
      </c>
      <c r="H450" s="36">
        <v>477.26666666666677</v>
      </c>
      <c r="I450" s="36">
        <v>480.13333333333344</v>
      </c>
      <c r="J450" s="36">
        <v>483.76666666666677</v>
      </c>
      <c r="K450" s="31">
        <v>476.5</v>
      </c>
      <c r="L450" s="31">
        <v>470</v>
      </c>
      <c r="M450" s="31">
        <v>0.51656000000000002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897.2</v>
      </c>
      <c r="D451" s="36">
        <v>892.76666666666677</v>
      </c>
      <c r="E451" s="36">
        <v>881.53333333333353</v>
      </c>
      <c r="F451" s="36">
        <v>865.86666666666679</v>
      </c>
      <c r="G451" s="36">
        <v>854.63333333333355</v>
      </c>
      <c r="H451" s="36">
        <v>908.43333333333351</v>
      </c>
      <c r="I451" s="36">
        <v>919.66666666666686</v>
      </c>
      <c r="J451" s="36">
        <v>935.33333333333348</v>
      </c>
      <c r="K451" s="31">
        <v>904</v>
      </c>
      <c r="L451" s="31">
        <v>877.1</v>
      </c>
      <c r="M451" s="31">
        <v>2.9781300000000002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1084.25</v>
      </c>
      <c r="D452" s="36">
        <v>1094.2333333333333</v>
      </c>
      <c r="E452" s="36">
        <v>1070.0666666666666</v>
      </c>
      <c r="F452" s="36">
        <v>1055.8833333333332</v>
      </c>
      <c r="G452" s="36">
        <v>1031.7166666666665</v>
      </c>
      <c r="H452" s="36">
        <v>1108.4166666666667</v>
      </c>
      <c r="I452" s="36">
        <v>1132.5833333333333</v>
      </c>
      <c r="J452" s="36">
        <v>1146.7666666666669</v>
      </c>
      <c r="K452" s="31">
        <v>1118.4000000000001</v>
      </c>
      <c r="L452" s="31">
        <v>1080.05</v>
      </c>
      <c r="M452" s="31">
        <v>31.840579999999999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1838.55</v>
      </c>
      <c r="D453" s="36">
        <v>1836.6000000000001</v>
      </c>
      <c r="E453" s="36">
        <v>1828.2000000000003</v>
      </c>
      <c r="F453" s="36">
        <v>1817.8500000000001</v>
      </c>
      <c r="G453" s="36">
        <v>1809.4500000000003</v>
      </c>
      <c r="H453" s="36">
        <v>1846.9500000000003</v>
      </c>
      <c r="I453" s="36">
        <v>1855.3500000000004</v>
      </c>
      <c r="J453" s="36">
        <v>1865.7000000000003</v>
      </c>
      <c r="K453" s="31">
        <v>1845</v>
      </c>
      <c r="L453" s="31">
        <v>1826.25</v>
      </c>
      <c r="M453" s="31">
        <v>1.9444300000000001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3849.5</v>
      </c>
      <c r="D454" s="36">
        <v>3859.2000000000003</v>
      </c>
      <c r="E454" s="36">
        <v>3834.6000000000004</v>
      </c>
      <c r="F454" s="36">
        <v>3819.7000000000003</v>
      </c>
      <c r="G454" s="36">
        <v>3795.1000000000004</v>
      </c>
      <c r="H454" s="36">
        <v>3874.1000000000004</v>
      </c>
      <c r="I454" s="36">
        <v>3898.7</v>
      </c>
      <c r="J454" s="36">
        <v>3913.6000000000004</v>
      </c>
      <c r="K454" s="31">
        <v>3883.8</v>
      </c>
      <c r="L454" s="31">
        <v>3844.3</v>
      </c>
      <c r="M454" s="31">
        <v>13.094519999999999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1098.25</v>
      </c>
      <c r="D455" s="36">
        <v>1101.75</v>
      </c>
      <c r="E455" s="36">
        <v>1092.5</v>
      </c>
      <c r="F455" s="36">
        <v>1086.75</v>
      </c>
      <c r="G455" s="36">
        <v>1077.5</v>
      </c>
      <c r="H455" s="36">
        <v>1107.5</v>
      </c>
      <c r="I455" s="36">
        <v>1116.75</v>
      </c>
      <c r="J455" s="36">
        <v>1122.5</v>
      </c>
      <c r="K455" s="31">
        <v>1111</v>
      </c>
      <c r="L455" s="31">
        <v>1096</v>
      </c>
      <c r="M455" s="31">
        <v>14.247909999999999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7374.95</v>
      </c>
      <c r="D456" s="36">
        <v>7374.9666666666662</v>
      </c>
      <c r="E456" s="36">
        <v>7326.0333333333328</v>
      </c>
      <c r="F456" s="36">
        <v>7277.1166666666668</v>
      </c>
      <c r="G456" s="36">
        <v>7228.1833333333334</v>
      </c>
      <c r="H456" s="36">
        <v>7423.8833333333323</v>
      </c>
      <c r="I456" s="36">
        <v>7472.8166666666648</v>
      </c>
      <c r="J456" s="36">
        <v>7521.7333333333318</v>
      </c>
      <c r="K456" s="31">
        <v>7423.9</v>
      </c>
      <c r="L456" s="31">
        <v>7326.05</v>
      </c>
      <c r="M456" s="31">
        <v>0.86160999999999999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6605.85</v>
      </c>
      <c r="D457" s="36">
        <v>6678.6333333333341</v>
      </c>
      <c r="E457" s="36">
        <v>6483.2666666666682</v>
      </c>
      <c r="F457" s="36">
        <v>6360.6833333333343</v>
      </c>
      <c r="G457" s="36">
        <v>6165.3166666666684</v>
      </c>
      <c r="H457" s="36">
        <v>6801.2166666666681</v>
      </c>
      <c r="I457" s="36">
        <v>6996.5833333333348</v>
      </c>
      <c r="J457" s="36">
        <v>7119.1666666666679</v>
      </c>
      <c r="K457" s="31">
        <v>6874</v>
      </c>
      <c r="L457" s="31">
        <v>6556.05</v>
      </c>
      <c r="M457" s="31">
        <v>0.17158000000000001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647.45000000000005</v>
      </c>
      <c r="D458" s="36">
        <v>649.01666666666677</v>
      </c>
      <c r="E458" s="36">
        <v>643.53333333333353</v>
      </c>
      <c r="F458" s="36">
        <v>639.61666666666679</v>
      </c>
      <c r="G458" s="36">
        <v>634.13333333333355</v>
      </c>
      <c r="H458" s="36">
        <v>652.93333333333351</v>
      </c>
      <c r="I458" s="36">
        <v>658.41666666666686</v>
      </c>
      <c r="J458" s="36">
        <v>662.33333333333348</v>
      </c>
      <c r="K458" s="31">
        <v>654.5</v>
      </c>
      <c r="L458" s="31">
        <v>645.1</v>
      </c>
      <c r="M458" s="31">
        <v>8.9521800000000002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960.55</v>
      </c>
      <c r="D459" s="36">
        <v>963.16666666666663</v>
      </c>
      <c r="E459" s="36">
        <v>955.38333333333321</v>
      </c>
      <c r="F459" s="36">
        <v>950.21666666666658</v>
      </c>
      <c r="G459" s="36">
        <v>942.43333333333317</v>
      </c>
      <c r="H459" s="36">
        <v>968.33333333333326</v>
      </c>
      <c r="I459" s="36">
        <v>976.11666666666679</v>
      </c>
      <c r="J459" s="36">
        <v>981.2833333333333</v>
      </c>
      <c r="K459" s="31">
        <v>970.95</v>
      </c>
      <c r="L459" s="31">
        <v>958</v>
      </c>
      <c r="M459" s="31">
        <v>95.905879999999996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447.2</v>
      </c>
      <c r="D460" s="36">
        <v>448.75</v>
      </c>
      <c r="E460" s="36">
        <v>444.55</v>
      </c>
      <c r="F460" s="36">
        <v>441.90000000000003</v>
      </c>
      <c r="G460" s="36">
        <v>437.70000000000005</v>
      </c>
      <c r="H460" s="36">
        <v>451.4</v>
      </c>
      <c r="I460" s="36">
        <v>455.6</v>
      </c>
      <c r="J460" s="36">
        <v>458.24999999999994</v>
      </c>
      <c r="K460" s="31">
        <v>452.95</v>
      </c>
      <c r="L460" s="31">
        <v>446.1</v>
      </c>
      <c r="M460" s="31">
        <v>97.590249999999997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174.85</v>
      </c>
      <c r="D461" s="36">
        <v>175.51666666666665</v>
      </c>
      <c r="E461" s="36">
        <v>173.48333333333329</v>
      </c>
      <c r="F461" s="36">
        <v>172.11666666666665</v>
      </c>
      <c r="G461" s="36">
        <v>170.08333333333329</v>
      </c>
      <c r="H461" s="36">
        <v>176.8833333333333</v>
      </c>
      <c r="I461" s="36">
        <v>178.91666666666666</v>
      </c>
      <c r="J461" s="36">
        <v>180.2833333333333</v>
      </c>
      <c r="K461" s="31">
        <v>177.55</v>
      </c>
      <c r="L461" s="31">
        <v>174.15</v>
      </c>
      <c r="M461" s="31">
        <v>386.74484999999999</v>
      </c>
      <c r="N461" s="1"/>
      <c r="O461" s="1"/>
    </row>
    <row r="462" spans="1:15" ht="12.75" customHeight="1">
      <c r="A462" s="33">
        <v>452</v>
      </c>
      <c r="B462" s="53" t="s">
        <v>1055</v>
      </c>
      <c r="C462" s="31">
        <v>1084.45</v>
      </c>
      <c r="D462" s="36">
        <v>1081.1000000000001</v>
      </c>
      <c r="E462" s="36">
        <v>1052.3500000000004</v>
      </c>
      <c r="F462" s="36">
        <v>1020.2500000000002</v>
      </c>
      <c r="G462" s="36">
        <v>991.50000000000045</v>
      </c>
      <c r="H462" s="36">
        <v>1113.2000000000003</v>
      </c>
      <c r="I462" s="36">
        <v>1141.9499999999998</v>
      </c>
      <c r="J462" s="36">
        <v>1174.0500000000002</v>
      </c>
      <c r="K462" s="31">
        <v>1109.8499999999999</v>
      </c>
      <c r="L462" s="31">
        <v>1049</v>
      </c>
      <c r="M462" s="31">
        <v>22.403870000000001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76.849999999999994</v>
      </c>
      <c r="D463" s="36">
        <v>77.283333333333331</v>
      </c>
      <c r="E463" s="36">
        <v>76.166666666666657</v>
      </c>
      <c r="F463" s="36">
        <v>75.48333333333332</v>
      </c>
      <c r="G463" s="36">
        <v>74.366666666666646</v>
      </c>
      <c r="H463" s="36">
        <v>77.966666666666669</v>
      </c>
      <c r="I463" s="36">
        <v>79.083333333333343</v>
      </c>
      <c r="J463" s="36">
        <v>79.76666666666668</v>
      </c>
      <c r="K463" s="31">
        <v>78.400000000000006</v>
      </c>
      <c r="L463" s="31">
        <v>76.599999999999994</v>
      </c>
      <c r="M463" s="31">
        <v>25.294740000000001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1321.75</v>
      </c>
      <c r="D464" s="36">
        <v>1328.25</v>
      </c>
      <c r="E464" s="36">
        <v>1311.5</v>
      </c>
      <c r="F464" s="36">
        <v>1301.25</v>
      </c>
      <c r="G464" s="36">
        <v>1284.5</v>
      </c>
      <c r="H464" s="36">
        <v>1338.5</v>
      </c>
      <c r="I464" s="36">
        <v>1355.25</v>
      </c>
      <c r="J464" s="36">
        <v>1365.5</v>
      </c>
      <c r="K464" s="31">
        <v>1345</v>
      </c>
      <c r="L464" s="31">
        <v>1318</v>
      </c>
      <c r="M464" s="31">
        <v>12.883010000000001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1155.2</v>
      </c>
      <c r="D465" s="36">
        <v>1165.3999999999999</v>
      </c>
      <c r="E465" s="36">
        <v>1140.8499999999997</v>
      </c>
      <c r="F465" s="36">
        <v>1126.4999999999998</v>
      </c>
      <c r="G465" s="36">
        <v>1101.9499999999996</v>
      </c>
      <c r="H465" s="36">
        <v>1179.7499999999998</v>
      </c>
      <c r="I465" s="36">
        <v>1204.3</v>
      </c>
      <c r="J465" s="36">
        <v>1218.6499999999999</v>
      </c>
      <c r="K465" s="31">
        <v>1189.95</v>
      </c>
      <c r="L465" s="31">
        <v>1151.05</v>
      </c>
      <c r="M465" s="31">
        <v>2.8016999999999999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238.95</v>
      </c>
      <c r="D466" s="36">
        <v>241.35</v>
      </c>
      <c r="E466" s="36">
        <v>235.75</v>
      </c>
      <c r="F466" s="36">
        <v>232.55</v>
      </c>
      <c r="G466" s="36">
        <v>226.95000000000002</v>
      </c>
      <c r="H466" s="36">
        <v>244.54999999999998</v>
      </c>
      <c r="I466" s="36">
        <v>250.14999999999995</v>
      </c>
      <c r="J466" s="36">
        <v>253.34999999999997</v>
      </c>
      <c r="K466" s="31">
        <v>246.95</v>
      </c>
      <c r="L466" s="31">
        <v>238.15</v>
      </c>
      <c r="M466" s="31">
        <v>13.275510000000001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778.1</v>
      </c>
      <c r="D467" s="36">
        <v>783.41666666666663</v>
      </c>
      <c r="E467" s="36">
        <v>768.7833333333333</v>
      </c>
      <c r="F467" s="36">
        <v>759.4666666666667</v>
      </c>
      <c r="G467" s="36">
        <v>744.83333333333337</v>
      </c>
      <c r="H467" s="36">
        <v>792.73333333333323</v>
      </c>
      <c r="I467" s="36">
        <v>807.36666666666667</v>
      </c>
      <c r="J467" s="36">
        <v>816.68333333333317</v>
      </c>
      <c r="K467" s="31">
        <v>798.05</v>
      </c>
      <c r="L467" s="31">
        <v>774.1</v>
      </c>
      <c r="M467" s="31">
        <v>16.977689999999999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5143.6000000000004</v>
      </c>
      <c r="D468" s="36">
        <v>5155.083333333333</v>
      </c>
      <c r="E468" s="36">
        <v>5053.5166666666664</v>
      </c>
      <c r="F468" s="36">
        <v>4963.4333333333334</v>
      </c>
      <c r="G468" s="36">
        <v>4861.8666666666668</v>
      </c>
      <c r="H468" s="36">
        <v>5245.1666666666661</v>
      </c>
      <c r="I468" s="36">
        <v>5346.7333333333336</v>
      </c>
      <c r="J468" s="36">
        <v>5436.8166666666657</v>
      </c>
      <c r="K468" s="31">
        <v>5256.65</v>
      </c>
      <c r="L468" s="31">
        <v>5065</v>
      </c>
      <c r="M468" s="31">
        <v>3.22119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4140.25</v>
      </c>
      <c r="D469" s="36">
        <v>4116.5333333333328</v>
      </c>
      <c r="E469" s="36">
        <v>3884.6666666666661</v>
      </c>
      <c r="F469" s="36">
        <v>3629.083333333333</v>
      </c>
      <c r="G469" s="36">
        <v>3397.2166666666662</v>
      </c>
      <c r="H469" s="36">
        <v>4372.1166666666659</v>
      </c>
      <c r="I469" s="36">
        <v>4603.9833333333327</v>
      </c>
      <c r="J469" s="36">
        <v>4859.5666666666657</v>
      </c>
      <c r="K469" s="31">
        <v>4348.3999999999996</v>
      </c>
      <c r="L469" s="31">
        <v>3860.95</v>
      </c>
      <c r="M469" s="31">
        <v>8.4171499999999995</v>
      </c>
      <c r="N469" s="1"/>
      <c r="O469" s="1"/>
    </row>
    <row r="470" spans="1:15" ht="12.75" customHeight="1">
      <c r="A470" s="33">
        <v>460</v>
      </c>
      <c r="B470" s="53" t="s">
        <v>1056</v>
      </c>
      <c r="C470" s="31">
        <v>1227.0999999999999</v>
      </c>
      <c r="D470" s="36">
        <v>1234.6666666666665</v>
      </c>
      <c r="E470" s="36">
        <v>1212.5333333333331</v>
      </c>
      <c r="F470" s="36">
        <v>1197.9666666666665</v>
      </c>
      <c r="G470" s="36">
        <v>1175.833333333333</v>
      </c>
      <c r="H470" s="36">
        <v>1249.2333333333331</v>
      </c>
      <c r="I470" s="36">
        <v>1271.3666666666663</v>
      </c>
      <c r="J470" s="36">
        <v>1285.9333333333332</v>
      </c>
      <c r="K470" s="31">
        <v>1256.8</v>
      </c>
      <c r="L470" s="31">
        <v>1220.0999999999999</v>
      </c>
      <c r="M470" s="31">
        <v>8.5766399999999994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3412.4</v>
      </c>
      <c r="D471" s="36">
        <v>3423.8833333333337</v>
      </c>
      <c r="E471" s="36">
        <v>3392.7166666666672</v>
      </c>
      <c r="F471" s="36">
        <v>3373.0333333333333</v>
      </c>
      <c r="G471" s="36">
        <v>3341.8666666666668</v>
      </c>
      <c r="H471" s="36">
        <v>3443.5666666666675</v>
      </c>
      <c r="I471" s="36">
        <v>3474.7333333333345</v>
      </c>
      <c r="J471" s="36">
        <v>3494.4166666666679</v>
      </c>
      <c r="K471" s="31">
        <v>3455.05</v>
      </c>
      <c r="L471" s="31">
        <v>3404.2</v>
      </c>
      <c r="M471" s="31">
        <v>8.7862500000000008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2612.5500000000002</v>
      </c>
      <c r="D472" s="36">
        <v>2639.1833333333334</v>
      </c>
      <c r="E472" s="36">
        <v>2573.3666666666668</v>
      </c>
      <c r="F472" s="36">
        <v>2534.1833333333334</v>
      </c>
      <c r="G472" s="36">
        <v>2468.3666666666668</v>
      </c>
      <c r="H472" s="36">
        <v>2678.3666666666668</v>
      </c>
      <c r="I472" s="36">
        <v>2744.1833333333334</v>
      </c>
      <c r="J472" s="36">
        <v>2783.3666666666668</v>
      </c>
      <c r="K472" s="31">
        <v>2705</v>
      </c>
      <c r="L472" s="31">
        <v>2600</v>
      </c>
      <c r="M472" s="31">
        <v>1.9944200000000001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1400.6</v>
      </c>
      <c r="D473" s="36">
        <v>1415.1166666666668</v>
      </c>
      <c r="E473" s="36">
        <v>1366.2333333333336</v>
      </c>
      <c r="F473" s="36">
        <v>1331.8666666666668</v>
      </c>
      <c r="G473" s="36">
        <v>1282.9833333333336</v>
      </c>
      <c r="H473" s="36">
        <v>1449.4833333333336</v>
      </c>
      <c r="I473" s="36">
        <v>1498.3666666666668</v>
      </c>
      <c r="J473" s="36">
        <v>1532.7333333333336</v>
      </c>
      <c r="K473" s="31">
        <v>1464</v>
      </c>
      <c r="L473" s="31">
        <v>1380.75</v>
      </c>
      <c r="M473" s="31">
        <v>11.720649999999999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4715.3999999999996</v>
      </c>
      <c r="D474" s="36">
        <v>4715.8</v>
      </c>
      <c r="E474" s="36">
        <v>4653.7000000000007</v>
      </c>
      <c r="F474" s="36">
        <v>4592.0000000000009</v>
      </c>
      <c r="G474" s="36">
        <v>4529.9000000000015</v>
      </c>
      <c r="H474" s="36">
        <v>4777.5</v>
      </c>
      <c r="I474" s="36">
        <v>4839.6000000000004</v>
      </c>
      <c r="J474" s="36">
        <v>4901.2999999999993</v>
      </c>
      <c r="K474" s="31">
        <v>4777.8999999999996</v>
      </c>
      <c r="L474" s="31">
        <v>4654.1000000000004</v>
      </c>
      <c r="M474" s="31">
        <v>5.49566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37.85</v>
      </c>
      <c r="D475" s="36">
        <v>37.950000000000003</v>
      </c>
      <c r="E475" s="36">
        <v>37.700000000000003</v>
      </c>
      <c r="F475" s="36">
        <v>37.549999999999997</v>
      </c>
      <c r="G475" s="36">
        <v>37.299999999999997</v>
      </c>
      <c r="H475" s="36">
        <v>38.100000000000009</v>
      </c>
      <c r="I475" s="36">
        <v>38.350000000000009</v>
      </c>
      <c r="J475" s="36">
        <v>38.500000000000014</v>
      </c>
      <c r="K475" s="31">
        <v>38.200000000000003</v>
      </c>
      <c r="L475" s="31">
        <v>37.799999999999997</v>
      </c>
      <c r="M475" s="31">
        <v>71.457250000000002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344.65</v>
      </c>
      <c r="D476" s="36">
        <v>346.2</v>
      </c>
      <c r="E476" s="36">
        <v>341.4</v>
      </c>
      <c r="F476" s="36">
        <v>338.15</v>
      </c>
      <c r="G476" s="36">
        <v>333.34999999999997</v>
      </c>
      <c r="H476" s="36">
        <v>349.45</v>
      </c>
      <c r="I476" s="36">
        <v>354.25000000000006</v>
      </c>
      <c r="J476" s="36">
        <v>357.5</v>
      </c>
      <c r="K476" s="31">
        <v>351</v>
      </c>
      <c r="L476" s="31">
        <v>342.95</v>
      </c>
      <c r="M476" s="31">
        <v>2.49403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588.45000000000005</v>
      </c>
      <c r="D477" s="36">
        <v>590.16666666666663</v>
      </c>
      <c r="E477" s="36">
        <v>581.2833333333333</v>
      </c>
      <c r="F477" s="36">
        <v>574.11666666666667</v>
      </c>
      <c r="G477" s="36">
        <v>565.23333333333335</v>
      </c>
      <c r="H477" s="36">
        <v>597.33333333333326</v>
      </c>
      <c r="I477" s="36">
        <v>606.2166666666667</v>
      </c>
      <c r="J477" s="31">
        <v>613.38333333333321</v>
      </c>
      <c r="K477" s="31">
        <v>599.04999999999995</v>
      </c>
      <c r="L477" s="31">
        <v>583</v>
      </c>
      <c r="M477" s="53">
        <v>6.3252899999999999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3825.2</v>
      </c>
      <c r="D478" s="36">
        <v>3817.8833333333332</v>
      </c>
      <c r="E478" s="36">
        <v>3761.3166666666666</v>
      </c>
      <c r="F478" s="36">
        <v>3697.4333333333334</v>
      </c>
      <c r="G478" s="36">
        <v>3640.8666666666668</v>
      </c>
      <c r="H478" s="36">
        <v>3881.7666666666664</v>
      </c>
      <c r="I478" s="36">
        <v>3938.333333333333</v>
      </c>
      <c r="J478" s="31">
        <v>4002.2166666666662</v>
      </c>
      <c r="K478" s="31">
        <v>3874.45</v>
      </c>
      <c r="L478" s="31">
        <v>3754</v>
      </c>
      <c r="M478" s="53">
        <v>1.07199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56.95</v>
      </c>
      <c r="D479" s="36">
        <v>57.383333333333333</v>
      </c>
      <c r="E479" s="36">
        <v>56.266666666666666</v>
      </c>
      <c r="F479" s="36">
        <v>55.583333333333336</v>
      </c>
      <c r="G479" s="36">
        <v>54.466666666666669</v>
      </c>
      <c r="H479" s="36">
        <v>58.066666666666663</v>
      </c>
      <c r="I479" s="36">
        <v>59.183333333333323</v>
      </c>
      <c r="J479" s="36">
        <v>59.86666666666666</v>
      </c>
      <c r="K479" s="31">
        <v>58.5</v>
      </c>
      <c r="L479" s="31">
        <v>56.7</v>
      </c>
      <c r="M479" s="31">
        <v>160.17807999999999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845.5</v>
      </c>
      <c r="D480" s="36">
        <v>851.83333333333337</v>
      </c>
      <c r="E480" s="36">
        <v>828.66666666666674</v>
      </c>
      <c r="F480" s="36">
        <v>811.83333333333337</v>
      </c>
      <c r="G480" s="36">
        <v>788.66666666666674</v>
      </c>
      <c r="H480" s="36">
        <v>868.66666666666674</v>
      </c>
      <c r="I480" s="36">
        <v>891.83333333333348</v>
      </c>
      <c r="J480" s="31">
        <v>908.66666666666674</v>
      </c>
      <c r="K480" s="31">
        <v>875</v>
      </c>
      <c r="L480" s="31">
        <v>835</v>
      </c>
      <c r="M480" s="53">
        <v>26.01896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515.79999999999995</v>
      </c>
      <c r="D481" s="36">
        <v>517.06666666666661</v>
      </c>
      <c r="E481" s="36">
        <v>512.13333333333321</v>
      </c>
      <c r="F481" s="36">
        <v>508.46666666666658</v>
      </c>
      <c r="G481" s="36">
        <v>503.53333333333319</v>
      </c>
      <c r="H481" s="36">
        <v>520.73333333333323</v>
      </c>
      <c r="I481" s="36">
        <v>525.66666666666663</v>
      </c>
      <c r="J481" s="36">
        <v>529.33333333333326</v>
      </c>
      <c r="K481" s="31">
        <v>522</v>
      </c>
      <c r="L481" s="31">
        <v>513.4</v>
      </c>
      <c r="M481" s="31">
        <v>43.204920000000001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926.5</v>
      </c>
      <c r="D482" s="36">
        <v>927.53333333333342</v>
      </c>
      <c r="E482" s="36">
        <v>920.41666666666686</v>
      </c>
      <c r="F482" s="36">
        <v>914.33333333333348</v>
      </c>
      <c r="G482" s="36">
        <v>907.21666666666692</v>
      </c>
      <c r="H482" s="36">
        <v>933.61666666666679</v>
      </c>
      <c r="I482" s="36">
        <v>940.73333333333335</v>
      </c>
      <c r="J482" s="36">
        <v>946.81666666666672</v>
      </c>
      <c r="K482" s="31">
        <v>934.65</v>
      </c>
      <c r="L482" s="31">
        <v>921.45</v>
      </c>
      <c r="M482" s="31">
        <v>0.42982999999999999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53</v>
      </c>
      <c r="D483" s="36">
        <v>53.083333333333336</v>
      </c>
      <c r="E483" s="36">
        <v>52.666666666666671</v>
      </c>
      <c r="F483" s="36">
        <v>52.333333333333336</v>
      </c>
      <c r="G483" s="36">
        <v>51.916666666666671</v>
      </c>
      <c r="H483" s="36">
        <v>53.416666666666671</v>
      </c>
      <c r="I483" s="36">
        <v>53.833333333333343</v>
      </c>
      <c r="J483" s="36">
        <v>54.166666666666671</v>
      </c>
      <c r="K483" s="31">
        <v>53.5</v>
      </c>
      <c r="L483" s="31">
        <v>52.75</v>
      </c>
      <c r="M483" s="31">
        <v>38.539349999999999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10231.1</v>
      </c>
      <c r="D484" s="36">
        <v>10240.883333333333</v>
      </c>
      <c r="E484" s="36">
        <v>10112.766666666666</v>
      </c>
      <c r="F484" s="36">
        <v>9994.4333333333325</v>
      </c>
      <c r="G484" s="36">
        <v>9866.3166666666657</v>
      </c>
      <c r="H484" s="36">
        <v>10359.216666666667</v>
      </c>
      <c r="I484" s="36">
        <v>10487.333333333332</v>
      </c>
      <c r="J484" s="36">
        <v>10605.666666666668</v>
      </c>
      <c r="K484" s="31">
        <v>10369</v>
      </c>
      <c r="L484" s="31">
        <v>10122.549999999999</v>
      </c>
      <c r="M484" s="31">
        <v>5.1941800000000002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156.5</v>
      </c>
      <c r="D485" s="36">
        <v>154.9</v>
      </c>
      <c r="E485" s="36">
        <v>152.80000000000001</v>
      </c>
      <c r="F485" s="36">
        <v>149.1</v>
      </c>
      <c r="G485" s="36">
        <v>147</v>
      </c>
      <c r="H485" s="36">
        <v>158.60000000000002</v>
      </c>
      <c r="I485" s="36">
        <v>160.69999999999999</v>
      </c>
      <c r="J485" s="36">
        <v>164.40000000000003</v>
      </c>
      <c r="K485" s="31">
        <v>157</v>
      </c>
      <c r="L485" s="31">
        <v>151.19999999999999</v>
      </c>
      <c r="M485" s="31">
        <v>319.07317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1874.6</v>
      </c>
      <c r="D486" s="36">
        <v>1871.8999999999999</v>
      </c>
      <c r="E486" s="36">
        <v>1859.7999999999997</v>
      </c>
      <c r="F486" s="36">
        <v>1844.9999999999998</v>
      </c>
      <c r="G486" s="36">
        <v>1832.8999999999996</v>
      </c>
      <c r="H486" s="36">
        <v>1886.6999999999998</v>
      </c>
      <c r="I486" s="36">
        <v>1898.7999999999997</v>
      </c>
      <c r="J486" s="36">
        <v>1913.6</v>
      </c>
      <c r="K486" s="31">
        <v>1884</v>
      </c>
      <c r="L486" s="31">
        <v>1857.1</v>
      </c>
      <c r="M486" s="31">
        <v>3.3339300000000001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1178.3499999999999</v>
      </c>
      <c r="D487" s="36">
        <v>1179.4333333333332</v>
      </c>
      <c r="E487" s="36">
        <v>1167.0166666666664</v>
      </c>
      <c r="F487" s="36">
        <v>1155.6833333333332</v>
      </c>
      <c r="G487" s="36">
        <v>1143.2666666666664</v>
      </c>
      <c r="H487" s="36">
        <v>1190.7666666666664</v>
      </c>
      <c r="I487" s="36">
        <v>1203.1833333333329</v>
      </c>
      <c r="J487" s="36">
        <v>1214.5166666666664</v>
      </c>
      <c r="K487" s="31">
        <v>1191.8499999999999</v>
      </c>
      <c r="L487" s="31">
        <v>1168.0999999999999</v>
      </c>
      <c r="M487" s="31">
        <v>9.0872200000000003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355.45</v>
      </c>
      <c r="D488" s="36">
        <v>355.93333333333334</v>
      </c>
      <c r="E488" s="36">
        <v>352.26666666666665</v>
      </c>
      <c r="F488" s="36">
        <v>349.08333333333331</v>
      </c>
      <c r="G488" s="36">
        <v>345.41666666666663</v>
      </c>
      <c r="H488" s="36">
        <v>359.11666666666667</v>
      </c>
      <c r="I488" s="36">
        <v>362.7833333333333</v>
      </c>
      <c r="J488" s="36">
        <v>365.9666666666667</v>
      </c>
      <c r="K488" s="31">
        <v>359.6</v>
      </c>
      <c r="L488" s="31">
        <v>352.75</v>
      </c>
      <c r="M488" s="31">
        <v>3.2362700000000002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368.35</v>
      </c>
      <c r="D489" s="36">
        <v>373.59999999999997</v>
      </c>
      <c r="E489" s="36">
        <v>359.74999999999994</v>
      </c>
      <c r="F489" s="36">
        <v>351.15</v>
      </c>
      <c r="G489" s="36">
        <v>337.29999999999995</v>
      </c>
      <c r="H489" s="36">
        <v>382.19999999999993</v>
      </c>
      <c r="I489" s="36">
        <v>396.04999999999995</v>
      </c>
      <c r="J489" s="36">
        <v>404.64999999999992</v>
      </c>
      <c r="K489" s="31">
        <v>387.45</v>
      </c>
      <c r="L489" s="31">
        <v>365</v>
      </c>
      <c r="M489" s="31">
        <v>10.114520000000001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513.9</v>
      </c>
      <c r="D490" s="36">
        <v>517.7833333333333</v>
      </c>
      <c r="E490" s="36">
        <v>509.16666666666663</v>
      </c>
      <c r="F490" s="36">
        <v>504.43333333333328</v>
      </c>
      <c r="G490" s="36">
        <v>495.81666666666661</v>
      </c>
      <c r="H490" s="36">
        <v>522.51666666666665</v>
      </c>
      <c r="I490" s="36">
        <v>531.13333333333344</v>
      </c>
      <c r="J490" s="36">
        <v>535.86666666666667</v>
      </c>
      <c r="K490" s="31">
        <v>526.4</v>
      </c>
      <c r="L490" s="31">
        <v>513.04999999999995</v>
      </c>
      <c r="M490" s="31">
        <v>2.3635999999999999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371.5</v>
      </c>
      <c r="D491" s="36">
        <v>373.23333333333335</v>
      </c>
      <c r="E491" s="36">
        <v>366.56666666666672</v>
      </c>
      <c r="F491" s="36">
        <v>361.63333333333338</v>
      </c>
      <c r="G491" s="36">
        <v>354.96666666666675</v>
      </c>
      <c r="H491" s="36">
        <v>378.16666666666669</v>
      </c>
      <c r="I491" s="36">
        <v>384.83333333333331</v>
      </c>
      <c r="J491" s="36">
        <v>389.76666666666665</v>
      </c>
      <c r="K491" s="31">
        <v>379.9</v>
      </c>
      <c r="L491" s="31">
        <v>368.3</v>
      </c>
      <c r="M491" s="31">
        <v>8.5795999999999992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441.3</v>
      </c>
      <c r="D492" s="36">
        <v>441.13333333333338</v>
      </c>
      <c r="E492" s="36">
        <v>435.26666666666677</v>
      </c>
      <c r="F492" s="36">
        <v>429.23333333333341</v>
      </c>
      <c r="G492" s="36">
        <v>423.36666666666679</v>
      </c>
      <c r="H492" s="36">
        <v>447.16666666666674</v>
      </c>
      <c r="I492" s="36">
        <v>453.03333333333342</v>
      </c>
      <c r="J492" s="36">
        <v>459.06666666666672</v>
      </c>
      <c r="K492" s="31">
        <v>447</v>
      </c>
      <c r="L492" s="31">
        <v>435.1</v>
      </c>
      <c r="M492" s="31">
        <v>0.85316000000000003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572.65</v>
      </c>
      <c r="D493" s="36">
        <v>574.2166666666667</v>
      </c>
      <c r="E493" s="36">
        <v>566.43333333333339</v>
      </c>
      <c r="F493" s="36">
        <v>560.2166666666667</v>
      </c>
      <c r="G493" s="36">
        <v>552.43333333333339</v>
      </c>
      <c r="H493" s="36">
        <v>580.43333333333339</v>
      </c>
      <c r="I493" s="36">
        <v>588.2166666666667</v>
      </c>
      <c r="J493" s="36">
        <v>594.43333333333339</v>
      </c>
      <c r="K493" s="31">
        <v>582</v>
      </c>
      <c r="L493" s="31">
        <v>568</v>
      </c>
      <c r="M493" s="31">
        <v>2.3004099999999998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1498.3</v>
      </c>
      <c r="D494" s="36">
        <v>1497.45</v>
      </c>
      <c r="E494" s="36">
        <v>1485.8500000000001</v>
      </c>
      <c r="F494" s="36">
        <v>1473.4</v>
      </c>
      <c r="G494" s="36">
        <v>1461.8000000000002</v>
      </c>
      <c r="H494" s="36">
        <v>1509.9</v>
      </c>
      <c r="I494" s="36">
        <v>1521.5</v>
      </c>
      <c r="J494" s="36">
        <v>1533.95</v>
      </c>
      <c r="K494" s="31">
        <v>1509.05</v>
      </c>
      <c r="L494" s="31">
        <v>1485</v>
      </c>
      <c r="M494" s="31">
        <v>16.792090000000002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1023.2</v>
      </c>
      <c r="D495" s="36">
        <v>1031.95</v>
      </c>
      <c r="E495" s="36">
        <v>1012.25</v>
      </c>
      <c r="F495" s="36">
        <v>1001.3</v>
      </c>
      <c r="G495" s="36">
        <v>981.59999999999991</v>
      </c>
      <c r="H495" s="36">
        <v>1042.9000000000001</v>
      </c>
      <c r="I495" s="36">
        <v>1062.6000000000004</v>
      </c>
      <c r="J495" s="36">
        <v>1073.5500000000002</v>
      </c>
      <c r="K495" s="31">
        <v>1051.6500000000001</v>
      </c>
      <c r="L495" s="31">
        <v>1021</v>
      </c>
      <c r="M495" s="31">
        <v>0.91446000000000005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460.8</v>
      </c>
      <c r="D496" s="36">
        <v>463.4666666666667</v>
      </c>
      <c r="E496" s="36">
        <v>456.93333333333339</v>
      </c>
      <c r="F496" s="36">
        <v>453.06666666666672</v>
      </c>
      <c r="G496" s="36">
        <v>446.53333333333342</v>
      </c>
      <c r="H496" s="36">
        <v>467.33333333333337</v>
      </c>
      <c r="I496" s="36">
        <v>473.86666666666667</v>
      </c>
      <c r="J496" s="36">
        <v>477.73333333333335</v>
      </c>
      <c r="K496" s="31">
        <v>470</v>
      </c>
      <c r="L496" s="31">
        <v>459.6</v>
      </c>
      <c r="M496" s="31">
        <v>128.73213999999999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775.55</v>
      </c>
      <c r="D497" s="36">
        <v>778.19999999999993</v>
      </c>
      <c r="E497" s="36">
        <v>763.39999999999986</v>
      </c>
      <c r="F497" s="36">
        <v>751.24999999999989</v>
      </c>
      <c r="G497" s="36">
        <v>736.44999999999982</v>
      </c>
      <c r="H497" s="36">
        <v>790.34999999999991</v>
      </c>
      <c r="I497" s="36">
        <v>805.14999999999986</v>
      </c>
      <c r="J497" s="36">
        <v>817.3</v>
      </c>
      <c r="K497" s="31">
        <v>793</v>
      </c>
      <c r="L497" s="31">
        <v>766.05</v>
      </c>
      <c r="M497" s="31">
        <v>1.9024300000000001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15.1</v>
      </c>
      <c r="D498" s="36">
        <v>15</v>
      </c>
      <c r="E498" s="36">
        <v>14.3</v>
      </c>
      <c r="F498" s="36">
        <v>13.5</v>
      </c>
      <c r="G498" s="36">
        <v>12.8</v>
      </c>
      <c r="H498" s="36">
        <v>15.8</v>
      </c>
      <c r="I498" s="36">
        <v>16.5</v>
      </c>
      <c r="J498" s="36">
        <v>17.3</v>
      </c>
      <c r="K498" s="31">
        <v>15.7</v>
      </c>
      <c r="L498" s="31">
        <v>14.2</v>
      </c>
      <c r="M498" s="31">
        <v>30485.789489999999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1371.55</v>
      </c>
      <c r="D499" s="36">
        <v>1361.6333333333334</v>
      </c>
      <c r="E499" s="36">
        <v>1340.8166666666668</v>
      </c>
      <c r="F499" s="36">
        <v>1310.0833333333335</v>
      </c>
      <c r="G499" s="36">
        <v>1289.2666666666669</v>
      </c>
      <c r="H499" s="36">
        <v>1392.3666666666668</v>
      </c>
      <c r="I499" s="36">
        <v>1413.1833333333334</v>
      </c>
      <c r="J499" s="31">
        <v>1443.9166666666667</v>
      </c>
      <c r="K499" s="31">
        <v>1382.45</v>
      </c>
      <c r="L499" s="31">
        <v>1330.9</v>
      </c>
      <c r="M499" s="53">
        <v>17.971119999999999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604.9</v>
      </c>
      <c r="D500" s="36">
        <v>606.43333333333339</v>
      </c>
      <c r="E500" s="36">
        <v>599.86666666666679</v>
      </c>
      <c r="F500" s="36">
        <v>594.83333333333337</v>
      </c>
      <c r="G500" s="36">
        <v>588.26666666666677</v>
      </c>
      <c r="H500" s="36">
        <v>611.46666666666681</v>
      </c>
      <c r="I500" s="36">
        <v>618.03333333333342</v>
      </c>
      <c r="J500" s="31">
        <v>623.06666666666683</v>
      </c>
      <c r="K500" s="31">
        <v>613</v>
      </c>
      <c r="L500" s="31">
        <v>601.4</v>
      </c>
      <c r="M500" s="53">
        <v>3.58351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143.5</v>
      </c>
      <c r="D501" s="36">
        <v>144.1</v>
      </c>
      <c r="E501" s="36">
        <v>142.39999999999998</v>
      </c>
      <c r="F501" s="36">
        <v>141.29999999999998</v>
      </c>
      <c r="G501" s="36">
        <v>139.59999999999997</v>
      </c>
      <c r="H501" s="36">
        <v>145.19999999999999</v>
      </c>
      <c r="I501" s="36">
        <v>146.89999999999998</v>
      </c>
      <c r="J501" s="36">
        <v>148</v>
      </c>
      <c r="K501" s="31">
        <v>145.80000000000001</v>
      </c>
      <c r="L501" s="31">
        <v>143</v>
      </c>
      <c r="M501" s="31">
        <v>11.918620000000001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864</v>
      </c>
      <c r="D502" s="36">
        <v>863.2166666666667</v>
      </c>
      <c r="E502" s="36">
        <v>857.43333333333339</v>
      </c>
      <c r="F502" s="36">
        <v>850.86666666666667</v>
      </c>
      <c r="G502" s="36">
        <v>845.08333333333337</v>
      </c>
      <c r="H502" s="36">
        <v>869.78333333333342</v>
      </c>
      <c r="I502" s="36">
        <v>875.56666666666672</v>
      </c>
      <c r="J502" s="36">
        <v>882.13333333333344</v>
      </c>
      <c r="K502" s="31">
        <v>869</v>
      </c>
      <c r="L502" s="31">
        <v>856.65</v>
      </c>
      <c r="M502" s="31">
        <v>0.70499000000000001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1528.25</v>
      </c>
      <c r="D503" s="36">
        <v>1522.0833333333333</v>
      </c>
      <c r="E503" s="36">
        <v>1509.1666666666665</v>
      </c>
      <c r="F503" s="36">
        <v>1490.0833333333333</v>
      </c>
      <c r="G503" s="36">
        <v>1477.1666666666665</v>
      </c>
      <c r="H503" s="36">
        <v>1541.1666666666665</v>
      </c>
      <c r="I503" s="36">
        <v>1554.083333333333</v>
      </c>
      <c r="J503" s="31">
        <v>1573.1666666666665</v>
      </c>
      <c r="K503" s="31">
        <v>1535</v>
      </c>
      <c r="L503" s="31">
        <v>1503</v>
      </c>
      <c r="M503" s="53">
        <v>1.16242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463.65</v>
      </c>
      <c r="D504" s="36">
        <v>465.38333333333338</v>
      </c>
      <c r="E504" s="36">
        <v>460.26666666666677</v>
      </c>
      <c r="F504" s="36">
        <v>456.88333333333338</v>
      </c>
      <c r="G504" s="36">
        <v>451.76666666666677</v>
      </c>
      <c r="H504" s="36">
        <v>468.76666666666677</v>
      </c>
      <c r="I504" s="36">
        <v>473.88333333333344</v>
      </c>
      <c r="J504" s="36">
        <v>477.26666666666677</v>
      </c>
      <c r="K504" s="31">
        <v>470.5</v>
      </c>
      <c r="L504" s="31">
        <v>462</v>
      </c>
      <c r="M504" s="31">
        <v>41.027630000000002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</v>
      </c>
      <c r="D505" s="200">
        <v>23.116666666666664</v>
      </c>
      <c r="E505" s="200">
        <v>22.833333333333329</v>
      </c>
      <c r="F505" s="200">
        <v>22.666666666666664</v>
      </c>
      <c r="G505" s="200">
        <v>22.383333333333329</v>
      </c>
      <c r="H505" s="200">
        <v>23.283333333333328</v>
      </c>
      <c r="I505" s="200">
        <v>23.566666666666666</v>
      </c>
      <c r="J505" s="200">
        <v>23.733333333333327</v>
      </c>
      <c r="K505" s="201">
        <v>23.4</v>
      </c>
      <c r="L505" s="201">
        <v>22.95</v>
      </c>
      <c r="M505" s="201">
        <v>1395.7470599999999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13551.25</v>
      </c>
      <c r="D506" s="366">
        <v>13476.466666666667</v>
      </c>
      <c r="E506" s="366">
        <v>13274.933333333334</v>
      </c>
      <c r="F506" s="366">
        <v>12998.616666666667</v>
      </c>
      <c r="G506" s="366">
        <v>12797.083333333334</v>
      </c>
      <c r="H506" s="366">
        <v>13752.783333333335</v>
      </c>
      <c r="I506" s="366">
        <v>13954.316666666668</v>
      </c>
      <c r="J506" s="366">
        <v>14230.633333333335</v>
      </c>
      <c r="K506" s="367">
        <v>13678</v>
      </c>
      <c r="L506" s="367">
        <v>13200.15</v>
      </c>
      <c r="M506" s="367">
        <v>0.13133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151.65</v>
      </c>
      <c r="D507" s="215">
        <v>150.93333333333334</v>
      </c>
      <c r="E507" s="215">
        <v>148.91666666666669</v>
      </c>
      <c r="F507" s="215">
        <v>146.18333333333334</v>
      </c>
      <c r="G507" s="215">
        <v>144.16666666666669</v>
      </c>
      <c r="H507" s="215">
        <v>153.66666666666669</v>
      </c>
      <c r="I507" s="215">
        <v>155.68333333333334</v>
      </c>
      <c r="J507" s="215">
        <v>158.41666666666669</v>
      </c>
      <c r="K507" s="213">
        <v>152.94999999999999</v>
      </c>
      <c r="L507" s="213">
        <v>148.19999999999999</v>
      </c>
      <c r="M507" s="213">
        <v>171.346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623.70000000000005</v>
      </c>
      <c r="D508" s="369">
        <v>625.56666666666672</v>
      </c>
      <c r="E508" s="369">
        <v>618.18333333333339</v>
      </c>
      <c r="F508" s="369">
        <v>612.66666666666663</v>
      </c>
      <c r="G508" s="369">
        <v>605.2833333333333</v>
      </c>
      <c r="H508" s="369">
        <v>631.08333333333348</v>
      </c>
      <c r="I508" s="369">
        <v>638.46666666666692</v>
      </c>
      <c r="J508" s="369">
        <v>643.98333333333358</v>
      </c>
      <c r="K508" s="369">
        <v>632.95000000000005</v>
      </c>
      <c r="L508" s="369">
        <v>620.04999999999995</v>
      </c>
      <c r="M508" s="369">
        <v>3.7260499999999999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182.9</v>
      </c>
      <c r="D509" s="377">
        <v>183.33333333333334</v>
      </c>
      <c r="E509" s="377">
        <v>178.66666666666669</v>
      </c>
      <c r="F509" s="377">
        <v>174.43333333333334</v>
      </c>
      <c r="G509" s="377">
        <v>169.76666666666668</v>
      </c>
      <c r="H509" s="377">
        <v>187.56666666666669</v>
      </c>
      <c r="I509" s="377">
        <v>192.23333333333338</v>
      </c>
      <c r="J509" s="377">
        <v>196.4666666666667</v>
      </c>
      <c r="K509" s="377">
        <v>188</v>
      </c>
      <c r="L509" s="377">
        <v>179.1</v>
      </c>
      <c r="M509" s="377">
        <v>370.64093000000003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1076</v>
      </c>
      <c r="D510" s="369">
        <v>1080.8333333333333</v>
      </c>
      <c r="E510" s="369">
        <v>1065.1666666666665</v>
      </c>
      <c r="F510" s="369">
        <v>1054.3333333333333</v>
      </c>
      <c r="G510" s="369">
        <v>1038.6666666666665</v>
      </c>
      <c r="H510" s="369">
        <v>1091.6666666666665</v>
      </c>
      <c r="I510" s="369">
        <v>1107.333333333333</v>
      </c>
      <c r="J510" s="369">
        <v>1118.1666666666665</v>
      </c>
      <c r="K510" s="369">
        <v>1096.5</v>
      </c>
      <c r="L510" s="369">
        <v>1070</v>
      </c>
      <c r="M510" s="369">
        <v>27.353929999999998</v>
      </c>
      <c r="N510" s="198"/>
      <c r="O510" s="198"/>
    </row>
    <row r="511" spans="1:15" ht="12.75" customHeight="1">
      <c r="A511" s="368">
        <v>501</v>
      </c>
      <c r="B511" s="378" t="s">
        <v>1057</v>
      </c>
      <c r="C511" s="378">
        <v>2244.25</v>
      </c>
      <c r="D511" s="378">
        <v>2263.65</v>
      </c>
      <c r="E511" s="378">
        <v>2222.6000000000004</v>
      </c>
      <c r="F511" s="378">
        <v>2200.9500000000003</v>
      </c>
      <c r="G511" s="378">
        <v>2159.9000000000005</v>
      </c>
      <c r="H511" s="378">
        <v>2285.3000000000002</v>
      </c>
      <c r="I511" s="378">
        <v>2326.3500000000004</v>
      </c>
      <c r="J511" s="378">
        <v>2348</v>
      </c>
      <c r="K511" s="378">
        <v>2304.6999999999998</v>
      </c>
      <c r="L511" s="378">
        <v>2242</v>
      </c>
      <c r="M511" s="378">
        <v>0.63565000000000005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09"/>
      <c r="B5" s="410"/>
      <c r="C5" s="409"/>
      <c r="D5" s="41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11" t="s">
        <v>521</v>
      </c>
      <c r="C7" s="411"/>
      <c r="D7" s="7">
        <f>Main!B10</f>
        <v>45439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45436</v>
      </c>
      <c r="B10" s="32">
        <v>539607</v>
      </c>
      <c r="C10" s="31" t="s">
        <v>1127</v>
      </c>
      <c r="D10" s="31" t="s">
        <v>1128</v>
      </c>
      <c r="E10" s="31" t="s">
        <v>531</v>
      </c>
      <c r="F10" s="84">
        <v>2000000</v>
      </c>
      <c r="G10" s="32">
        <v>69.38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45436</v>
      </c>
      <c r="B11" s="32">
        <v>530789</v>
      </c>
      <c r="C11" s="31" t="s">
        <v>1129</v>
      </c>
      <c r="D11" s="31" t="s">
        <v>1130</v>
      </c>
      <c r="E11" s="31" t="s">
        <v>531</v>
      </c>
      <c r="F11" s="84">
        <v>19461</v>
      </c>
      <c r="G11" s="32">
        <v>228.56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45436</v>
      </c>
      <c r="B12" s="32">
        <v>524506</v>
      </c>
      <c r="C12" s="31" t="s">
        <v>1131</v>
      </c>
      <c r="D12" s="31" t="s">
        <v>1132</v>
      </c>
      <c r="E12" s="31" t="s">
        <v>530</v>
      </c>
      <c r="F12" s="84">
        <v>21709</v>
      </c>
      <c r="G12" s="32">
        <v>537.82000000000005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45436</v>
      </c>
      <c r="B13" s="32">
        <v>524506</v>
      </c>
      <c r="C13" s="31" t="s">
        <v>1131</v>
      </c>
      <c r="D13" s="31" t="s">
        <v>1132</v>
      </c>
      <c r="E13" s="31" t="s">
        <v>531</v>
      </c>
      <c r="F13" s="84">
        <v>1100</v>
      </c>
      <c r="G13" s="32">
        <v>539.62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45436</v>
      </c>
      <c r="B14" s="32">
        <v>539596</v>
      </c>
      <c r="C14" s="31" t="s">
        <v>1133</v>
      </c>
      <c r="D14" s="31" t="s">
        <v>1134</v>
      </c>
      <c r="E14" s="31" t="s">
        <v>530</v>
      </c>
      <c r="F14" s="84">
        <v>66162</v>
      </c>
      <c r="G14" s="32">
        <v>60.49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45436</v>
      </c>
      <c r="B15" s="32">
        <v>537707</v>
      </c>
      <c r="C15" s="31" t="s">
        <v>961</v>
      </c>
      <c r="D15" s="31" t="s">
        <v>846</v>
      </c>
      <c r="E15" s="31" t="s">
        <v>530</v>
      </c>
      <c r="F15" s="84">
        <v>539042</v>
      </c>
      <c r="G15" s="32">
        <v>33.69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45436</v>
      </c>
      <c r="B16" s="32">
        <v>537707</v>
      </c>
      <c r="C16" s="31" t="s">
        <v>961</v>
      </c>
      <c r="D16" s="31" t="s">
        <v>1106</v>
      </c>
      <c r="E16" s="31" t="s">
        <v>531</v>
      </c>
      <c r="F16" s="84">
        <v>200000</v>
      </c>
      <c r="G16" s="32">
        <v>33.700000000000003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45436</v>
      </c>
      <c r="B17" s="32">
        <v>537707</v>
      </c>
      <c r="C17" s="31" t="s">
        <v>961</v>
      </c>
      <c r="D17" s="31" t="s">
        <v>1085</v>
      </c>
      <c r="E17" s="31" t="s">
        <v>531</v>
      </c>
      <c r="F17" s="84">
        <v>85682</v>
      </c>
      <c r="G17" s="32">
        <v>33.21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45436</v>
      </c>
      <c r="B18" s="32">
        <v>537707</v>
      </c>
      <c r="C18" s="31" t="s">
        <v>961</v>
      </c>
      <c r="D18" s="31" t="s">
        <v>1135</v>
      </c>
      <c r="E18" s="31" t="s">
        <v>531</v>
      </c>
      <c r="F18" s="84">
        <v>54633</v>
      </c>
      <c r="G18" s="32">
        <v>33.61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45436</v>
      </c>
      <c r="B19" s="32">
        <v>537707</v>
      </c>
      <c r="C19" s="31" t="s">
        <v>961</v>
      </c>
      <c r="D19" s="31" t="s">
        <v>1085</v>
      </c>
      <c r="E19" s="31" t="s">
        <v>530</v>
      </c>
      <c r="F19" s="84">
        <v>85682</v>
      </c>
      <c r="G19" s="32">
        <v>33.520000000000003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45436</v>
      </c>
      <c r="B20" s="32">
        <v>537707</v>
      </c>
      <c r="C20" s="31" t="s">
        <v>961</v>
      </c>
      <c r="D20" s="31" t="s">
        <v>1135</v>
      </c>
      <c r="E20" s="31" t="s">
        <v>530</v>
      </c>
      <c r="F20" s="84">
        <v>54633</v>
      </c>
      <c r="G20" s="32">
        <v>33.46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45436</v>
      </c>
      <c r="B21" s="32">
        <v>537707</v>
      </c>
      <c r="C21" s="31" t="s">
        <v>961</v>
      </c>
      <c r="D21" s="31" t="s">
        <v>1065</v>
      </c>
      <c r="E21" s="31" t="s">
        <v>530</v>
      </c>
      <c r="F21" s="84">
        <v>497954</v>
      </c>
      <c r="G21" s="32">
        <v>33.61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45436</v>
      </c>
      <c r="B22" s="32">
        <v>537707</v>
      </c>
      <c r="C22" s="31" t="s">
        <v>961</v>
      </c>
      <c r="D22" s="31" t="s">
        <v>1065</v>
      </c>
      <c r="E22" s="31" t="s">
        <v>531</v>
      </c>
      <c r="F22" s="84">
        <v>497954</v>
      </c>
      <c r="G22" s="32">
        <v>33.69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45436</v>
      </c>
      <c r="B23" s="32">
        <v>537707</v>
      </c>
      <c r="C23" s="31" t="s">
        <v>961</v>
      </c>
      <c r="D23" s="31" t="s">
        <v>1136</v>
      </c>
      <c r="E23" s="31" t="s">
        <v>531</v>
      </c>
      <c r="F23" s="84">
        <v>84667</v>
      </c>
      <c r="G23" s="32">
        <v>33.479999999999997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45436</v>
      </c>
      <c r="B24" s="32">
        <v>537707</v>
      </c>
      <c r="C24" s="31" t="s">
        <v>961</v>
      </c>
      <c r="D24" s="31" t="s">
        <v>1136</v>
      </c>
      <c r="E24" s="31" t="s">
        <v>530</v>
      </c>
      <c r="F24" s="84">
        <v>84667</v>
      </c>
      <c r="G24" s="32">
        <v>33.44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45436</v>
      </c>
      <c r="B25" s="32">
        <v>537707</v>
      </c>
      <c r="C25" s="31" t="s">
        <v>961</v>
      </c>
      <c r="D25" s="31" t="s">
        <v>1137</v>
      </c>
      <c r="E25" s="31" t="s">
        <v>531</v>
      </c>
      <c r="F25" s="84">
        <v>59411</v>
      </c>
      <c r="G25" s="32">
        <v>33.17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45436</v>
      </c>
      <c r="B26" s="32">
        <v>537707</v>
      </c>
      <c r="C26" s="31" t="s">
        <v>961</v>
      </c>
      <c r="D26" s="31" t="s">
        <v>1138</v>
      </c>
      <c r="E26" s="31" t="s">
        <v>531</v>
      </c>
      <c r="F26" s="84">
        <v>87799</v>
      </c>
      <c r="G26" s="32">
        <v>33.36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45436</v>
      </c>
      <c r="B27" s="32">
        <v>537707</v>
      </c>
      <c r="C27" s="31" t="s">
        <v>961</v>
      </c>
      <c r="D27" s="31" t="s">
        <v>1137</v>
      </c>
      <c r="E27" s="31" t="s">
        <v>530</v>
      </c>
      <c r="F27" s="84">
        <v>59411</v>
      </c>
      <c r="G27" s="32">
        <v>33.159999999999997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45436</v>
      </c>
      <c r="B28" s="32">
        <v>537707</v>
      </c>
      <c r="C28" s="31" t="s">
        <v>961</v>
      </c>
      <c r="D28" s="31" t="s">
        <v>1138</v>
      </c>
      <c r="E28" s="31" t="s">
        <v>530</v>
      </c>
      <c r="F28" s="84">
        <v>87799</v>
      </c>
      <c r="G28" s="32">
        <v>33.270000000000003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45436</v>
      </c>
      <c r="B29" s="32">
        <v>537707</v>
      </c>
      <c r="C29" s="31" t="s">
        <v>961</v>
      </c>
      <c r="D29" s="31" t="s">
        <v>1139</v>
      </c>
      <c r="E29" s="31" t="s">
        <v>530</v>
      </c>
      <c r="F29" s="84">
        <v>28453</v>
      </c>
      <c r="G29" s="32">
        <v>33.69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45436</v>
      </c>
      <c r="B30" s="32">
        <v>537707</v>
      </c>
      <c r="C30" s="31" t="s">
        <v>961</v>
      </c>
      <c r="D30" s="31" t="s">
        <v>1139</v>
      </c>
      <c r="E30" s="31" t="s">
        <v>531</v>
      </c>
      <c r="F30" s="84">
        <v>52414</v>
      </c>
      <c r="G30" s="32">
        <v>33.53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45436</v>
      </c>
      <c r="B31" s="32">
        <v>537707</v>
      </c>
      <c r="C31" s="31" t="s">
        <v>961</v>
      </c>
      <c r="D31" s="31" t="s">
        <v>1073</v>
      </c>
      <c r="E31" s="31" t="s">
        <v>531</v>
      </c>
      <c r="F31" s="84">
        <v>171479</v>
      </c>
      <c r="G31" s="32">
        <v>33.57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45436</v>
      </c>
      <c r="B32" s="32">
        <v>537707</v>
      </c>
      <c r="C32" s="31" t="s">
        <v>961</v>
      </c>
      <c r="D32" s="31" t="s">
        <v>1073</v>
      </c>
      <c r="E32" s="31" t="s">
        <v>530</v>
      </c>
      <c r="F32" s="84">
        <v>171479</v>
      </c>
      <c r="G32" s="32">
        <v>33.68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45436</v>
      </c>
      <c r="B33" s="32">
        <v>537707</v>
      </c>
      <c r="C33" s="31" t="s">
        <v>961</v>
      </c>
      <c r="D33" s="31" t="s">
        <v>1074</v>
      </c>
      <c r="E33" s="31" t="s">
        <v>531</v>
      </c>
      <c r="F33" s="84">
        <v>313359</v>
      </c>
      <c r="G33" s="32">
        <v>33.700000000000003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45436</v>
      </c>
      <c r="B34" s="32">
        <v>537707</v>
      </c>
      <c r="C34" s="31" t="s">
        <v>961</v>
      </c>
      <c r="D34" s="31" t="s">
        <v>1074</v>
      </c>
      <c r="E34" s="31" t="s">
        <v>530</v>
      </c>
      <c r="F34" s="84">
        <v>559416</v>
      </c>
      <c r="G34" s="32">
        <v>33.5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45436</v>
      </c>
      <c r="B35" s="32">
        <v>537707</v>
      </c>
      <c r="C35" s="31" t="s">
        <v>961</v>
      </c>
      <c r="D35" s="31" t="s">
        <v>846</v>
      </c>
      <c r="E35" s="31" t="s">
        <v>531</v>
      </c>
      <c r="F35" s="84">
        <v>525024</v>
      </c>
      <c r="G35" s="32">
        <v>33.630000000000003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45436</v>
      </c>
      <c r="B36" s="32">
        <v>537707</v>
      </c>
      <c r="C36" s="31" t="s">
        <v>961</v>
      </c>
      <c r="D36" s="31" t="s">
        <v>1140</v>
      </c>
      <c r="E36" s="31" t="s">
        <v>531</v>
      </c>
      <c r="F36" s="84">
        <v>340984</v>
      </c>
      <c r="G36" s="32">
        <v>33.700000000000003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45436</v>
      </c>
      <c r="B37" s="32">
        <v>537707</v>
      </c>
      <c r="C37" s="31" t="s">
        <v>961</v>
      </c>
      <c r="D37" s="31" t="s">
        <v>1086</v>
      </c>
      <c r="E37" s="31" t="s">
        <v>531</v>
      </c>
      <c r="F37" s="84">
        <v>96319</v>
      </c>
      <c r="G37" s="32">
        <v>33.01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45436</v>
      </c>
      <c r="B38" s="32">
        <v>537707</v>
      </c>
      <c r="C38" s="31" t="s">
        <v>961</v>
      </c>
      <c r="D38" s="31" t="s">
        <v>1086</v>
      </c>
      <c r="E38" s="31" t="s">
        <v>530</v>
      </c>
      <c r="F38" s="84">
        <v>98385</v>
      </c>
      <c r="G38" s="32">
        <v>33.6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45436</v>
      </c>
      <c r="B39" s="32">
        <v>537707</v>
      </c>
      <c r="C39" s="31" t="s">
        <v>961</v>
      </c>
      <c r="D39" s="31" t="s">
        <v>1140</v>
      </c>
      <c r="E39" s="31" t="s">
        <v>530</v>
      </c>
      <c r="F39" s="84">
        <v>50000</v>
      </c>
      <c r="G39" s="32">
        <v>33.6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45436</v>
      </c>
      <c r="B40" s="32">
        <v>540190</v>
      </c>
      <c r="C40" s="31" t="s">
        <v>1075</v>
      </c>
      <c r="D40" s="31" t="s">
        <v>1141</v>
      </c>
      <c r="E40" s="31" t="s">
        <v>530</v>
      </c>
      <c r="F40" s="84">
        <v>200000</v>
      </c>
      <c r="G40" s="32">
        <v>7.5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45436</v>
      </c>
      <c r="B41" s="32">
        <v>540190</v>
      </c>
      <c r="C41" s="31" t="s">
        <v>1075</v>
      </c>
      <c r="D41" s="31" t="s">
        <v>1142</v>
      </c>
      <c r="E41" s="31" t="s">
        <v>530</v>
      </c>
      <c r="F41" s="84">
        <v>200000</v>
      </c>
      <c r="G41" s="32">
        <v>7.5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45436</v>
      </c>
      <c r="B42" s="32">
        <v>540190</v>
      </c>
      <c r="C42" s="31" t="s">
        <v>1075</v>
      </c>
      <c r="D42" s="31" t="s">
        <v>1143</v>
      </c>
      <c r="E42" s="31" t="s">
        <v>531</v>
      </c>
      <c r="F42" s="84">
        <v>221500</v>
      </c>
      <c r="G42" s="32">
        <v>7.5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45436</v>
      </c>
      <c r="B43" s="32">
        <v>540190</v>
      </c>
      <c r="C43" s="31" t="s">
        <v>1075</v>
      </c>
      <c r="D43" s="31" t="s">
        <v>1144</v>
      </c>
      <c r="E43" s="31" t="s">
        <v>531</v>
      </c>
      <c r="F43" s="84">
        <v>425000</v>
      </c>
      <c r="G43" s="32">
        <v>7.5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45436</v>
      </c>
      <c r="B44" s="32">
        <v>540190</v>
      </c>
      <c r="C44" s="31" t="s">
        <v>1075</v>
      </c>
      <c r="D44" s="31" t="s">
        <v>1111</v>
      </c>
      <c r="E44" s="31" t="s">
        <v>530</v>
      </c>
      <c r="F44" s="84">
        <v>835000</v>
      </c>
      <c r="G44" s="32">
        <v>7.5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45436</v>
      </c>
      <c r="B45" s="32">
        <v>544156</v>
      </c>
      <c r="C45" s="31" t="s">
        <v>1145</v>
      </c>
      <c r="D45" s="31" t="s">
        <v>1146</v>
      </c>
      <c r="E45" s="31" t="s">
        <v>530</v>
      </c>
      <c r="F45" s="84">
        <v>18000</v>
      </c>
      <c r="G45" s="32">
        <v>36.380000000000003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45436</v>
      </c>
      <c r="B46" s="32">
        <v>544156</v>
      </c>
      <c r="C46" s="31" t="s">
        <v>1145</v>
      </c>
      <c r="D46" s="31" t="s">
        <v>1146</v>
      </c>
      <c r="E46" s="31" t="s">
        <v>531</v>
      </c>
      <c r="F46" s="84">
        <v>24000</v>
      </c>
      <c r="G46" s="32">
        <v>34.51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45436</v>
      </c>
      <c r="B47" s="32">
        <v>531739</v>
      </c>
      <c r="C47" s="31" t="s">
        <v>1147</v>
      </c>
      <c r="D47" s="31" t="s">
        <v>1148</v>
      </c>
      <c r="E47" s="31" t="s">
        <v>530</v>
      </c>
      <c r="F47" s="84">
        <v>1355843</v>
      </c>
      <c r="G47" s="32">
        <v>18.25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45436</v>
      </c>
      <c r="B48" s="32">
        <v>531739</v>
      </c>
      <c r="C48" s="31" t="s">
        <v>1147</v>
      </c>
      <c r="D48" s="31" t="s">
        <v>1148</v>
      </c>
      <c r="E48" s="31" t="s">
        <v>531</v>
      </c>
      <c r="F48" s="84">
        <v>843</v>
      </c>
      <c r="G48" s="32">
        <v>18.2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45436</v>
      </c>
      <c r="B49" s="32">
        <v>513309</v>
      </c>
      <c r="C49" s="31" t="s">
        <v>1149</v>
      </c>
      <c r="D49" s="31" t="s">
        <v>1085</v>
      </c>
      <c r="E49" s="31" t="s">
        <v>531</v>
      </c>
      <c r="F49" s="84">
        <v>35073</v>
      </c>
      <c r="G49" s="32">
        <v>19.43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45436</v>
      </c>
      <c r="B50" s="32">
        <v>513309</v>
      </c>
      <c r="C50" s="31" t="s">
        <v>1149</v>
      </c>
      <c r="D50" s="31" t="s">
        <v>1085</v>
      </c>
      <c r="E50" s="31" t="s">
        <v>530</v>
      </c>
      <c r="F50" s="84">
        <v>35073</v>
      </c>
      <c r="G50" s="32">
        <v>19.309999999999999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45436</v>
      </c>
      <c r="B51" s="32">
        <v>513309</v>
      </c>
      <c r="C51" s="31" t="s">
        <v>1149</v>
      </c>
      <c r="D51" s="31" t="s">
        <v>1150</v>
      </c>
      <c r="E51" s="31" t="s">
        <v>531</v>
      </c>
      <c r="F51" s="84">
        <v>62000</v>
      </c>
      <c r="G51" s="32">
        <v>19.57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45436</v>
      </c>
      <c r="B52" s="32">
        <v>513309</v>
      </c>
      <c r="C52" s="31" t="s">
        <v>1149</v>
      </c>
      <c r="D52" s="31" t="s">
        <v>1150</v>
      </c>
      <c r="E52" s="31" t="s">
        <v>530</v>
      </c>
      <c r="F52" s="84">
        <v>51000</v>
      </c>
      <c r="G52" s="32">
        <v>19.399999999999999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45436</v>
      </c>
      <c r="B53" s="32">
        <v>513309</v>
      </c>
      <c r="C53" s="31" t="s">
        <v>1149</v>
      </c>
      <c r="D53" s="31" t="s">
        <v>1151</v>
      </c>
      <c r="E53" s="31" t="s">
        <v>531</v>
      </c>
      <c r="F53" s="84">
        <v>111700</v>
      </c>
      <c r="G53" s="32">
        <v>19.45</v>
      </c>
      <c r="H53" s="32" t="s">
        <v>326</v>
      </c>
    </row>
    <row r="54" spans="1:28" ht="15" customHeight="1">
      <c r="A54" s="83">
        <v>45436</v>
      </c>
      <c r="B54" s="32">
        <v>513309</v>
      </c>
      <c r="C54" s="31" t="s">
        <v>1149</v>
      </c>
      <c r="D54" s="31" t="s">
        <v>1152</v>
      </c>
      <c r="E54" s="31" t="s">
        <v>531</v>
      </c>
      <c r="F54" s="84">
        <v>30000</v>
      </c>
      <c r="G54" s="32">
        <v>19.53</v>
      </c>
      <c r="H54" s="32" t="s">
        <v>326</v>
      </c>
    </row>
    <row r="55" spans="1:28" ht="15" customHeight="1">
      <c r="A55" s="83">
        <v>45436</v>
      </c>
      <c r="B55" s="32">
        <v>513309</v>
      </c>
      <c r="C55" s="31" t="s">
        <v>1149</v>
      </c>
      <c r="D55" s="31" t="s">
        <v>1153</v>
      </c>
      <c r="E55" s="31" t="s">
        <v>530</v>
      </c>
      <c r="F55" s="84">
        <v>30000</v>
      </c>
      <c r="G55" s="32">
        <v>19.54</v>
      </c>
      <c r="H55" s="32" t="s">
        <v>326</v>
      </c>
    </row>
    <row r="56" spans="1:28" ht="15" customHeight="1">
      <c r="A56" s="83">
        <v>45436</v>
      </c>
      <c r="B56" s="32">
        <v>544108</v>
      </c>
      <c r="C56" s="31" t="s">
        <v>1154</v>
      </c>
      <c r="D56" s="31" t="s">
        <v>1155</v>
      </c>
      <c r="E56" s="31" t="s">
        <v>530</v>
      </c>
      <c r="F56" s="84">
        <v>2400</v>
      </c>
      <c r="G56" s="32">
        <v>139</v>
      </c>
      <c r="H56" s="32" t="s">
        <v>326</v>
      </c>
    </row>
    <row r="57" spans="1:28" ht="15" customHeight="1">
      <c r="A57" s="83">
        <v>45436</v>
      </c>
      <c r="B57" s="32">
        <v>544108</v>
      </c>
      <c r="C57" s="31" t="s">
        <v>1154</v>
      </c>
      <c r="D57" s="31" t="s">
        <v>1155</v>
      </c>
      <c r="E57" s="31" t="s">
        <v>531</v>
      </c>
      <c r="F57" s="84">
        <v>15600</v>
      </c>
      <c r="G57" s="32">
        <v>138.43</v>
      </c>
      <c r="H57" s="32" t="s">
        <v>326</v>
      </c>
    </row>
    <row r="58" spans="1:28" ht="15" customHeight="1">
      <c r="A58" s="83">
        <v>45436</v>
      </c>
      <c r="B58" s="32">
        <v>513337</v>
      </c>
      <c r="C58" s="31" t="s">
        <v>1156</v>
      </c>
      <c r="D58" s="31" t="s">
        <v>1157</v>
      </c>
      <c r="E58" s="31" t="s">
        <v>531</v>
      </c>
      <c r="F58" s="84">
        <v>412932</v>
      </c>
      <c r="G58" s="32">
        <v>19.350000000000001</v>
      </c>
      <c r="H58" s="32" t="s">
        <v>326</v>
      </c>
    </row>
    <row r="59" spans="1:28" ht="15" customHeight="1">
      <c r="A59" s="83">
        <v>45436</v>
      </c>
      <c r="B59" s="32">
        <v>540377</v>
      </c>
      <c r="C59" s="31" t="s">
        <v>1158</v>
      </c>
      <c r="D59" s="31" t="s">
        <v>1007</v>
      </c>
      <c r="E59" s="31" t="s">
        <v>530</v>
      </c>
      <c r="F59" s="84">
        <v>3119668</v>
      </c>
      <c r="G59" s="32">
        <v>1.65</v>
      </c>
      <c r="H59" s="32" t="s">
        <v>326</v>
      </c>
    </row>
    <row r="60" spans="1:28" ht="15" customHeight="1">
      <c r="A60" s="83">
        <v>45436</v>
      </c>
      <c r="B60" s="32">
        <v>536709</v>
      </c>
      <c r="C60" s="31" t="s">
        <v>1087</v>
      </c>
      <c r="D60" s="31" t="s">
        <v>1088</v>
      </c>
      <c r="E60" s="31" t="s">
        <v>531</v>
      </c>
      <c r="F60" s="84">
        <v>83393</v>
      </c>
      <c r="G60" s="32">
        <v>16.5</v>
      </c>
      <c r="H60" s="32" t="s">
        <v>326</v>
      </c>
    </row>
    <row r="61" spans="1:28" ht="15" customHeight="1">
      <c r="A61" s="83">
        <v>45436</v>
      </c>
      <c r="B61" s="32">
        <v>543286</v>
      </c>
      <c r="C61" s="31" t="s">
        <v>1159</v>
      </c>
      <c r="D61" s="31" t="s">
        <v>1160</v>
      </c>
      <c r="E61" s="31" t="s">
        <v>530</v>
      </c>
      <c r="F61" s="84">
        <v>36000</v>
      </c>
      <c r="G61" s="32">
        <v>12.5</v>
      </c>
      <c r="H61" s="32" t="s">
        <v>326</v>
      </c>
    </row>
    <row r="62" spans="1:28" ht="15" customHeight="1">
      <c r="A62" s="83">
        <v>45436</v>
      </c>
      <c r="B62" s="32">
        <v>540515</v>
      </c>
      <c r="C62" s="31" t="s">
        <v>1161</v>
      </c>
      <c r="D62" s="31" t="s">
        <v>1162</v>
      </c>
      <c r="E62" s="31" t="s">
        <v>531</v>
      </c>
      <c r="F62" s="84">
        <v>34953</v>
      </c>
      <c r="G62" s="32">
        <v>4.5999999999999996</v>
      </c>
      <c r="H62" s="32" t="s">
        <v>326</v>
      </c>
    </row>
    <row r="63" spans="1:28" ht="15" customHeight="1">
      <c r="A63" s="83">
        <v>45436</v>
      </c>
      <c r="B63" s="32">
        <v>540515</v>
      </c>
      <c r="C63" s="31" t="s">
        <v>1161</v>
      </c>
      <c r="D63" s="31" t="s">
        <v>1163</v>
      </c>
      <c r="E63" s="31" t="s">
        <v>530</v>
      </c>
      <c r="F63" s="84">
        <v>25000</v>
      </c>
      <c r="G63" s="32">
        <v>4.6500000000000004</v>
      </c>
      <c r="H63" s="32" t="s">
        <v>326</v>
      </c>
    </row>
    <row r="64" spans="1:28" ht="15" customHeight="1">
      <c r="A64" s="83">
        <v>45436</v>
      </c>
      <c r="B64" s="32">
        <v>531784</v>
      </c>
      <c r="C64" s="31" t="s">
        <v>1164</v>
      </c>
      <c r="D64" s="31" t="s">
        <v>1165</v>
      </c>
      <c r="E64" s="31" t="s">
        <v>530</v>
      </c>
      <c r="F64" s="84">
        <v>111369</v>
      </c>
      <c r="G64" s="32">
        <v>1.71</v>
      </c>
      <c r="H64" s="32" t="s">
        <v>326</v>
      </c>
    </row>
    <row r="65" spans="1:8" ht="15" customHeight="1">
      <c r="A65" s="83">
        <v>45436</v>
      </c>
      <c r="B65" s="32">
        <v>531784</v>
      </c>
      <c r="C65" s="31" t="s">
        <v>1164</v>
      </c>
      <c r="D65" s="31" t="s">
        <v>1165</v>
      </c>
      <c r="E65" s="31" t="s">
        <v>531</v>
      </c>
      <c r="F65" s="84">
        <v>1315475</v>
      </c>
      <c r="G65" s="32">
        <v>1.69</v>
      </c>
      <c r="H65" s="32" t="s">
        <v>326</v>
      </c>
    </row>
    <row r="66" spans="1:8" ht="15" customHeight="1">
      <c r="A66" s="83">
        <v>45436</v>
      </c>
      <c r="B66" s="32">
        <v>543613</v>
      </c>
      <c r="C66" s="31" t="s">
        <v>1166</v>
      </c>
      <c r="D66" s="31" t="s">
        <v>1167</v>
      </c>
      <c r="E66" s="31" t="s">
        <v>530</v>
      </c>
      <c r="F66" s="84">
        <v>24000</v>
      </c>
      <c r="G66" s="32">
        <v>16.63</v>
      </c>
      <c r="H66" s="32" t="s">
        <v>326</v>
      </c>
    </row>
    <row r="67" spans="1:8" ht="15" customHeight="1">
      <c r="A67" s="83">
        <v>45436</v>
      </c>
      <c r="B67" s="32">
        <v>505523</v>
      </c>
      <c r="C67" s="31" t="s">
        <v>1089</v>
      </c>
      <c r="D67" s="31" t="s">
        <v>1107</v>
      </c>
      <c r="E67" s="31" t="s">
        <v>531</v>
      </c>
      <c r="F67" s="84">
        <v>17700000</v>
      </c>
      <c r="G67" s="32">
        <v>0.94</v>
      </c>
      <c r="H67" s="32" t="s">
        <v>326</v>
      </c>
    </row>
    <row r="68" spans="1:8" ht="15" customHeight="1">
      <c r="A68" s="83">
        <v>45436</v>
      </c>
      <c r="B68" s="32">
        <v>505523</v>
      </c>
      <c r="C68" s="31" t="s">
        <v>1089</v>
      </c>
      <c r="D68" s="31" t="s">
        <v>1168</v>
      </c>
      <c r="E68" s="31" t="s">
        <v>531</v>
      </c>
      <c r="F68" s="84">
        <v>14604570</v>
      </c>
      <c r="G68" s="32">
        <v>0.93</v>
      </c>
      <c r="H68" s="32" t="s">
        <v>326</v>
      </c>
    </row>
    <row r="69" spans="1:8" ht="15" customHeight="1">
      <c r="A69" s="83">
        <v>45436</v>
      </c>
      <c r="B69" s="32">
        <v>523242</v>
      </c>
      <c r="C69" s="31" t="s">
        <v>1169</v>
      </c>
      <c r="D69" s="31" t="s">
        <v>1076</v>
      </c>
      <c r="E69" s="31" t="s">
        <v>530</v>
      </c>
      <c r="F69" s="84">
        <v>127000</v>
      </c>
      <c r="G69" s="32">
        <v>6.04</v>
      </c>
      <c r="H69" s="32" t="s">
        <v>326</v>
      </c>
    </row>
    <row r="70" spans="1:8" ht="15" customHeight="1">
      <c r="A70" s="83">
        <v>45436</v>
      </c>
      <c r="B70" s="32">
        <v>523242</v>
      </c>
      <c r="C70" s="31" t="s">
        <v>1169</v>
      </c>
      <c r="D70" s="31" t="s">
        <v>846</v>
      </c>
      <c r="E70" s="31" t="s">
        <v>530</v>
      </c>
      <c r="F70" s="84">
        <v>225900</v>
      </c>
      <c r="G70" s="32">
        <v>6.03</v>
      </c>
      <c r="H70" s="32" t="s">
        <v>326</v>
      </c>
    </row>
    <row r="71" spans="1:8" ht="15" customHeight="1">
      <c r="A71" s="83">
        <v>45436</v>
      </c>
      <c r="B71" s="32">
        <v>523242</v>
      </c>
      <c r="C71" s="31" t="s">
        <v>1169</v>
      </c>
      <c r="D71" s="31" t="s">
        <v>1170</v>
      </c>
      <c r="E71" s="31" t="s">
        <v>531</v>
      </c>
      <c r="F71" s="84">
        <v>813000</v>
      </c>
      <c r="G71" s="32">
        <v>6.05</v>
      </c>
      <c r="H71" s="32" t="s">
        <v>326</v>
      </c>
    </row>
    <row r="72" spans="1:8" ht="15" customHeight="1">
      <c r="A72" s="83">
        <v>45436</v>
      </c>
      <c r="B72" s="32">
        <v>523242</v>
      </c>
      <c r="C72" s="31" t="s">
        <v>1169</v>
      </c>
      <c r="D72" s="31" t="s">
        <v>1171</v>
      </c>
      <c r="E72" s="31" t="s">
        <v>531</v>
      </c>
      <c r="F72" s="84">
        <v>524400</v>
      </c>
      <c r="G72" s="32">
        <v>6.17</v>
      </c>
      <c r="H72" s="32" t="s">
        <v>326</v>
      </c>
    </row>
    <row r="73" spans="1:8" ht="15" customHeight="1">
      <c r="A73" s="83">
        <v>45436</v>
      </c>
      <c r="B73" s="32">
        <v>523242</v>
      </c>
      <c r="C73" s="31" t="s">
        <v>1169</v>
      </c>
      <c r="D73" s="31" t="s">
        <v>1171</v>
      </c>
      <c r="E73" s="31" t="s">
        <v>530</v>
      </c>
      <c r="F73" s="84">
        <v>243700</v>
      </c>
      <c r="G73" s="32">
        <v>6.04</v>
      </c>
      <c r="H73" s="32" t="s">
        <v>326</v>
      </c>
    </row>
    <row r="74" spans="1:8" ht="15" customHeight="1">
      <c r="A74" s="83">
        <v>45436</v>
      </c>
      <c r="B74" s="32">
        <v>523242</v>
      </c>
      <c r="C74" s="31" t="s">
        <v>1169</v>
      </c>
      <c r="D74" s="31" t="s">
        <v>1172</v>
      </c>
      <c r="E74" s="31" t="s">
        <v>530</v>
      </c>
      <c r="F74" s="84">
        <v>260400</v>
      </c>
      <c r="G74" s="32">
        <v>6.04</v>
      </c>
      <c r="H74" s="32" t="s">
        <v>326</v>
      </c>
    </row>
    <row r="75" spans="1:8" ht="15" customHeight="1">
      <c r="A75" s="83">
        <v>45436</v>
      </c>
      <c r="B75" s="32">
        <v>540386</v>
      </c>
      <c r="C75" s="31" t="s">
        <v>1173</v>
      </c>
      <c r="D75" s="31" t="s">
        <v>1174</v>
      </c>
      <c r="E75" s="31" t="s">
        <v>531</v>
      </c>
      <c r="F75" s="84">
        <v>208367</v>
      </c>
      <c r="G75" s="32">
        <v>0.61</v>
      </c>
      <c r="H75" s="32" t="s">
        <v>326</v>
      </c>
    </row>
    <row r="76" spans="1:8" ht="15" customHeight="1">
      <c r="A76" s="83">
        <v>45436</v>
      </c>
      <c r="B76" s="32">
        <v>540386</v>
      </c>
      <c r="C76" s="31" t="s">
        <v>1173</v>
      </c>
      <c r="D76" s="31" t="s">
        <v>1174</v>
      </c>
      <c r="E76" s="31" t="s">
        <v>530</v>
      </c>
      <c r="F76" s="84">
        <v>529786</v>
      </c>
      <c r="G76" s="32">
        <v>0.62</v>
      </c>
      <c r="H76" s="32" t="s">
        <v>326</v>
      </c>
    </row>
    <row r="77" spans="1:8" ht="15" customHeight="1">
      <c r="A77" s="83">
        <v>45436</v>
      </c>
      <c r="B77" s="32">
        <v>532911</v>
      </c>
      <c r="C77" s="31" t="s">
        <v>1175</v>
      </c>
      <c r="D77" s="31" t="s">
        <v>1176</v>
      </c>
      <c r="E77" s="31" t="s">
        <v>530</v>
      </c>
      <c r="F77" s="84">
        <v>100000</v>
      </c>
      <c r="G77" s="32">
        <v>10.49</v>
      </c>
      <c r="H77" s="32" t="s">
        <v>326</v>
      </c>
    </row>
    <row r="78" spans="1:8" ht="15" customHeight="1">
      <c r="A78" s="83">
        <v>45436</v>
      </c>
      <c r="B78" s="32">
        <v>544178</v>
      </c>
      <c r="C78" s="31" t="s">
        <v>1108</v>
      </c>
      <c r="D78" s="31" t="s">
        <v>1177</v>
      </c>
      <c r="E78" s="31" t="s">
        <v>531</v>
      </c>
      <c r="F78" s="84">
        <v>34800</v>
      </c>
      <c r="G78" s="32">
        <v>97.76</v>
      </c>
      <c r="H78" s="32" t="s">
        <v>326</v>
      </c>
    </row>
    <row r="79" spans="1:8" ht="15" customHeight="1">
      <c r="A79" s="83">
        <v>45436</v>
      </c>
      <c r="B79" s="32">
        <v>544170</v>
      </c>
      <c r="C79" s="31" t="s">
        <v>1109</v>
      </c>
      <c r="D79" s="31" t="s">
        <v>1178</v>
      </c>
      <c r="E79" s="31" t="s">
        <v>531</v>
      </c>
      <c r="F79" s="84">
        <v>52000</v>
      </c>
      <c r="G79" s="32">
        <v>56.23</v>
      </c>
      <c r="H79" s="32" t="s">
        <v>326</v>
      </c>
    </row>
    <row r="80" spans="1:8" ht="15" customHeight="1">
      <c r="A80" s="83">
        <v>45436</v>
      </c>
      <c r="B80" s="32">
        <v>526544</v>
      </c>
      <c r="C80" s="31" t="s">
        <v>1090</v>
      </c>
      <c r="D80" s="31" t="s">
        <v>1179</v>
      </c>
      <c r="E80" s="31" t="s">
        <v>530</v>
      </c>
      <c r="F80" s="84">
        <v>1387888</v>
      </c>
      <c r="G80" s="32">
        <v>6.15</v>
      </c>
      <c r="H80" s="32" t="s">
        <v>326</v>
      </c>
    </row>
    <row r="81" spans="1:8" ht="15" customHeight="1">
      <c r="A81" s="83">
        <v>45436</v>
      </c>
      <c r="B81" s="32">
        <v>526544</v>
      </c>
      <c r="C81" s="31" t="s">
        <v>1090</v>
      </c>
      <c r="D81" s="31" t="s">
        <v>1180</v>
      </c>
      <c r="E81" s="31" t="s">
        <v>530</v>
      </c>
      <c r="F81" s="84">
        <v>2497138</v>
      </c>
      <c r="G81" s="32">
        <v>6.22</v>
      </c>
      <c r="H81" s="32" t="s">
        <v>326</v>
      </c>
    </row>
    <row r="82" spans="1:8" ht="15" customHeight="1">
      <c r="A82" s="83">
        <v>45436</v>
      </c>
      <c r="B82" s="32">
        <v>538875</v>
      </c>
      <c r="C82" s="31" t="s">
        <v>1091</v>
      </c>
      <c r="D82" s="31" t="s">
        <v>1110</v>
      </c>
      <c r="E82" s="31" t="s">
        <v>530</v>
      </c>
      <c r="F82" s="84">
        <v>50000</v>
      </c>
      <c r="G82" s="32">
        <v>27.27</v>
      </c>
      <c r="H82" s="32" t="s">
        <v>326</v>
      </c>
    </row>
    <row r="83" spans="1:8" ht="15" customHeight="1">
      <c r="A83" s="83">
        <v>45436</v>
      </c>
      <c r="B83" s="32">
        <v>538875</v>
      </c>
      <c r="C83" s="31" t="s">
        <v>1091</v>
      </c>
      <c r="D83" s="31" t="s">
        <v>1181</v>
      </c>
      <c r="E83" s="31" t="s">
        <v>530</v>
      </c>
      <c r="F83" s="84">
        <v>55520</v>
      </c>
      <c r="G83" s="32">
        <v>27.26</v>
      </c>
      <c r="H83" s="32" t="s">
        <v>326</v>
      </c>
    </row>
    <row r="84" spans="1:8" ht="15" customHeight="1">
      <c r="A84" s="83">
        <v>45436</v>
      </c>
      <c r="B84" s="32">
        <v>538875</v>
      </c>
      <c r="C84" s="31" t="s">
        <v>1091</v>
      </c>
      <c r="D84" s="31" t="s">
        <v>1182</v>
      </c>
      <c r="E84" s="31" t="s">
        <v>530</v>
      </c>
      <c r="F84" s="84">
        <v>51704</v>
      </c>
      <c r="G84" s="32">
        <v>27.23</v>
      </c>
      <c r="H84" s="32" t="s">
        <v>326</v>
      </c>
    </row>
    <row r="85" spans="1:8" ht="15" customHeight="1">
      <c r="A85" s="83">
        <v>45436</v>
      </c>
      <c r="B85" s="32">
        <v>538875</v>
      </c>
      <c r="C85" s="31" t="s">
        <v>1091</v>
      </c>
      <c r="D85" s="31" t="s">
        <v>1183</v>
      </c>
      <c r="E85" s="31" t="s">
        <v>531</v>
      </c>
      <c r="F85" s="84">
        <v>84765</v>
      </c>
      <c r="G85" s="32">
        <v>27.22</v>
      </c>
      <c r="H85" s="32" t="s">
        <v>326</v>
      </c>
    </row>
    <row r="86" spans="1:8" ht="15" customHeight="1">
      <c r="A86" s="83">
        <v>45436</v>
      </c>
      <c r="B86" s="32">
        <v>538875</v>
      </c>
      <c r="C86" s="31" t="s">
        <v>1091</v>
      </c>
      <c r="D86" s="31" t="s">
        <v>1184</v>
      </c>
      <c r="E86" s="31" t="s">
        <v>531</v>
      </c>
      <c r="F86" s="84">
        <v>94105</v>
      </c>
      <c r="G86" s="32">
        <v>27.25</v>
      </c>
      <c r="H86" s="32" t="s">
        <v>326</v>
      </c>
    </row>
    <row r="87" spans="1:8" ht="15" customHeight="1">
      <c r="A87" s="83">
        <v>45436</v>
      </c>
      <c r="B87" s="32">
        <v>539584</v>
      </c>
      <c r="C87" s="31" t="s">
        <v>867</v>
      </c>
      <c r="D87" s="31" t="s">
        <v>1111</v>
      </c>
      <c r="E87" s="31" t="s">
        <v>531</v>
      </c>
      <c r="F87" s="84">
        <v>1683387</v>
      </c>
      <c r="G87" s="32">
        <v>0.49</v>
      </c>
      <c r="H87" s="32" t="s">
        <v>326</v>
      </c>
    </row>
    <row r="88" spans="1:8" ht="15" customHeight="1">
      <c r="A88" s="83">
        <v>45436</v>
      </c>
      <c r="B88" s="32">
        <v>516038</v>
      </c>
      <c r="C88" s="31" t="s">
        <v>1185</v>
      </c>
      <c r="D88" s="31" t="s">
        <v>1186</v>
      </c>
      <c r="E88" s="31" t="s">
        <v>530</v>
      </c>
      <c r="F88" s="84">
        <v>10000</v>
      </c>
      <c r="G88" s="32">
        <v>99.22</v>
      </c>
      <c r="H88" s="32" t="s">
        <v>326</v>
      </c>
    </row>
    <row r="89" spans="1:8" ht="15" customHeight="1">
      <c r="A89" s="83">
        <v>45436</v>
      </c>
      <c r="B89" s="32">
        <v>519242</v>
      </c>
      <c r="C89" s="31" t="s">
        <v>1187</v>
      </c>
      <c r="D89" s="31" t="s">
        <v>1188</v>
      </c>
      <c r="E89" s="31" t="s">
        <v>531</v>
      </c>
      <c r="F89" s="84">
        <v>25000</v>
      </c>
      <c r="G89" s="32">
        <v>84.58</v>
      </c>
      <c r="H89" s="32" t="s">
        <v>326</v>
      </c>
    </row>
    <row r="90" spans="1:8" ht="15" customHeight="1">
      <c r="A90" s="83">
        <v>45436</v>
      </c>
      <c r="B90" s="32">
        <v>519242</v>
      </c>
      <c r="C90" s="31" t="s">
        <v>1187</v>
      </c>
      <c r="D90" s="31" t="s">
        <v>1189</v>
      </c>
      <c r="E90" s="31" t="s">
        <v>531</v>
      </c>
      <c r="F90" s="84">
        <v>35000</v>
      </c>
      <c r="G90" s="32">
        <v>84.58</v>
      </c>
      <c r="H90" s="32" t="s">
        <v>326</v>
      </c>
    </row>
    <row r="91" spans="1:8" ht="15" customHeight="1">
      <c r="A91" s="83">
        <v>45436</v>
      </c>
      <c r="B91" s="32">
        <v>519242</v>
      </c>
      <c r="C91" s="31" t="s">
        <v>1187</v>
      </c>
      <c r="D91" s="31" t="s">
        <v>1190</v>
      </c>
      <c r="E91" s="31" t="s">
        <v>531</v>
      </c>
      <c r="F91" s="84">
        <v>15000</v>
      </c>
      <c r="G91" s="32">
        <v>84.58</v>
      </c>
      <c r="H91" s="32" t="s">
        <v>326</v>
      </c>
    </row>
    <row r="92" spans="1:8" ht="15" customHeight="1">
      <c r="A92" s="83">
        <v>45436</v>
      </c>
      <c r="B92" s="32">
        <v>519242</v>
      </c>
      <c r="C92" s="31" t="s">
        <v>1187</v>
      </c>
      <c r="D92" s="31" t="s">
        <v>1191</v>
      </c>
      <c r="E92" s="31" t="s">
        <v>531</v>
      </c>
      <c r="F92" s="84">
        <v>124691</v>
      </c>
      <c r="G92" s="32">
        <v>84.58</v>
      </c>
      <c r="H92" s="32" t="s">
        <v>326</v>
      </c>
    </row>
    <row r="93" spans="1:8" ht="15" customHeight="1">
      <c r="A93" s="83">
        <v>45436</v>
      </c>
      <c r="B93" s="32">
        <v>519242</v>
      </c>
      <c r="C93" s="31" t="s">
        <v>1187</v>
      </c>
      <c r="D93" s="31" t="s">
        <v>1192</v>
      </c>
      <c r="E93" s="31" t="s">
        <v>530</v>
      </c>
      <c r="F93" s="84">
        <v>24997</v>
      </c>
      <c r="G93" s="32">
        <v>84.58</v>
      </c>
      <c r="H93" s="32" t="s">
        <v>326</v>
      </c>
    </row>
    <row r="94" spans="1:8" ht="15" customHeight="1">
      <c r="A94" s="83">
        <v>45436</v>
      </c>
      <c r="B94" s="32">
        <v>519242</v>
      </c>
      <c r="C94" s="31" t="s">
        <v>1187</v>
      </c>
      <c r="D94" s="31" t="s">
        <v>1006</v>
      </c>
      <c r="E94" s="31" t="s">
        <v>530</v>
      </c>
      <c r="F94" s="84">
        <v>10000</v>
      </c>
      <c r="G94" s="32">
        <v>84.58</v>
      </c>
      <c r="H94" s="32" t="s">
        <v>326</v>
      </c>
    </row>
    <row r="95" spans="1:8" ht="15" customHeight="1">
      <c r="A95" s="83">
        <v>45436</v>
      </c>
      <c r="B95" s="32">
        <v>519242</v>
      </c>
      <c r="C95" s="31" t="s">
        <v>1187</v>
      </c>
      <c r="D95" s="31" t="s">
        <v>1193</v>
      </c>
      <c r="E95" s="31" t="s">
        <v>530</v>
      </c>
      <c r="F95" s="84">
        <v>72000</v>
      </c>
      <c r="G95" s="32">
        <v>84.58</v>
      </c>
      <c r="H95" s="32" t="s">
        <v>326</v>
      </c>
    </row>
    <row r="96" spans="1:8" ht="15" customHeight="1">
      <c r="A96" s="83">
        <v>45436</v>
      </c>
      <c r="B96" s="32">
        <v>519242</v>
      </c>
      <c r="C96" s="31" t="s">
        <v>1187</v>
      </c>
      <c r="D96" s="31" t="s">
        <v>1194</v>
      </c>
      <c r="E96" s="31" t="s">
        <v>530</v>
      </c>
      <c r="F96" s="84">
        <v>10000</v>
      </c>
      <c r="G96" s="32">
        <v>84.58</v>
      </c>
      <c r="H96" s="32" t="s">
        <v>326</v>
      </c>
    </row>
    <row r="97" spans="1:8" ht="15" customHeight="1">
      <c r="A97" s="83">
        <v>45436</v>
      </c>
      <c r="B97" s="32">
        <v>519242</v>
      </c>
      <c r="C97" s="31" t="s">
        <v>1187</v>
      </c>
      <c r="D97" s="31" t="s">
        <v>1195</v>
      </c>
      <c r="E97" s="31" t="s">
        <v>530</v>
      </c>
      <c r="F97" s="84">
        <v>20000</v>
      </c>
      <c r="G97" s="32">
        <v>84.58</v>
      </c>
      <c r="H97" s="32" t="s">
        <v>326</v>
      </c>
    </row>
    <row r="98" spans="1:8" ht="15" customHeight="1">
      <c r="A98" s="83">
        <v>45436</v>
      </c>
      <c r="B98" s="32">
        <v>519242</v>
      </c>
      <c r="C98" s="31" t="s">
        <v>1187</v>
      </c>
      <c r="D98" s="31" t="s">
        <v>1196</v>
      </c>
      <c r="E98" s="31" t="s">
        <v>530</v>
      </c>
      <c r="F98" s="84">
        <v>10000</v>
      </c>
      <c r="G98" s="32">
        <v>84.58</v>
      </c>
      <c r="H98" s="32" t="s">
        <v>326</v>
      </c>
    </row>
    <row r="99" spans="1:8" ht="15" customHeight="1">
      <c r="A99" s="83">
        <v>45436</v>
      </c>
      <c r="B99" s="32">
        <v>513575</v>
      </c>
      <c r="C99" s="31" t="s">
        <v>1112</v>
      </c>
      <c r="D99" s="31" t="s">
        <v>1113</v>
      </c>
      <c r="E99" s="31" t="s">
        <v>531</v>
      </c>
      <c r="F99" s="84">
        <v>35045</v>
      </c>
      <c r="G99" s="32">
        <v>19.079999999999998</v>
      </c>
      <c r="H99" s="32" t="s">
        <v>326</v>
      </c>
    </row>
    <row r="100" spans="1:8" ht="15" customHeight="1">
      <c r="A100" s="83">
        <v>45436</v>
      </c>
      <c r="B100" s="32">
        <v>543274</v>
      </c>
      <c r="C100" s="31" t="s">
        <v>1197</v>
      </c>
      <c r="D100" s="31" t="s">
        <v>1198</v>
      </c>
      <c r="E100" s="31" t="s">
        <v>530</v>
      </c>
      <c r="F100" s="84">
        <v>219150</v>
      </c>
      <c r="G100" s="32">
        <v>5.21</v>
      </c>
      <c r="H100" s="32" t="s">
        <v>326</v>
      </c>
    </row>
    <row r="101" spans="1:8" ht="15" customHeight="1">
      <c r="A101" s="83">
        <v>45436</v>
      </c>
      <c r="B101" s="32">
        <v>543274</v>
      </c>
      <c r="C101" s="31" t="s">
        <v>1197</v>
      </c>
      <c r="D101" s="31" t="s">
        <v>1199</v>
      </c>
      <c r="E101" s="31" t="s">
        <v>531</v>
      </c>
      <c r="F101" s="84">
        <v>404100</v>
      </c>
      <c r="G101" s="32">
        <v>5.21</v>
      </c>
      <c r="H101" s="32" t="s">
        <v>326</v>
      </c>
    </row>
    <row r="102" spans="1:8" ht="15" customHeight="1">
      <c r="A102" s="83">
        <v>45436</v>
      </c>
      <c r="B102" s="32">
        <v>544168</v>
      </c>
      <c r="C102" s="31" t="s">
        <v>1092</v>
      </c>
      <c r="D102" s="31" t="s">
        <v>1007</v>
      </c>
      <c r="E102" s="31" t="s">
        <v>531</v>
      </c>
      <c r="F102" s="84">
        <v>13000</v>
      </c>
      <c r="G102" s="32">
        <v>103.33</v>
      </c>
      <c r="H102" s="32" t="s">
        <v>326</v>
      </c>
    </row>
    <row r="103" spans="1:8" ht="15" customHeight="1">
      <c r="A103" s="83">
        <v>45436</v>
      </c>
      <c r="B103" s="32">
        <v>544168</v>
      </c>
      <c r="C103" s="31" t="s">
        <v>1092</v>
      </c>
      <c r="D103" s="31" t="s">
        <v>1007</v>
      </c>
      <c r="E103" s="31" t="s">
        <v>530</v>
      </c>
      <c r="F103" s="84">
        <v>48000</v>
      </c>
      <c r="G103" s="32">
        <v>103.15</v>
      </c>
      <c r="H103" s="32" t="s">
        <v>326</v>
      </c>
    </row>
    <row r="104" spans="1:8" ht="15" customHeight="1">
      <c r="A104" s="83">
        <v>45436</v>
      </c>
      <c r="B104" s="32">
        <v>544157</v>
      </c>
      <c r="C104" s="31" t="s">
        <v>1200</v>
      </c>
      <c r="D104" s="31" t="s">
        <v>1006</v>
      </c>
      <c r="E104" s="31" t="s">
        <v>531</v>
      </c>
      <c r="F104" s="84">
        <v>16000</v>
      </c>
      <c r="G104" s="32">
        <v>304.60000000000002</v>
      </c>
      <c r="H104" s="32" t="s">
        <v>326</v>
      </c>
    </row>
    <row r="105" spans="1:8" ht="15" customHeight="1">
      <c r="A105" s="83">
        <v>45436</v>
      </c>
      <c r="B105" s="32">
        <v>544157</v>
      </c>
      <c r="C105" s="31" t="s">
        <v>1200</v>
      </c>
      <c r="D105" s="31" t="s">
        <v>1201</v>
      </c>
      <c r="E105" s="31" t="s">
        <v>530</v>
      </c>
      <c r="F105" s="84">
        <v>20000</v>
      </c>
      <c r="G105" s="32">
        <v>304.60000000000002</v>
      </c>
      <c r="H105" s="32" t="s">
        <v>326</v>
      </c>
    </row>
    <row r="106" spans="1:8" ht="15" customHeight="1">
      <c r="A106" s="83">
        <v>45436</v>
      </c>
      <c r="B106" s="32" t="s">
        <v>1202</v>
      </c>
      <c r="C106" s="31" t="s">
        <v>1203</v>
      </c>
      <c r="D106" s="31" t="s">
        <v>1204</v>
      </c>
      <c r="E106" s="31" t="s">
        <v>530</v>
      </c>
      <c r="F106" s="84">
        <v>150000</v>
      </c>
      <c r="G106" s="32">
        <v>241.31</v>
      </c>
      <c r="H106" s="32" t="s">
        <v>861</v>
      </c>
    </row>
    <row r="107" spans="1:8" ht="15" customHeight="1">
      <c r="A107" s="83">
        <v>45436</v>
      </c>
      <c r="B107" s="32" t="s">
        <v>356</v>
      </c>
      <c r="C107" s="31" t="s">
        <v>1116</v>
      </c>
      <c r="D107" s="31" t="s">
        <v>1077</v>
      </c>
      <c r="E107" s="31" t="s">
        <v>530</v>
      </c>
      <c r="F107" s="84">
        <v>1556699</v>
      </c>
      <c r="G107" s="32">
        <v>1966.53</v>
      </c>
      <c r="H107" s="32" t="s">
        <v>861</v>
      </c>
    </row>
    <row r="108" spans="1:8" ht="15" customHeight="1">
      <c r="A108" s="83">
        <v>45436</v>
      </c>
      <c r="B108" s="32" t="s">
        <v>1205</v>
      </c>
      <c r="C108" s="31" t="s">
        <v>1206</v>
      </c>
      <c r="D108" s="31" t="s">
        <v>846</v>
      </c>
      <c r="E108" s="31" t="s">
        <v>530</v>
      </c>
      <c r="F108" s="84">
        <v>39000</v>
      </c>
      <c r="G108" s="32">
        <v>145.30000000000001</v>
      </c>
      <c r="H108" s="32" t="s">
        <v>861</v>
      </c>
    </row>
    <row r="109" spans="1:8" ht="15" customHeight="1">
      <c r="A109" s="83">
        <v>45436</v>
      </c>
      <c r="B109" s="32" t="s">
        <v>1205</v>
      </c>
      <c r="C109" s="31" t="s">
        <v>1206</v>
      </c>
      <c r="D109" s="31" t="s">
        <v>1207</v>
      </c>
      <c r="E109" s="31" t="s">
        <v>530</v>
      </c>
      <c r="F109" s="84">
        <v>36000</v>
      </c>
      <c r="G109" s="32">
        <v>146</v>
      </c>
      <c r="H109" s="32" t="s">
        <v>861</v>
      </c>
    </row>
    <row r="110" spans="1:8" ht="15" customHeight="1">
      <c r="A110" s="83">
        <v>45436</v>
      </c>
      <c r="B110" s="32" t="s">
        <v>138</v>
      </c>
      <c r="C110" s="31" t="s">
        <v>1208</v>
      </c>
      <c r="D110" s="31" t="s">
        <v>1209</v>
      </c>
      <c r="E110" s="31" t="s">
        <v>530</v>
      </c>
      <c r="F110" s="84">
        <v>397139923</v>
      </c>
      <c r="G110" s="32">
        <v>15.02</v>
      </c>
      <c r="H110" s="32" t="s">
        <v>861</v>
      </c>
    </row>
    <row r="111" spans="1:8" ht="15" customHeight="1">
      <c r="A111" s="83">
        <v>45436</v>
      </c>
      <c r="B111" s="32" t="s">
        <v>1210</v>
      </c>
      <c r="C111" s="31" t="s">
        <v>1211</v>
      </c>
      <c r="D111" s="31" t="s">
        <v>1077</v>
      </c>
      <c r="E111" s="31" t="s">
        <v>530</v>
      </c>
      <c r="F111" s="84">
        <v>831839</v>
      </c>
      <c r="G111" s="32">
        <v>109.76</v>
      </c>
      <c r="H111" s="32" t="s">
        <v>861</v>
      </c>
    </row>
    <row r="112" spans="1:8" ht="15" customHeight="1">
      <c r="A112" s="83">
        <v>45436</v>
      </c>
      <c r="B112" s="32" t="s">
        <v>1212</v>
      </c>
      <c r="C112" s="31" t="s">
        <v>1213</v>
      </c>
      <c r="D112" s="31" t="s">
        <v>1077</v>
      </c>
      <c r="E112" s="31" t="s">
        <v>530</v>
      </c>
      <c r="F112" s="84">
        <v>375697</v>
      </c>
      <c r="G112" s="32">
        <v>842.47</v>
      </c>
      <c r="H112" s="32" t="s">
        <v>861</v>
      </c>
    </row>
    <row r="113" spans="1:8" ht="15" customHeight="1">
      <c r="A113" s="83">
        <v>45436</v>
      </c>
      <c r="B113" s="32" t="s">
        <v>1212</v>
      </c>
      <c r="C113" s="31" t="s">
        <v>1213</v>
      </c>
      <c r="D113" s="31" t="s">
        <v>1214</v>
      </c>
      <c r="E113" s="31" t="s">
        <v>530</v>
      </c>
      <c r="F113" s="84">
        <v>247983</v>
      </c>
      <c r="G113" s="32">
        <v>861.74</v>
      </c>
      <c r="H113" s="32" t="s">
        <v>861</v>
      </c>
    </row>
    <row r="114" spans="1:8" ht="15" customHeight="1">
      <c r="A114" s="83">
        <v>45436</v>
      </c>
      <c r="B114" s="32" t="s">
        <v>1212</v>
      </c>
      <c r="C114" s="31" t="s">
        <v>1213</v>
      </c>
      <c r="D114" s="31" t="s">
        <v>1215</v>
      </c>
      <c r="E114" s="31" t="s">
        <v>530</v>
      </c>
      <c r="F114" s="84">
        <v>395368</v>
      </c>
      <c r="G114" s="32">
        <v>854.04</v>
      </c>
      <c r="H114" s="32" t="s">
        <v>861</v>
      </c>
    </row>
    <row r="115" spans="1:8" ht="15" customHeight="1">
      <c r="A115" s="83">
        <v>45436</v>
      </c>
      <c r="B115" s="32" t="s">
        <v>1212</v>
      </c>
      <c r="C115" s="31" t="s">
        <v>1213</v>
      </c>
      <c r="D115" s="31" t="s">
        <v>1209</v>
      </c>
      <c r="E115" s="31" t="s">
        <v>530</v>
      </c>
      <c r="F115" s="84">
        <v>222450</v>
      </c>
      <c r="G115" s="32">
        <v>851.25</v>
      </c>
      <c r="H115" s="32" t="s">
        <v>861</v>
      </c>
    </row>
    <row r="116" spans="1:8" ht="15" customHeight="1">
      <c r="A116" s="83">
        <v>45436</v>
      </c>
      <c r="B116" s="32" t="s">
        <v>1216</v>
      </c>
      <c r="C116" s="31" t="s">
        <v>1217</v>
      </c>
      <c r="D116" s="31" t="s">
        <v>1121</v>
      </c>
      <c r="E116" s="31" t="s">
        <v>530</v>
      </c>
      <c r="F116" s="84">
        <v>64000</v>
      </c>
      <c r="G116" s="32">
        <v>116.1</v>
      </c>
      <c r="H116" s="32" t="s">
        <v>861</v>
      </c>
    </row>
    <row r="117" spans="1:8" ht="15" customHeight="1">
      <c r="A117" s="83">
        <v>45436</v>
      </c>
      <c r="B117" s="32" t="s">
        <v>1218</v>
      </c>
      <c r="C117" s="31" t="s">
        <v>1219</v>
      </c>
      <c r="D117" s="31" t="s">
        <v>1077</v>
      </c>
      <c r="E117" s="31" t="s">
        <v>530</v>
      </c>
      <c r="F117" s="84">
        <v>1050407</v>
      </c>
      <c r="G117" s="32">
        <v>133</v>
      </c>
      <c r="H117" s="32" t="s">
        <v>861</v>
      </c>
    </row>
    <row r="118" spans="1:8" ht="15" customHeight="1">
      <c r="A118" s="83">
        <v>45436</v>
      </c>
      <c r="B118" s="32" t="s">
        <v>1220</v>
      </c>
      <c r="C118" s="31" t="s">
        <v>1221</v>
      </c>
      <c r="D118" s="31" t="s">
        <v>1222</v>
      </c>
      <c r="E118" s="31" t="s">
        <v>530</v>
      </c>
      <c r="F118" s="84">
        <v>24000</v>
      </c>
      <c r="G118" s="32">
        <v>525</v>
      </c>
      <c r="H118" s="32" t="s">
        <v>861</v>
      </c>
    </row>
    <row r="119" spans="1:8" ht="15" customHeight="1">
      <c r="A119" s="83">
        <v>45436</v>
      </c>
      <c r="B119" s="32" t="s">
        <v>1223</v>
      </c>
      <c r="C119" s="31" t="s">
        <v>1224</v>
      </c>
      <c r="D119" s="31" t="s">
        <v>1225</v>
      </c>
      <c r="E119" s="31" t="s">
        <v>530</v>
      </c>
      <c r="F119" s="84">
        <v>78700</v>
      </c>
      <c r="G119" s="32">
        <v>150.03</v>
      </c>
      <c r="H119" s="32" t="s">
        <v>861</v>
      </c>
    </row>
    <row r="120" spans="1:8" ht="15" customHeight="1">
      <c r="A120" s="83">
        <v>45436</v>
      </c>
      <c r="B120" s="32" t="s">
        <v>1226</v>
      </c>
      <c r="C120" s="31" t="s">
        <v>1227</v>
      </c>
      <c r="D120" s="31" t="s">
        <v>1228</v>
      </c>
      <c r="E120" s="31" t="s">
        <v>530</v>
      </c>
      <c r="F120" s="84">
        <v>1196763</v>
      </c>
      <c r="G120" s="32">
        <v>62.66</v>
      </c>
      <c r="H120" s="32" t="s">
        <v>861</v>
      </c>
    </row>
    <row r="121" spans="1:8" ht="15" customHeight="1">
      <c r="A121" s="83">
        <v>45436</v>
      </c>
      <c r="B121" s="32" t="s">
        <v>1226</v>
      </c>
      <c r="C121" s="31" t="s">
        <v>1227</v>
      </c>
      <c r="D121" s="31" t="s">
        <v>1229</v>
      </c>
      <c r="E121" s="31" t="s">
        <v>530</v>
      </c>
      <c r="F121" s="84">
        <v>1662302</v>
      </c>
      <c r="G121" s="32">
        <v>61.65</v>
      </c>
      <c r="H121" s="32" t="s">
        <v>861</v>
      </c>
    </row>
    <row r="122" spans="1:8" ht="15" customHeight="1">
      <c r="A122" s="83">
        <v>45436</v>
      </c>
      <c r="B122" s="32" t="s">
        <v>1230</v>
      </c>
      <c r="C122" s="31" t="s">
        <v>1231</v>
      </c>
      <c r="D122" s="31" t="s">
        <v>1222</v>
      </c>
      <c r="E122" s="31" t="s">
        <v>530</v>
      </c>
      <c r="F122" s="84">
        <v>161600</v>
      </c>
      <c r="G122" s="32">
        <v>419.41</v>
      </c>
      <c r="H122" s="32" t="s">
        <v>861</v>
      </c>
    </row>
    <row r="123" spans="1:8" ht="15" customHeight="1">
      <c r="A123" s="83">
        <v>45436</v>
      </c>
      <c r="B123" s="32" t="s">
        <v>1232</v>
      </c>
      <c r="C123" s="31" t="s">
        <v>1233</v>
      </c>
      <c r="D123" s="31" t="s">
        <v>1077</v>
      </c>
      <c r="E123" s="31" t="s">
        <v>530</v>
      </c>
      <c r="F123" s="84">
        <v>736928</v>
      </c>
      <c r="G123" s="32">
        <v>326.02</v>
      </c>
      <c r="H123" s="32" t="s">
        <v>861</v>
      </c>
    </row>
    <row r="124" spans="1:8" ht="15" customHeight="1">
      <c r="A124" s="83">
        <v>45436</v>
      </c>
      <c r="B124" s="32" t="s">
        <v>1114</v>
      </c>
      <c r="C124" s="31" t="s">
        <v>1115</v>
      </c>
      <c r="D124" s="31" t="s">
        <v>1234</v>
      </c>
      <c r="E124" s="31" t="s">
        <v>531</v>
      </c>
      <c r="F124" s="84">
        <v>60000</v>
      </c>
      <c r="G124" s="32">
        <v>15.65</v>
      </c>
      <c r="H124" s="32" t="s">
        <v>861</v>
      </c>
    </row>
    <row r="125" spans="1:8" ht="15" customHeight="1">
      <c r="A125" s="83">
        <v>45436</v>
      </c>
      <c r="B125" s="32" t="s">
        <v>356</v>
      </c>
      <c r="C125" s="31" t="s">
        <v>1116</v>
      </c>
      <c r="D125" s="31" t="s">
        <v>1077</v>
      </c>
      <c r="E125" s="31" t="s">
        <v>531</v>
      </c>
      <c r="F125" s="84">
        <v>1556699</v>
      </c>
      <c r="G125" s="32">
        <v>1968.1</v>
      </c>
      <c r="H125" s="32" t="s">
        <v>861</v>
      </c>
    </row>
    <row r="126" spans="1:8" ht="15" customHeight="1">
      <c r="A126" s="83">
        <v>45436</v>
      </c>
      <c r="B126" s="32" t="s">
        <v>1093</v>
      </c>
      <c r="C126" s="31" t="s">
        <v>1094</v>
      </c>
      <c r="D126" s="31" t="s">
        <v>1117</v>
      </c>
      <c r="E126" s="31" t="s">
        <v>531</v>
      </c>
      <c r="F126" s="84">
        <v>1635000</v>
      </c>
      <c r="G126" s="32">
        <v>2.95</v>
      </c>
      <c r="H126" s="32" t="s">
        <v>861</v>
      </c>
    </row>
    <row r="127" spans="1:8" ht="15" customHeight="1">
      <c r="A127" s="83">
        <v>45436</v>
      </c>
      <c r="B127" s="32" t="s">
        <v>138</v>
      </c>
      <c r="C127" s="31" t="s">
        <v>1208</v>
      </c>
      <c r="D127" s="31" t="s">
        <v>1209</v>
      </c>
      <c r="E127" s="31" t="s">
        <v>531</v>
      </c>
      <c r="F127" s="84">
        <v>343729114</v>
      </c>
      <c r="G127" s="32">
        <v>15.08</v>
      </c>
      <c r="H127" s="32" t="s">
        <v>861</v>
      </c>
    </row>
    <row r="128" spans="1:8" ht="15" customHeight="1">
      <c r="A128" s="83">
        <v>45436</v>
      </c>
      <c r="B128" s="32" t="s">
        <v>1235</v>
      </c>
      <c r="C128" s="31" t="s">
        <v>1236</v>
      </c>
      <c r="D128" s="31" t="s">
        <v>1237</v>
      </c>
      <c r="E128" s="31" t="s">
        <v>531</v>
      </c>
      <c r="F128" s="84">
        <v>313028</v>
      </c>
      <c r="G128" s="32">
        <v>54.72</v>
      </c>
      <c r="H128" s="32" t="s">
        <v>861</v>
      </c>
    </row>
    <row r="129" spans="1:8" ht="15" customHeight="1">
      <c r="A129" s="83">
        <v>45436</v>
      </c>
      <c r="B129" s="32" t="s">
        <v>1210</v>
      </c>
      <c r="C129" s="31" t="s">
        <v>1211</v>
      </c>
      <c r="D129" s="31" t="s">
        <v>1077</v>
      </c>
      <c r="E129" s="31" t="s">
        <v>531</v>
      </c>
      <c r="F129" s="84">
        <v>831839</v>
      </c>
      <c r="G129" s="32">
        <v>109.98</v>
      </c>
      <c r="H129" s="32" t="s">
        <v>861</v>
      </c>
    </row>
    <row r="130" spans="1:8" ht="15" customHeight="1">
      <c r="A130" s="83">
        <v>45436</v>
      </c>
      <c r="B130" s="32" t="s">
        <v>1212</v>
      </c>
      <c r="C130" s="31" t="s">
        <v>1213</v>
      </c>
      <c r="D130" s="31" t="s">
        <v>1077</v>
      </c>
      <c r="E130" s="31" t="s">
        <v>531</v>
      </c>
      <c r="F130" s="84">
        <v>375697</v>
      </c>
      <c r="G130" s="32">
        <v>842.67</v>
      </c>
      <c r="H130" s="32" t="s">
        <v>861</v>
      </c>
    </row>
    <row r="131" spans="1:8" ht="15" customHeight="1">
      <c r="A131" s="83">
        <v>45436</v>
      </c>
      <c r="B131" s="32" t="s">
        <v>1212</v>
      </c>
      <c r="C131" s="31" t="s">
        <v>1213</v>
      </c>
      <c r="D131" s="31" t="s">
        <v>1209</v>
      </c>
      <c r="E131" s="31" t="s">
        <v>531</v>
      </c>
      <c r="F131" s="84">
        <v>175997</v>
      </c>
      <c r="G131" s="32">
        <v>851.66</v>
      </c>
      <c r="H131" s="32" t="s">
        <v>861</v>
      </c>
    </row>
    <row r="132" spans="1:8" ht="15" customHeight="1">
      <c r="A132" s="83">
        <v>45436</v>
      </c>
      <c r="B132" s="32" t="s">
        <v>1212</v>
      </c>
      <c r="C132" s="31" t="s">
        <v>1213</v>
      </c>
      <c r="D132" s="31" t="s">
        <v>1215</v>
      </c>
      <c r="E132" s="31" t="s">
        <v>531</v>
      </c>
      <c r="F132" s="84">
        <v>420936</v>
      </c>
      <c r="G132" s="32">
        <v>855.59</v>
      </c>
      <c r="H132" s="32" t="s">
        <v>861</v>
      </c>
    </row>
    <row r="133" spans="1:8" ht="15" customHeight="1">
      <c r="A133" s="83">
        <v>45436</v>
      </c>
      <c r="B133" s="32" t="s">
        <v>1212</v>
      </c>
      <c r="C133" s="31" t="s">
        <v>1213</v>
      </c>
      <c r="D133" s="31" t="s">
        <v>1214</v>
      </c>
      <c r="E133" s="31" t="s">
        <v>531</v>
      </c>
      <c r="F133" s="84">
        <v>247983</v>
      </c>
      <c r="G133" s="32">
        <v>862.14</v>
      </c>
      <c r="H133" s="32" t="s">
        <v>861</v>
      </c>
    </row>
    <row r="134" spans="1:8" ht="15" customHeight="1">
      <c r="A134" s="83">
        <v>45436</v>
      </c>
      <c r="B134" s="32" t="s">
        <v>1118</v>
      </c>
      <c r="C134" s="31" t="s">
        <v>1119</v>
      </c>
      <c r="D134" s="31" t="s">
        <v>1120</v>
      </c>
      <c r="E134" s="31" t="s">
        <v>531</v>
      </c>
      <c r="F134" s="84">
        <v>268000</v>
      </c>
      <c r="G134" s="32">
        <v>89.98</v>
      </c>
      <c r="H134" s="32" t="s">
        <v>861</v>
      </c>
    </row>
    <row r="135" spans="1:8" ht="15" customHeight="1">
      <c r="A135" s="83">
        <v>45436</v>
      </c>
      <c r="B135" s="32" t="s">
        <v>1216</v>
      </c>
      <c r="C135" s="31" t="s">
        <v>1217</v>
      </c>
      <c r="D135" s="31" t="s">
        <v>1238</v>
      </c>
      <c r="E135" s="31" t="s">
        <v>531</v>
      </c>
      <c r="F135" s="84">
        <v>316000</v>
      </c>
      <c r="G135" s="32">
        <v>116.1</v>
      </c>
      <c r="H135" s="32" t="s">
        <v>861</v>
      </c>
    </row>
    <row r="136" spans="1:8" ht="15" customHeight="1">
      <c r="A136" s="83">
        <v>45436</v>
      </c>
      <c r="B136" s="32" t="s">
        <v>1216</v>
      </c>
      <c r="C136" s="31" t="s">
        <v>1217</v>
      </c>
      <c r="D136" s="31" t="s">
        <v>1121</v>
      </c>
      <c r="E136" s="31" t="s">
        <v>531</v>
      </c>
      <c r="F136" s="84">
        <v>124000</v>
      </c>
      <c r="G136" s="32">
        <v>116.1</v>
      </c>
      <c r="H136" s="32" t="s">
        <v>861</v>
      </c>
    </row>
    <row r="137" spans="1:8" ht="15" customHeight="1">
      <c r="A137" s="83">
        <v>45436</v>
      </c>
      <c r="B137" s="32" t="s">
        <v>1216</v>
      </c>
      <c r="C137" s="31" t="s">
        <v>1217</v>
      </c>
      <c r="D137" s="31" t="s">
        <v>1120</v>
      </c>
      <c r="E137" s="31" t="s">
        <v>531</v>
      </c>
      <c r="F137" s="84">
        <v>332000</v>
      </c>
      <c r="G137" s="32">
        <v>116.1</v>
      </c>
      <c r="H137" s="32" t="s">
        <v>861</v>
      </c>
    </row>
    <row r="138" spans="1:8" ht="15" customHeight="1">
      <c r="A138" s="83">
        <v>45436</v>
      </c>
      <c r="B138" s="32" t="s">
        <v>1218</v>
      </c>
      <c r="C138" s="31" t="s">
        <v>1219</v>
      </c>
      <c r="D138" s="31" t="s">
        <v>1077</v>
      </c>
      <c r="E138" s="31" t="s">
        <v>531</v>
      </c>
      <c r="F138" s="84">
        <v>1050407</v>
      </c>
      <c r="G138" s="32">
        <v>132.93</v>
      </c>
      <c r="H138" s="32" t="s">
        <v>861</v>
      </c>
    </row>
    <row r="139" spans="1:8" ht="15" customHeight="1">
      <c r="A139" s="83">
        <v>45436</v>
      </c>
      <c r="B139" s="32" t="s">
        <v>1239</v>
      </c>
      <c r="C139" s="31" t="s">
        <v>1240</v>
      </c>
      <c r="D139" s="31" t="s">
        <v>1241</v>
      </c>
      <c r="E139" s="31" t="s">
        <v>531</v>
      </c>
      <c r="F139" s="84">
        <v>100000</v>
      </c>
      <c r="G139" s="32">
        <v>135.08000000000001</v>
      </c>
      <c r="H139" s="32" t="s">
        <v>861</v>
      </c>
    </row>
    <row r="140" spans="1:8" ht="15" customHeight="1">
      <c r="A140" s="83">
        <v>45436</v>
      </c>
      <c r="B140" s="32" t="s">
        <v>1226</v>
      </c>
      <c r="C140" s="31" t="s">
        <v>1227</v>
      </c>
      <c r="D140" s="31" t="s">
        <v>1228</v>
      </c>
      <c r="E140" s="31" t="s">
        <v>531</v>
      </c>
      <c r="F140" s="84">
        <v>245000</v>
      </c>
      <c r="G140" s="32">
        <v>62.02</v>
      </c>
      <c r="H140" s="32" t="s">
        <v>861</v>
      </c>
    </row>
    <row r="141" spans="1:8" ht="15" customHeight="1">
      <c r="A141" s="83">
        <v>45436</v>
      </c>
      <c r="B141" s="32" t="s">
        <v>1226</v>
      </c>
      <c r="C141" s="31" t="s">
        <v>1227</v>
      </c>
      <c r="D141" s="31" t="s">
        <v>1229</v>
      </c>
      <c r="E141" s="31" t="s">
        <v>531</v>
      </c>
      <c r="F141" s="84">
        <v>1781026</v>
      </c>
      <c r="G141" s="32">
        <v>62.16</v>
      </c>
      <c r="H141" s="32" t="s">
        <v>861</v>
      </c>
    </row>
    <row r="142" spans="1:8" ht="15" customHeight="1">
      <c r="A142" s="83">
        <v>45436</v>
      </c>
      <c r="B142" s="32" t="s">
        <v>1230</v>
      </c>
      <c r="C142" s="31" t="s">
        <v>1231</v>
      </c>
      <c r="D142" s="31" t="s">
        <v>1222</v>
      </c>
      <c r="E142" s="31" t="s">
        <v>531</v>
      </c>
      <c r="F142" s="84">
        <v>1600</v>
      </c>
      <c r="G142" s="32">
        <v>429.8</v>
      </c>
      <c r="H142" s="32" t="s">
        <v>861</v>
      </c>
    </row>
    <row r="143" spans="1:8" ht="15" customHeight="1">
      <c r="A143" s="83">
        <v>45436</v>
      </c>
      <c r="B143" s="32" t="s">
        <v>1232</v>
      </c>
      <c r="C143" s="31" t="s">
        <v>1233</v>
      </c>
      <c r="D143" s="31" t="s">
        <v>1077</v>
      </c>
      <c r="E143" s="31" t="s">
        <v>531</v>
      </c>
      <c r="F143" s="84">
        <v>736928</v>
      </c>
      <c r="G143" s="32">
        <v>326.45</v>
      </c>
      <c r="H143" s="32" t="s">
        <v>861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7"/>
  <sheetViews>
    <sheetView zoomScale="80" zoomScaleNormal="80" workbookViewId="0">
      <selection activeCell="B9" sqref="B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844</v>
      </c>
      <c r="G10" s="185">
        <v>2390</v>
      </c>
      <c r="H10" s="183"/>
      <c r="I10" s="183" t="s">
        <v>845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2467.75</v>
      </c>
      <c r="Q10" s="228"/>
      <c r="R10" s="54" t="s">
        <v>1009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998</v>
      </c>
      <c r="F11" s="183" t="s">
        <v>999</v>
      </c>
      <c r="G11" s="185">
        <v>3612</v>
      </c>
      <c r="H11" s="183"/>
      <c r="I11" s="183" t="s">
        <v>1000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3849.5</v>
      </c>
      <c r="Q11" s="228"/>
      <c r="R11" s="54" t="s">
        <v>1009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850</v>
      </c>
      <c r="J12" s="255" t="s">
        <v>897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1009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853</v>
      </c>
      <c r="J13" s="255" t="s">
        <v>1078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1010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998</v>
      </c>
      <c r="F14" s="183" t="s">
        <v>1001</v>
      </c>
      <c r="G14" s="185">
        <v>1357.5</v>
      </c>
      <c r="H14" s="183"/>
      <c r="I14" s="183" t="s">
        <v>1002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1517.2</v>
      </c>
      <c r="Q14" s="228"/>
      <c r="R14" s="54" t="s">
        <v>1009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855</v>
      </c>
      <c r="J15" s="279" t="s">
        <v>965</v>
      </c>
      <c r="K15" s="279">
        <f t="shared" ref="K15" si="6">H15-F15</f>
        <v>-12.5</v>
      </c>
      <c r="L15" s="325">
        <f t="shared" ref="L15" si="7">(F15*-0.3)/100</f>
        <v>-0.48299999999999998</v>
      </c>
      <c r="M15" s="326">
        <f t="shared" ref="M15" si="8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1009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864</v>
      </c>
      <c r="J16" s="255" t="s">
        <v>959</v>
      </c>
      <c r="K16" s="255">
        <f t="shared" ref="K16" si="9">H16-F16</f>
        <v>27</v>
      </c>
      <c r="L16" s="301">
        <f t="shared" ref="L16" si="10">(F16*-0.3)/100</f>
        <v>-1.9275</v>
      </c>
      <c r="M16" s="302">
        <f t="shared" ref="M16" si="11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1009</v>
      </c>
    </row>
    <row r="17" spans="1:38" ht="15" customHeight="1">
      <c r="A17" s="320">
        <v>8</v>
      </c>
      <c r="B17" s="321">
        <v>45412</v>
      </c>
      <c r="C17" s="322"/>
      <c r="D17" s="323" t="s">
        <v>858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865</v>
      </c>
      <c r="J17" s="279" t="s">
        <v>952</v>
      </c>
      <c r="K17" s="279">
        <f t="shared" ref="K17:K18" si="12">H17-F17</f>
        <v>-7</v>
      </c>
      <c r="L17" s="325">
        <f t="shared" ref="L17:L18" si="13">(F17*-0.3)/100</f>
        <v>-0.4965</v>
      </c>
      <c r="M17" s="326">
        <f t="shared" ref="M17:M18" si="14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1009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866</v>
      </c>
      <c r="J18" s="255" t="s">
        <v>682</v>
      </c>
      <c r="K18" s="255">
        <f t="shared" si="12"/>
        <v>68</v>
      </c>
      <c r="L18" s="301">
        <f t="shared" si="13"/>
        <v>-4.4400000000000004</v>
      </c>
      <c r="M18" s="302">
        <f t="shared" si="14"/>
        <v>4.2945945945945946E-2</v>
      </c>
      <c r="N18" s="255" t="s">
        <v>548</v>
      </c>
      <c r="O18" s="303">
        <v>45428</v>
      </c>
      <c r="P18" s="304"/>
      <c r="Q18" s="228"/>
      <c r="R18" s="54" t="s">
        <v>1009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998</v>
      </c>
      <c r="F19" s="183" t="s">
        <v>1004</v>
      </c>
      <c r="G19" s="185">
        <v>1267</v>
      </c>
      <c r="H19" s="183"/>
      <c r="I19" s="183" t="s">
        <v>1005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1345.2</v>
      </c>
      <c r="Q19" s="228"/>
      <c r="R19" s="54" t="s">
        <v>1009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895</v>
      </c>
      <c r="J20" s="255" t="s">
        <v>1016</v>
      </c>
      <c r="K20" s="255">
        <f t="shared" ref="K20" si="15">H20-F20</f>
        <v>24.5</v>
      </c>
      <c r="L20" s="301">
        <f t="shared" ref="L20" si="16">(F20*-0.3)/100</f>
        <v>-1.35</v>
      </c>
      <c r="M20" s="302">
        <f t="shared" ref="M20" si="17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1009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907</v>
      </c>
      <c r="G21" s="185">
        <v>416</v>
      </c>
      <c r="H21" s="183"/>
      <c r="I21" s="183" t="s">
        <v>908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436.2</v>
      </c>
      <c r="Q21" s="228"/>
      <c r="R21" s="54" t="s">
        <v>1009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982</v>
      </c>
      <c r="J22" s="255" t="s">
        <v>1008</v>
      </c>
      <c r="K22" s="255">
        <f t="shared" ref="K22" si="18">H22-F22</f>
        <v>19</v>
      </c>
      <c r="L22" s="301">
        <f t="shared" ref="L22" si="19">(F22*-0.3)/100</f>
        <v>-1.26</v>
      </c>
      <c r="M22" s="302">
        <f t="shared" ref="M22" si="20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1009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1026</v>
      </c>
      <c r="G23" s="185">
        <v>2185</v>
      </c>
      <c r="H23" s="183"/>
      <c r="I23" s="183" t="s">
        <v>1021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2369.0500000000002</v>
      </c>
      <c r="Q23" s="228"/>
      <c r="R23" s="54" t="s">
        <v>1009</v>
      </c>
    </row>
    <row r="24" spans="1:38" ht="15" customHeight="1">
      <c r="A24" s="320">
        <v>15</v>
      </c>
      <c r="B24" s="321">
        <v>45433</v>
      </c>
      <c r="C24" s="322"/>
      <c r="D24" s="323" t="s">
        <v>1067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1068</v>
      </c>
      <c r="J24" s="279" t="s">
        <v>1097</v>
      </c>
      <c r="K24" s="279">
        <f t="shared" ref="K24" si="21">H24-F24</f>
        <v>-43</v>
      </c>
      <c r="L24" s="325">
        <f t="shared" ref="L24" si="22">(F24*-0.3)/100</f>
        <v>-2.274</v>
      </c>
      <c r="M24" s="326">
        <f t="shared" ref="M24" si="23">(K24+L24)/F24</f>
        <v>-5.9728232189973619E-2</v>
      </c>
      <c r="N24" s="279" t="s">
        <v>558</v>
      </c>
      <c r="O24" s="327">
        <v>45435</v>
      </c>
      <c r="P24" s="328"/>
      <c r="Q24" s="228"/>
      <c r="R24" s="54" t="s">
        <v>1009</v>
      </c>
    </row>
    <row r="25" spans="1:3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1083</v>
      </c>
      <c r="G25" s="185">
        <v>588</v>
      </c>
      <c r="H25" s="183"/>
      <c r="I25" s="183" t="s">
        <v>1084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654.1</v>
      </c>
      <c r="Q25" s="228"/>
      <c r="R25" s="54" t="s">
        <v>1009</v>
      </c>
    </row>
    <row r="26" spans="1:38" ht="15" customHeight="1">
      <c r="A26" s="187">
        <v>17</v>
      </c>
      <c r="B26" s="184">
        <v>45436</v>
      </c>
      <c r="C26" s="188"/>
      <c r="D26" s="192" t="s">
        <v>48</v>
      </c>
      <c r="E26" s="189" t="s">
        <v>546</v>
      </c>
      <c r="F26" s="183" t="s">
        <v>1122</v>
      </c>
      <c r="G26" s="185">
        <v>2460</v>
      </c>
      <c r="H26" s="183"/>
      <c r="I26" s="183" t="s">
        <v>1123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2609.25</v>
      </c>
      <c r="Q26" s="228"/>
      <c r="R26" s="54" t="s">
        <v>1009</v>
      </c>
    </row>
    <row r="27" spans="1:38" ht="15" customHeight="1">
      <c r="A27" s="187"/>
      <c r="B27" s="184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A28" s="187"/>
      <c r="B28" s="184"/>
      <c r="C28" s="188"/>
      <c r="D28" s="192"/>
      <c r="E28" s="189"/>
      <c r="F28" s="183"/>
      <c r="G28" s="185"/>
      <c r="H28" s="183"/>
      <c r="I28" s="183"/>
      <c r="J28" s="185"/>
      <c r="K28" s="185"/>
      <c r="L28" s="186"/>
      <c r="M28" s="190"/>
      <c r="N28" s="185"/>
      <c r="O28" s="191"/>
      <c r="P28" s="186"/>
      <c r="Q28" s="228"/>
    </row>
    <row r="29" spans="1:38" ht="15" customHeight="1"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38" ht="14.25" customHeight="1">
      <c r="A30" s="96"/>
      <c r="B30" s="97"/>
      <c r="C30" s="98"/>
      <c r="D30" s="99"/>
      <c r="E30" s="100"/>
      <c r="F30" s="100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102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 t="s">
        <v>549</v>
      </c>
      <c r="B31" s="104"/>
      <c r="C31" s="105"/>
      <c r="E31" s="106"/>
      <c r="F31" s="106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7" t="s">
        <v>550</v>
      </c>
      <c r="B32" s="103"/>
      <c r="C32" s="103"/>
      <c r="D32" s="103"/>
      <c r="E32" s="37"/>
      <c r="F32" s="108" t="s">
        <v>551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 t="s">
        <v>552</v>
      </c>
      <c r="B33" s="103"/>
      <c r="C33" s="103"/>
      <c r="D33" s="103" t="s">
        <v>553</v>
      </c>
      <c r="E33" s="6"/>
      <c r="F33" s="108" t="s">
        <v>554</v>
      </c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03"/>
      <c r="B34" s="103"/>
      <c r="C34" s="103"/>
      <c r="D34" s="103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96"/>
      <c r="B35" s="196"/>
      <c r="C35" s="196"/>
      <c r="D35" s="196"/>
      <c r="E35" s="197"/>
      <c r="F35" s="197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4.25" customHeight="1">
      <c r="A36" s="103"/>
      <c r="B36" s="103"/>
      <c r="C36" s="103"/>
      <c r="D36" s="103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115" t="s">
        <v>559</v>
      </c>
      <c r="B37" s="115"/>
      <c r="C37" s="115"/>
      <c r="D37" s="115"/>
      <c r="E37" s="6"/>
      <c r="F37" s="6"/>
      <c r="G37" s="54"/>
      <c r="H37" s="54"/>
      <c r="I37" s="54"/>
      <c r="J37" s="54"/>
      <c r="K37" s="54"/>
      <c r="L37" s="54"/>
      <c r="M37" s="54"/>
      <c r="N37" s="54"/>
      <c r="O37" s="54"/>
      <c r="P37" s="54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38.25" customHeight="1">
      <c r="A38" s="93" t="s">
        <v>16</v>
      </c>
      <c r="B38" s="93" t="s">
        <v>522</v>
      </c>
      <c r="C38" s="93"/>
      <c r="D38" s="94" t="s">
        <v>533</v>
      </c>
      <c r="E38" s="93" t="s">
        <v>534</v>
      </c>
      <c r="F38" s="93" t="s">
        <v>535</v>
      </c>
      <c r="G38" s="93" t="s">
        <v>555</v>
      </c>
      <c r="H38" s="93" t="s">
        <v>537</v>
      </c>
      <c r="I38" s="193" t="s">
        <v>538</v>
      </c>
      <c r="J38" s="195" t="s">
        <v>539</v>
      </c>
      <c r="K38" s="194" t="s">
        <v>560</v>
      </c>
      <c r="L38" s="95" t="s">
        <v>541</v>
      </c>
      <c r="M38" s="116" t="s">
        <v>561</v>
      </c>
      <c r="N38" s="93" t="s">
        <v>562</v>
      </c>
      <c r="O38" s="92" t="s">
        <v>543</v>
      </c>
      <c r="P38" s="277" t="s">
        <v>544</v>
      </c>
      <c r="Q38" s="230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.75" customHeight="1">
      <c r="A39" s="260">
        <v>1</v>
      </c>
      <c r="B39" s="258">
        <v>45408</v>
      </c>
      <c r="C39" s="259"/>
      <c r="D39" s="259" t="s">
        <v>859</v>
      </c>
      <c r="E39" s="260" t="s">
        <v>557</v>
      </c>
      <c r="F39" s="260">
        <v>1102.5</v>
      </c>
      <c r="G39" s="260">
        <v>1078</v>
      </c>
      <c r="H39" s="260">
        <v>1114</v>
      </c>
      <c r="I39" s="261" t="s">
        <v>860</v>
      </c>
      <c r="J39" s="294" t="s">
        <v>892</v>
      </c>
      <c r="K39" s="295">
        <f t="shared" ref="K39" si="24">H39-F39</f>
        <v>11.5</v>
      </c>
      <c r="L39" s="296">
        <f t="shared" ref="L39" si="25">(H39*N39)*0.03%</f>
        <v>150.38999999999999</v>
      </c>
      <c r="M39" s="297">
        <f t="shared" ref="M39" si="26">(K39*N39)-L39</f>
        <v>5024.6099999999997</v>
      </c>
      <c r="N39" s="295">
        <v>450</v>
      </c>
      <c r="O39" s="298" t="s">
        <v>548</v>
      </c>
      <c r="P39" s="299">
        <v>45415</v>
      </c>
      <c r="Q39" s="226"/>
      <c r="R39" s="54" t="s">
        <v>1009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60">
        <v>2</v>
      </c>
      <c r="B40" s="258">
        <v>45414</v>
      </c>
      <c r="C40" s="259"/>
      <c r="D40" s="259" t="s">
        <v>876</v>
      </c>
      <c r="E40" s="260" t="s">
        <v>557</v>
      </c>
      <c r="F40" s="260">
        <v>457</v>
      </c>
      <c r="G40" s="260">
        <v>448</v>
      </c>
      <c r="H40" s="260">
        <v>465.5</v>
      </c>
      <c r="I40" s="261" t="s">
        <v>877</v>
      </c>
      <c r="J40" s="294" t="s">
        <v>891</v>
      </c>
      <c r="K40" s="295">
        <f t="shared" ref="K40" si="27">H40-F40</f>
        <v>8.5</v>
      </c>
      <c r="L40" s="296">
        <f t="shared" ref="L40" si="28">(H40*N40)*0.03%</f>
        <v>174.56249999999997</v>
      </c>
      <c r="M40" s="297">
        <f t="shared" ref="M40" si="29">(K40*N40)-L40</f>
        <v>10450.4375</v>
      </c>
      <c r="N40" s="295">
        <v>1250</v>
      </c>
      <c r="O40" s="298" t="s">
        <v>548</v>
      </c>
      <c r="P40" s="299">
        <v>45415</v>
      </c>
      <c r="Q40" s="226"/>
      <c r="R40" s="54" t="s">
        <v>1009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6">
        <v>3</v>
      </c>
      <c r="B41" s="282">
        <v>45414</v>
      </c>
      <c r="C41" s="285"/>
      <c r="D41" s="285" t="s">
        <v>878</v>
      </c>
      <c r="E41" s="286" t="s">
        <v>557</v>
      </c>
      <c r="F41" s="286">
        <v>3002.5</v>
      </c>
      <c r="G41" s="286">
        <v>2950</v>
      </c>
      <c r="H41" s="286">
        <v>2950</v>
      </c>
      <c r="I41" s="287" t="s">
        <v>879</v>
      </c>
      <c r="J41" s="288" t="s">
        <v>890</v>
      </c>
      <c r="K41" s="289">
        <f>H41-F41</f>
        <v>-52.5</v>
      </c>
      <c r="L41" s="290">
        <f t="shared" ref="L41:L42" si="30">(H41*N41)*0.03%</f>
        <v>176.99999999999997</v>
      </c>
      <c r="M41" s="291">
        <f t="shared" ref="M41:M42" si="31">(K41*N41)-L41</f>
        <v>-10677</v>
      </c>
      <c r="N41" s="289">
        <v>200</v>
      </c>
      <c r="O41" s="292" t="s">
        <v>558</v>
      </c>
      <c r="P41" s="293">
        <v>45415</v>
      </c>
      <c r="Q41" s="226"/>
      <c r="R41" s="54" t="s">
        <v>1011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60">
        <v>4</v>
      </c>
      <c r="B42" s="258">
        <v>45418</v>
      </c>
      <c r="C42" s="259"/>
      <c r="D42" s="259" t="s">
        <v>876</v>
      </c>
      <c r="E42" s="260" t="s">
        <v>557</v>
      </c>
      <c r="F42" s="260">
        <v>455</v>
      </c>
      <c r="G42" s="260">
        <v>446</v>
      </c>
      <c r="H42" s="260">
        <v>465.5</v>
      </c>
      <c r="I42" s="261" t="s">
        <v>894</v>
      </c>
      <c r="J42" s="294" t="s">
        <v>896</v>
      </c>
      <c r="K42" s="295">
        <f t="shared" ref="K42" si="32">H42-F42</f>
        <v>10.5</v>
      </c>
      <c r="L42" s="296">
        <f t="shared" si="30"/>
        <v>174.56249999999997</v>
      </c>
      <c r="M42" s="297">
        <f t="shared" si="31"/>
        <v>12950.4375</v>
      </c>
      <c r="N42" s="295">
        <v>1250</v>
      </c>
      <c r="O42" s="298" t="s">
        <v>548</v>
      </c>
      <c r="P42" s="299">
        <v>45418</v>
      </c>
      <c r="Q42" s="226"/>
      <c r="R42" s="54" t="s">
        <v>1009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6">
        <v>5</v>
      </c>
      <c r="B43" s="282">
        <v>45418</v>
      </c>
      <c r="C43" s="285"/>
      <c r="D43" s="285" t="s">
        <v>898</v>
      </c>
      <c r="E43" s="286" t="s">
        <v>557</v>
      </c>
      <c r="F43" s="286">
        <v>805</v>
      </c>
      <c r="G43" s="286">
        <v>790</v>
      </c>
      <c r="H43" s="286">
        <v>790</v>
      </c>
      <c r="I43" s="287" t="s">
        <v>899</v>
      </c>
      <c r="J43" s="288" t="s">
        <v>912</v>
      </c>
      <c r="K43" s="289">
        <f>H43-F43</f>
        <v>-15</v>
      </c>
      <c r="L43" s="290">
        <f t="shared" ref="L43" si="33">(H43*N43)*0.03%</f>
        <v>177.74999999999997</v>
      </c>
      <c r="M43" s="291">
        <f t="shared" ref="M43" si="34">(K43*N43)-L43</f>
        <v>-11427.75</v>
      </c>
      <c r="N43" s="289">
        <v>750</v>
      </c>
      <c r="O43" s="292" t="s">
        <v>558</v>
      </c>
      <c r="P43" s="293">
        <v>45419</v>
      </c>
      <c r="Q43" s="226"/>
      <c r="R43" s="54" t="s">
        <v>1009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310">
        <v>6</v>
      </c>
      <c r="B44" s="311">
        <v>45419</v>
      </c>
      <c r="C44" s="312"/>
      <c r="D44" s="312" t="s">
        <v>903</v>
      </c>
      <c r="E44" s="310" t="s">
        <v>819</v>
      </c>
      <c r="F44" s="310">
        <v>561</v>
      </c>
      <c r="G44" s="310">
        <v>571</v>
      </c>
      <c r="H44" s="310">
        <v>560.5</v>
      </c>
      <c r="I44" s="313" t="s">
        <v>904</v>
      </c>
      <c r="J44" s="314" t="s">
        <v>924</v>
      </c>
      <c r="K44" s="315">
        <f>F44-H44</f>
        <v>0.5</v>
      </c>
      <c r="L44" s="316">
        <f t="shared" ref="L44:L45" si="35">(H44*N44)*0.03%</f>
        <v>184.96499999999997</v>
      </c>
      <c r="M44" s="317">
        <f t="shared" ref="M44:M45" si="36">(K44*N44)-L44</f>
        <v>365.03500000000003</v>
      </c>
      <c r="N44" s="315">
        <v>1100</v>
      </c>
      <c r="O44" s="318" t="s">
        <v>565</v>
      </c>
      <c r="P44" s="319">
        <v>45419</v>
      </c>
      <c r="Q44" s="226"/>
      <c r="R44" s="54" t="s">
        <v>1009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7</v>
      </c>
      <c r="B45" s="282">
        <v>45419</v>
      </c>
      <c r="C45" s="285"/>
      <c r="D45" s="285" t="s">
        <v>913</v>
      </c>
      <c r="E45" s="286" t="s">
        <v>819</v>
      </c>
      <c r="F45" s="286">
        <v>474</v>
      </c>
      <c r="G45" s="286">
        <v>482</v>
      </c>
      <c r="H45" s="286">
        <v>482</v>
      </c>
      <c r="I45" s="287" t="s">
        <v>914</v>
      </c>
      <c r="J45" s="288" t="s">
        <v>928</v>
      </c>
      <c r="K45" s="289">
        <f>F45-H45</f>
        <v>-8</v>
      </c>
      <c r="L45" s="290">
        <f t="shared" si="35"/>
        <v>187.98</v>
      </c>
      <c r="M45" s="291">
        <f t="shared" si="36"/>
        <v>-10587.98</v>
      </c>
      <c r="N45" s="289">
        <v>1300</v>
      </c>
      <c r="O45" s="292" t="s">
        <v>558</v>
      </c>
      <c r="P45" s="293">
        <v>45420</v>
      </c>
      <c r="Q45" s="226"/>
      <c r="R45" s="54" t="s">
        <v>1010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60">
        <v>8</v>
      </c>
      <c r="B46" s="258">
        <v>45419</v>
      </c>
      <c r="C46" s="259"/>
      <c r="D46" s="259" t="s">
        <v>915</v>
      </c>
      <c r="E46" s="260" t="s">
        <v>557</v>
      </c>
      <c r="F46" s="260">
        <v>1680</v>
      </c>
      <c r="G46" s="260">
        <v>1660</v>
      </c>
      <c r="H46" s="260">
        <v>1697</v>
      </c>
      <c r="I46" s="261" t="s">
        <v>916</v>
      </c>
      <c r="J46" s="294" t="s">
        <v>925</v>
      </c>
      <c r="K46" s="295">
        <f t="shared" ref="K46" si="37">H46-F46</f>
        <v>17</v>
      </c>
      <c r="L46" s="296">
        <f t="shared" ref="L46:L47" si="38">(H46*N46)*0.03%</f>
        <v>254.54999999999998</v>
      </c>
      <c r="M46" s="297">
        <f t="shared" ref="M46:M47" si="39">(K46*N46)-L46</f>
        <v>8245.4500000000007</v>
      </c>
      <c r="N46" s="295">
        <v>500</v>
      </c>
      <c r="O46" s="298" t="s">
        <v>548</v>
      </c>
      <c r="P46" s="299">
        <v>45420</v>
      </c>
      <c r="Q46" s="226"/>
      <c r="R46" s="54" t="s">
        <v>1011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86">
        <v>9</v>
      </c>
      <c r="B47" s="282">
        <v>45419</v>
      </c>
      <c r="C47" s="285"/>
      <c r="D47" s="285" t="s">
        <v>917</v>
      </c>
      <c r="E47" s="286" t="s">
        <v>557</v>
      </c>
      <c r="F47" s="286">
        <v>161.25</v>
      </c>
      <c r="G47" s="286">
        <v>159</v>
      </c>
      <c r="H47" s="286">
        <v>158.75</v>
      </c>
      <c r="I47" s="287" t="s">
        <v>918</v>
      </c>
      <c r="J47" s="288" t="s">
        <v>933</v>
      </c>
      <c r="K47" s="289">
        <f>H47-F47</f>
        <v>-2.5</v>
      </c>
      <c r="L47" s="290">
        <f t="shared" si="38"/>
        <v>238.12499999999997</v>
      </c>
      <c r="M47" s="291">
        <f t="shared" si="39"/>
        <v>-12738.125</v>
      </c>
      <c r="N47" s="289">
        <v>5000</v>
      </c>
      <c r="O47" s="292" t="s">
        <v>558</v>
      </c>
      <c r="P47" s="293">
        <v>45420</v>
      </c>
      <c r="Q47" s="226"/>
      <c r="R47" s="54" t="s">
        <v>1010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10</v>
      </c>
      <c r="B48" s="311">
        <v>45420</v>
      </c>
      <c r="C48" s="312"/>
      <c r="D48" s="312" t="s">
        <v>926</v>
      </c>
      <c r="E48" s="310" t="s">
        <v>557</v>
      </c>
      <c r="F48" s="310">
        <v>1131</v>
      </c>
      <c r="G48" s="310">
        <v>1115</v>
      </c>
      <c r="H48" s="310">
        <v>1133</v>
      </c>
      <c r="I48" s="313" t="s">
        <v>927</v>
      </c>
      <c r="J48" s="314" t="s">
        <v>953</v>
      </c>
      <c r="K48" s="315">
        <f t="shared" ref="K48" si="40">H48-F48</f>
        <v>2</v>
      </c>
      <c r="L48" s="316">
        <f t="shared" ref="L48" si="41">(H48*N48)*0.03%</f>
        <v>212.43749999999997</v>
      </c>
      <c r="M48" s="317">
        <f t="shared" ref="M48" si="42">(K48*N48)-L48</f>
        <v>1037.5625</v>
      </c>
      <c r="N48" s="315">
        <v>625</v>
      </c>
      <c r="O48" s="318" t="s">
        <v>565</v>
      </c>
      <c r="P48" s="319">
        <v>45422</v>
      </c>
      <c r="Q48" s="226"/>
      <c r="R48" s="54" t="s">
        <v>1009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11</v>
      </c>
      <c r="B49" s="311">
        <v>45421</v>
      </c>
      <c r="C49" s="312"/>
      <c r="D49" s="312" t="s">
        <v>937</v>
      </c>
      <c r="E49" s="310" t="s">
        <v>557</v>
      </c>
      <c r="F49" s="310">
        <v>2822</v>
      </c>
      <c r="G49" s="310">
        <v>2778</v>
      </c>
      <c r="H49" s="310">
        <v>2825</v>
      </c>
      <c r="I49" s="313" t="s">
        <v>938</v>
      </c>
      <c r="J49" s="314" t="s">
        <v>957</v>
      </c>
      <c r="K49" s="315">
        <f t="shared" ref="K49" si="43">H49-F49</f>
        <v>3</v>
      </c>
      <c r="L49" s="316">
        <f t="shared" ref="L49" si="44">(H49*N49)*0.03%</f>
        <v>211.87499999999997</v>
      </c>
      <c r="M49" s="317">
        <f t="shared" ref="M49" si="45">(K49*N49)-L49</f>
        <v>538.125</v>
      </c>
      <c r="N49" s="315">
        <v>250</v>
      </c>
      <c r="O49" s="318" t="s">
        <v>565</v>
      </c>
      <c r="P49" s="319">
        <v>45422</v>
      </c>
      <c r="Q49" s="226"/>
      <c r="R49" s="54" t="s">
        <v>1009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83">
        <v>12</v>
      </c>
      <c r="B50" s="284">
        <v>45421</v>
      </c>
      <c r="C50" s="285"/>
      <c r="D50" s="285" t="s">
        <v>945</v>
      </c>
      <c r="E50" s="286" t="s">
        <v>557</v>
      </c>
      <c r="F50" s="286">
        <v>8435</v>
      </c>
      <c r="G50" s="286">
        <v>8330</v>
      </c>
      <c r="H50" s="286">
        <v>8330</v>
      </c>
      <c r="I50" s="287" t="s">
        <v>946</v>
      </c>
      <c r="J50" s="288" t="s">
        <v>902</v>
      </c>
      <c r="K50" s="289">
        <f>H50-F50</f>
        <v>-105</v>
      </c>
      <c r="L50" s="290">
        <f t="shared" ref="L50" si="46">(H50*N50)*0.03%</f>
        <v>249.89999999999998</v>
      </c>
      <c r="M50" s="291">
        <f t="shared" ref="M50" si="47">(K50*N50)-L50</f>
        <v>-10749.9</v>
      </c>
      <c r="N50" s="289">
        <v>100</v>
      </c>
      <c r="O50" s="292" t="s">
        <v>558</v>
      </c>
      <c r="P50" s="293">
        <v>45421</v>
      </c>
      <c r="Q50" s="226"/>
      <c r="R50" s="54" t="s">
        <v>1010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310">
        <v>13</v>
      </c>
      <c r="B51" s="311">
        <v>45421</v>
      </c>
      <c r="C51" s="312"/>
      <c r="D51" s="312" t="s">
        <v>947</v>
      </c>
      <c r="E51" s="310" t="s">
        <v>557</v>
      </c>
      <c r="F51" s="310">
        <v>2077</v>
      </c>
      <c r="G51" s="310">
        <v>2050</v>
      </c>
      <c r="H51" s="310">
        <v>2081</v>
      </c>
      <c r="I51" s="313" t="s">
        <v>948</v>
      </c>
      <c r="J51" s="314" t="s">
        <v>950</v>
      </c>
      <c r="K51" s="315">
        <f t="shared" ref="K51:K52" si="48">H51-F51</f>
        <v>4</v>
      </c>
      <c r="L51" s="316">
        <f t="shared" ref="L51:L52" si="49">(H51*N51)*0.03%</f>
        <v>229.11809999999997</v>
      </c>
      <c r="M51" s="317">
        <f t="shared" ref="M51:M52" si="50">(K51*N51)-L51</f>
        <v>1238.8819000000001</v>
      </c>
      <c r="N51" s="315">
        <v>367</v>
      </c>
      <c r="O51" s="318" t="s">
        <v>565</v>
      </c>
      <c r="P51" s="319">
        <v>45421</v>
      </c>
      <c r="Q51" s="226"/>
      <c r="R51" s="54" t="s">
        <v>1011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260">
        <v>14</v>
      </c>
      <c r="B52" s="258">
        <v>45425</v>
      </c>
      <c r="C52" s="259"/>
      <c r="D52" s="259" t="s">
        <v>915</v>
      </c>
      <c r="E52" s="260" t="s">
        <v>557</v>
      </c>
      <c r="F52" s="260">
        <v>1681</v>
      </c>
      <c r="G52" s="260">
        <v>1660</v>
      </c>
      <c r="H52" s="260">
        <v>1697</v>
      </c>
      <c r="I52" s="355" t="s">
        <v>916</v>
      </c>
      <c r="J52" s="344" t="s">
        <v>963</v>
      </c>
      <c r="K52" s="345">
        <f t="shared" si="48"/>
        <v>16</v>
      </c>
      <c r="L52" s="346">
        <f t="shared" si="49"/>
        <v>254.54999999999998</v>
      </c>
      <c r="M52" s="347">
        <f t="shared" si="50"/>
        <v>7745.45</v>
      </c>
      <c r="N52" s="345">
        <v>500</v>
      </c>
      <c r="O52" s="348" t="s">
        <v>548</v>
      </c>
      <c r="P52" s="349">
        <v>45425</v>
      </c>
      <c r="Q52" s="226"/>
      <c r="R52" s="54" t="s">
        <v>1011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8"/>
      <c r="AG52" s="119"/>
      <c r="AH52" s="117"/>
      <c r="AI52" s="117"/>
      <c r="AJ52" s="118"/>
      <c r="AK52" s="118"/>
      <c r="AL52" s="118"/>
    </row>
    <row r="53" spans="1:38" ht="12.75" customHeight="1">
      <c r="A53" s="331">
        <v>15</v>
      </c>
      <c r="B53" s="333">
        <v>45425</v>
      </c>
      <c r="C53" s="352"/>
      <c r="D53" s="352" t="s">
        <v>976</v>
      </c>
      <c r="E53" s="331" t="s">
        <v>557</v>
      </c>
      <c r="F53" s="331">
        <v>937</v>
      </c>
      <c r="G53" s="331">
        <v>918</v>
      </c>
      <c r="H53" s="331">
        <v>939.5</v>
      </c>
      <c r="I53" s="313" t="s">
        <v>977</v>
      </c>
      <c r="J53" s="350" t="s">
        <v>978</v>
      </c>
      <c r="K53" s="329">
        <f t="shared" ref="K53" si="51">H53-F53</f>
        <v>2.5</v>
      </c>
      <c r="L53" s="330">
        <f t="shared" ref="L53:L55" si="52">(H53*N53)*0.03%</f>
        <v>176.15624999999997</v>
      </c>
      <c r="M53" s="351">
        <f t="shared" ref="M53:M55" si="53">(K53*N53)-L53</f>
        <v>1386.34375</v>
      </c>
      <c r="N53" s="329">
        <v>625</v>
      </c>
      <c r="O53" s="354" t="s">
        <v>548</v>
      </c>
      <c r="P53" s="353">
        <v>45425</v>
      </c>
      <c r="Q53" s="226"/>
      <c r="R53" s="54" t="s">
        <v>1011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57">
        <v>16</v>
      </c>
      <c r="B54" s="358">
        <v>45425</v>
      </c>
      <c r="C54" s="359"/>
      <c r="D54" s="359" t="s">
        <v>979</v>
      </c>
      <c r="E54" s="357" t="s">
        <v>557</v>
      </c>
      <c r="F54" s="357">
        <v>3512.5</v>
      </c>
      <c r="G54" s="357">
        <v>3475</v>
      </c>
      <c r="H54" s="357">
        <v>3475</v>
      </c>
      <c r="I54" s="360" t="s">
        <v>980</v>
      </c>
      <c r="J54" s="383" t="s">
        <v>1064</v>
      </c>
      <c r="K54" s="289">
        <f>H54-F54</f>
        <v>-37.5</v>
      </c>
      <c r="L54" s="290">
        <f t="shared" si="52"/>
        <v>312.75</v>
      </c>
      <c r="M54" s="291">
        <f t="shared" si="53"/>
        <v>-11562.75</v>
      </c>
      <c r="N54" s="289">
        <v>300</v>
      </c>
      <c r="O54" s="292" t="s">
        <v>558</v>
      </c>
      <c r="P54" s="293">
        <v>45426</v>
      </c>
      <c r="Q54" s="226"/>
      <c r="R54" s="54" t="s">
        <v>1011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56">
        <v>17</v>
      </c>
      <c r="B55" s="361">
        <v>45425</v>
      </c>
      <c r="C55" s="362"/>
      <c r="D55" s="362" t="s">
        <v>990</v>
      </c>
      <c r="E55" s="356" t="s">
        <v>557</v>
      </c>
      <c r="F55" s="356">
        <v>1320</v>
      </c>
      <c r="G55" s="356">
        <v>1288</v>
      </c>
      <c r="H55" s="356">
        <v>1339.5</v>
      </c>
      <c r="I55" s="355" t="s">
        <v>991</v>
      </c>
      <c r="J55" s="254" t="s">
        <v>995</v>
      </c>
      <c r="K55" s="382">
        <f t="shared" ref="K55" si="54">H55-F55</f>
        <v>19.5</v>
      </c>
      <c r="L55" s="346">
        <f t="shared" si="52"/>
        <v>140.64749999999998</v>
      </c>
      <c r="M55" s="347">
        <f t="shared" si="53"/>
        <v>6684.3525</v>
      </c>
      <c r="N55" s="345">
        <v>350</v>
      </c>
      <c r="O55" s="348" t="s">
        <v>548</v>
      </c>
      <c r="P55" s="349">
        <v>45427</v>
      </c>
      <c r="Q55" s="226"/>
      <c r="R55" s="54" t="s">
        <v>1009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70">
        <v>18</v>
      </c>
      <c r="B56" s="372">
        <v>45426</v>
      </c>
      <c r="C56" s="362"/>
      <c r="D56" s="362" t="s">
        <v>926</v>
      </c>
      <c r="E56" s="370" t="s">
        <v>557</v>
      </c>
      <c r="F56" s="370">
        <v>1128.5</v>
      </c>
      <c r="G56" s="370">
        <v>1110</v>
      </c>
      <c r="H56" s="370">
        <v>1141.25</v>
      </c>
      <c r="I56" s="374" t="s">
        <v>927</v>
      </c>
      <c r="J56" s="344" t="s">
        <v>1022</v>
      </c>
      <c r="K56" s="345">
        <f t="shared" ref="K56" si="55">H56-F56</f>
        <v>12.75</v>
      </c>
      <c r="L56" s="346">
        <f t="shared" ref="L56" si="56">(H56*N56)*0.03%</f>
        <v>213.98437499999997</v>
      </c>
      <c r="M56" s="347">
        <f t="shared" ref="M56" si="57">(K56*N56)-L56</f>
        <v>7754.765625</v>
      </c>
      <c r="N56" s="345">
        <v>625</v>
      </c>
      <c r="O56" s="348" t="s">
        <v>548</v>
      </c>
      <c r="P56" s="349">
        <v>45428</v>
      </c>
      <c r="Q56" s="226"/>
      <c r="R56" s="54" t="s">
        <v>1009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434">
        <v>19</v>
      </c>
      <c r="B57" s="414">
        <v>45426</v>
      </c>
      <c r="C57" s="259"/>
      <c r="D57" s="259" t="s">
        <v>984</v>
      </c>
      <c r="E57" s="356" t="s">
        <v>557</v>
      </c>
      <c r="F57" s="356">
        <v>22190</v>
      </c>
      <c r="G57" s="356">
        <v>21890</v>
      </c>
      <c r="H57" s="356">
        <v>22320</v>
      </c>
      <c r="I57" s="355"/>
      <c r="J57" s="436" t="s">
        <v>986</v>
      </c>
      <c r="K57" s="345">
        <f t="shared" ref="K57" si="58">H57-F57</f>
        <v>130</v>
      </c>
      <c r="L57" s="346">
        <f t="shared" ref="L57" si="59">(H57*N57)*0.03%</f>
        <v>167.39999999999998</v>
      </c>
      <c r="M57" s="438">
        <v>2495.1</v>
      </c>
      <c r="N57" s="260">
        <v>25</v>
      </c>
      <c r="O57" s="412" t="s">
        <v>548</v>
      </c>
      <c r="P57" s="414">
        <v>45426</v>
      </c>
      <c r="Q57" s="226"/>
      <c r="R57" s="54" t="s">
        <v>1009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435"/>
      <c r="B58" s="415"/>
      <c r="C58" s="259"/>
      <c r="D58" s="259" t="s">
        <v>985</v>
      </c>
      <c r="E58" s="356" t="s">
        <v>819</v>
      </c>
      <c r="F58" s="356">
        <v>51</v>
      </c>
      <c r="G58" s="356"/>
      <c r="H58" s="356">
        <v>72.5</v>
      </c>
      <c r="I58" s="355"/>
      <c r="J58" s="437"/>
      <c r="K58" s="255">
        <f>F58-H58</f>
        <v>-21.5</v>
      </c>
      <c r="L58" s="256">
        <v>50</v>
      </c>
      <c r="M58" s="439"/>
      <c r="N58" s="260">
        <v>25</v>
      </c>
      <c r="O58" s="413"/>
      <c r="P58" s="415"/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57">
        <v>20</v>
      </c>
      <c r="B59" s="358">
        <v>45427</v>
      </c>
      <c r="C59" s="359"/>
      <c r="D59" s="359" t="s">
        <v>989</v>
      </c>
      <c r="E59" s="357" t="s">
        <v>557</v>
      </c>
      <c r="F59" s="357">
        <v>2125</v>
      </c>
      <c r="G59" s="357">
        <v>2096</v>
      </c>
      <c r="H59" s="357">
        <v>2096</v>
      </c>
      <c r="I59" s="360" t="s">
        <v>992</v>
      </c>
      <c r="J59" s="383" t="s">
        <v>996</v>
      </c>
      <c r="K59" s="289">
        <f>H59-F59</f>
        <v>-29</v>
      </c>
      <c r="L59" s="290">
        <f t="shared" ref="L59:L60" si="60">(H59*N59)*0.03%</f>
        <v>220.07999999999998</v>
      </c>
      <c r="M59" s="363">
        <f t="shared" ref="M59:M60" si="61">(K59*N59)-L59</f>
        <v>-10370.08</v>
      </c>
      <c r="N59" s="289">
        <v>350</v>
      </c>
      <c r="O59" s="292" t="s">
        <v>558</v>
      </c>
      <c r="P59" s="293">
        <v>45427</v>
      </c>
      <c r="Q59" s="226"/>
      <c r="R59" s="54" t="s">
        <v>1009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70">
        <v>21</v>
      </c>
      <c r="B60" s="372">
        <v>45428</v>
      </c>
      <c r="C60" s="362"/>
      <c r="D60" s="362" t="s">
        <v>898</v>
      </c>
      <c r="E60" s="370" t="s">
        <v>557</v>
      </c>
      <c r="F60" s="370">
        <v>790</v>
      </c>
      <c r="G60" s="370">
        <v>775</v>
      </c>
      <c r="H60" s="370">
        <v>800</v>
      </c>
      <c r="I60" s="374" t="s">
        <v>1020</v>
      </c>
      <c r="J60" s="254" t="s">
        <v>1023</v>
      </c>
      <c r="K60" s="382">
        <f t="shared" ref="K60" si="62">H60-F60</f>
        <v>10</v>
      </c>
      <c r="L60" s="346">
        <f t="shared" si="60"/>
        <v>179.99999999999997</v>
      </c>
      <c r="M60" s="347">
        <f t="shared" si="61"/>
        <v>7320</v>
      </c>
      <c r="N60" s="345">
        <v>750</v>
      </c>
      <c r="O60" s="348" t="s">
        <v>548</v>
      </c>
      <c r="P60" s="349">
        <v>45428</v>
      </c>
      <c r="Q60" s="226"/>
      <c r="R60" s="54" t="s">
        <v>1009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85">
        <v>22</v>
      </c>
      <c r="B61" s="384">
        <v>45428</v>
      </c>
      <c r="C61" s="362"/>
      <c r="D61" s="362" t="s">
        <v>1024</v>
      </c>
      <c r="E61" s="385" t="s">
        <v>557</v>
      </c>
      <c r="F61" s="385">
        <v>1455</v>
      </c>
      <c r="G61" s="385">
        <v>1430</v>
      </c>
      <c r="H61" s="385">
        <v>1462.5</v>
      </c>
      <c r="I61" s="386" t="s">
        <v>1025</v>
      </c>
      <c r="J61" s="254" t="s">
        <v>1023</v>
      </c>
      <c r="K61" s="382">
        <f t="shared" ref="K61" si="63">H61-F61</f>
        <v>7.5</v>
      </c>
      <c r="L61" s="346">
        <f t="shared" ref="L61" si="64">(H61*N61)*0.03%</f>
        <v>175.49999999999997</v>
      </c>
      <c r="M61" s="347">
        <f t="shared" ref="M61" si="65">(K61*N61)-L61</f>
        <v>2824.5</v>
      </c>
      <c r="N61" s="345">
        <v>400</v>
      </c>
      <c r="O61" s="348" t="s">
        <v>548</v>
      </c>
      <c r="P61" s="349">
        <v>45434</v>
      </c>
      <c r="Q61" s="226"/>
      <c r="R61" s="54" t="s">
        <v>1009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80">
        <v>23</v>
      </c>
      <c r="B62" s="379">
        <v>45429</v>
      </c>
      <c r="C62" s="362"/>
      <c r="D62" s="362" t="s">
        <v>984</v>
      </c>
      <c r="E62" s="380" t="s">
        <v>557</v>
      </c>
      <c r="F62" s="380">
        <v>22410</v>
      </c>
      <c r="G62" s="380">
        <v>22290</v>
      </c>
      <c r="H62" s="380">
        <v>22497.5</v>
      </c>
      <c r="I62" s="381" t="s">
        <v>1058</v>
      </c>
      <c r="J62" s="254" t="s">
        <v>1059</v>
      </c>
      <c r="K62" s="382">
        <f t="shared" ref="K62" si="66">H62-F62</f>
        <v>87.5</v>
      </c>
      <c r="L62" s="346">
        <f t="shared" ref="L62" si="67">(H62*N62)*0.03%</f>
        <v>168.73124999999999</v>
      </c>
      <c r="M62" s="347">
        <f t="shared" ref="M62" si="68">(K62*N62)-L62</f>
        <v>2018.76875</v>
      </c>
      <c r="N62" s="345">
        <v>25</v>
      </c>
      <c r="O62" s="348" t="s">
        <v>548</v>
      </c>
      <c r="P62" s="349">
        <v>45429</v>
      </c>
      <c r="Q62" s="226"/>
      <c r="R62" s="54" t="s">
        <v>1009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85">
        <v>24</v>
      </c>
      <c r="B63" s="384">
        <v>45433</v>
      </c>
      <c r="C63" s="362"/>
      <c r="D63" s="362" t="s">
        <v>1069</v>
      </c>
      <c r="E63" s="385" t="s">
        <v>557</v>
      </c>
      <c r="F63" s="385">
        <v>2667.5</v>
      </c>
      <c r="G63" s="385">
        <v>2635</v>
      </c>
      <c r="H63" s="385">
        <v>2692.5</v>
      </c>
      <c r="I63" s="386" t="s">
        <v>1071</v>
      </c>
      <c r="J63" s="254" t="s">
        <v>715</v>
      </c>
      <c r="K63" s="382">
        <f t="shared" ref="K63" si="69">H63-F63</f>
        <v>25</v>
      </c>
      <c r="L63" s="346">
        <f t="shared" ref="L63" si="70">(H63*N63)*0.03%</f>
        <v>282.71249999999998</v>
      </c>
      <c r="M63" s="347">
        <f t="shared" ref="M63" si="71">(K63*N63)-L63</f>
        <v>8467.2875000000004</v>
      </c>
      <c r="N63" s="345">
        <v>350</v>
      </c>
      <c r="O63" s="348" t="s">
        <v>548</v>
      </c>
      <c r="P63" s="349">
        <v>45434</v>
      </c>
      <c r="Q63" s="226"/>
      <c r="R63" s="54" t="s">
        <v>1010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85">
        <v>25</v>
      </c>
      <c r="B64" s="384">
        <v>45433</v>
      </c>
      <c r="C64" s="362"/>
      <c r="D64" s="362" t="s">
        <v>1070</v>
      </c>
      <c r="E64" s="385" t="s">
        <v>557</v>
      </c>
      <c r="F64" s="385">
        <v>1445</v>
      </c>
      <c r="G64" s="385">
        <v>1430</v>
      </c>
      <c r="H64" s="385">
        <v>1461.5</v>
      </c>
      <c r="I64" s="386" t="s">
        <v>1072</v>
      </c>
      <c r="J64" s="254" t="s">
        <v>1079</v>
      </c>
      <c r="K64" s="382">
        <f t="shared" ref="K64" si="72">H64-F64</f>
        <v>16.5</v>
      </c>
      <c r="L64" s="346">
        <f t="shared" ref="L64" si="73">(H64*N64)*0.03%</f>
        <v>284.99249999999995</v>
      </c>
      <c r="M64" s="347">
        <f t="shared" ref="M64" si="74">(K64*N64)-L64</f>
        <v>10440.0075</v>
      </c>
      <c r="N64" s="345">
        <v>650</v>
      </c>
      <c r="O64" s="348" t="s">
        <v>548</v>
      </c>
      <c r="P64" s="349">
        <v>45434</v>
      </c>
      <c r="Q64" s="226"/>
      <c r="R64" s="54" t="s">
        <v>1010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5">
        <v>26</v>
      </c>
      <c r="B65" s="384">
        <v>45434</v>
      </c>
      <c r="C65" s="362"/>
      <c r="D65" s="362" t="s">
        <v>1080</v>
      </c>
      <c r="E65" s="385" t="s">
        <v>557</v>
      </c>
      <c r="F65" s="385">
        <v>1170</v>
      </c>
      <c r="G65" s="385">
        <v>1155</v>
      </c>
      <c r="H65" s="385">
        <v>1182.5</v>
      </c>
      <c r="I65" s="386" t="s">
        <v>1082</v>
      </c>
      <c r="J65" s="254" t="s">
        <v>1081</v>
      </c>
      <c r="K65" s="382">
        <f t="shared" ref="K65" si="75">H65-F65</f>
        <v>12.5</v>
      </c>
      <c r="L65" s="346">
        <f t="shared" ref="L65" si="76">(H65*N65)*0.03%</f>
        <v>248.32499999999999</v>
      </c>
      <c r="M65" s="347">
        <f t="shared" ref="M65" si="77">(K65*N65)-L65</f>
        <v>8501.6749999999993</v>
      </c>
      <c r="N65" s="345">
        <v>700</v>
      </c>
      <c r="O65" s="348" t="s">
        <v>548</v>
      </c>
      <c r="P65" s="349">
        <v>45434</v>
      </c>
      <c r="Q65" s="226"/>
      <c r="R65" s="54" t="s">
        <v>1010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95">
        <v>27</v>
      </c>
      <c r="B66" s="396">
        <v>45435</v>
      </c>
      <c r="C66" s="362"/>
      <c r="D66" s="362" t="s">
        <v>1098</v>
      </c>
      <c r="E66" s="395" t="s">
        <v>557</v>
      </c>
      <c r="F66" s="395">
        <v>1364</v>
      </c>
      <c r="G66" s="395">
        <v>1340</v>
      </c>
      <c r="H66" s="395">
        <v>1388</v>
      </c>
      <c r="I66" s="398" t="s">
        <v>1099</v>
      </c>
      <c r="J66" s="254" t="s">
        <v>856</v>
      </c>
      <c r="K66" s="382">
        <f t="shared" ref="K66" si="78">H66-F66</f>
        <v>24</v>
      </c>
      <c r="L66" s="346">
        <f t="shared" ref="L66" si="79">(H66*N66)*0.03%</f>
        <v>197.79</v>
      </c>
      <c r="M66" s="347">
        <f t="shared" ref="M66" si="80">(K66*N66)-L66</f>
        <v>11202.21</v>
      </c>
      <c r="N66" s="345">
        <v>475</v>
      </c>
      <c r="O66" s="348" t="s">
        <v>548</v>
      </c>
      <c r="P66" s="349">
        <v>45436</v>
      </c>
      <c r="Q66" s="226"/>
      <c r="R66" s="54" t="s">
        <v>1010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95">
        <v>28</v>
      </c>
      <c r="B67" s="396">
        <v>45435</v>
      </c>
      <c r="C67" s="362"/>
      <c r="D67" s="362" t="s">
        <v>1080</v>
      </c>
      <c r="E67" s="395" t="s">
        <v>557</v>
      </c>
      <c r="F67" s="395">
        <v>1170</v>
      </c>
      <c r="G67" s="395">
        <v>1154</v>
      </c>
      <c r="H67" s="395">
        <v>1179</v>
      </c>
      <c r="I67" s="398" t="s">
        <v>1100</v>
      </c>
      <c r="J67" s="254" t="s">
        <v>758</v>
      </c>
      <c r="K67" s="382">
        <f t="shared" ref="K67" si="81">H67-F67</f>
        <v>9</v>
      </c>
      <c r="L67" s="346">
        <f t="shared" ref="L67" si="82">(H67*N67)*0.03%</f>
        <v>247.58999999999997</v>
      </c>
      <c r="M67" s="347">
        <f t="shared" ref="M67" si="83">(K67*N67)-L67</f>
        <v>6052.41</v>
      </c>
      <c r="N67" s="345">
        <v>700</v>
      </c>
      <c r="O67" s="348" t="s">
        <v>548</v>
      </c>
      <c r="P67" s="349">
        <v>45436</v>
      </c>
      <c r="Q67" s="226"/>
      <c r="R67" s="54" t="s">
        <v>1010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88">
        <v>29</v>
      </c>
      <c r="B68" s="390">
        <v>45435</v>
      </c>
      <c r="C68" s="335"/>
      <c r="D68" s="335" t="s">
        <v>1024</v>
      </c>
      <c r="E68" s="388" t="s">
        <v>557</v>
      </c>
      <c r="F68" s="388" t="s">
        <v>1101</v>
      </c>
      <c r="G68" s="388">
        <v>1440</v>
      </c>
      <c r="H68" s="388"/>
      <c r="I68" s="393" t="s">
        <v>1102</v>
      </c>
      <c r="J68" s="185" t="s">
        <v>547</v>
      </c>
      <c r="K68" s="183"/>
      <c r="L68" s="186"/>
      <c r="M68" s="343"/>
      <c r="N68" s="183"/>
      <c r="O68" s="185"/>
      <c r="P68" s="231"/>
      <c r="Q68" s="226"/>
      <c r="R68" s="54" t="s">
        <v>1010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99">
        <v>30</v>
      </c>
      <c r="B69" s="397">
        <v>45435</v>
      </c>
      <c r="C69" s="359"/>
      <c r="D69" s="359" t="s">
        <v>1103</v>
      </c>
      <c r="E69" s="399" t="s">
        <v>557</v>
      </c>
      <c r="F69" s="399">
        <v>1440</v>
      </c>
      <c r="G69" s="399">
        <v>1410</v>
      </c>
      <c r="H69" s="399">
        <v>1410</v>
      </c>
      <c r="I69" s="360" t="s">
        <v>1104</v>
      </c>
      <c r="J69" s="383" t="s">
        <v>1124</v>
      </c>
      <c r="K69" s="289">
        <f>H69-F69</f>
        <v>-30</v>
      </c>
      <c r="L69" s="290">
        <f t="shared" ref="L69" si="84">(H69*N69)*0.03%</f>
        <v>169.2</v>
      </c>
      <c r="M69" s="363">
        <f t="shared" ref="M69" si="85">(K69*N69)-L69</f>
        <v>-12169.2</v>
      </c>
      <c r="N69" s="289">
        <v>400</v>
      </c>
      <c r="O69" s="292" t="s">
        <v>558</v>
      </c>
      <c r="P69" s="293">
        <v>45436</v>
      </c>
      <c r="Q69" s="226"/>
      <c r="R69" s="54" t="s">
        <v>1009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88"/>
      <c r="B70" s="390"/>
      <c r="C70" s="335"/>
      <c r="D70" s="335"/>
      <c r="E70" s="388"/>
      <c r="F70" s="388"/>
      <c r="G70" s="388"/>
      <c r="H70" s="388"/>
      <c r="I70" s="393"/>
      <c r="J70" s="185"/>
      <c r="K70" s="183"/>
      <c r="L70" s="186"/>
      <c r="M70" s="343"/>
      <c r="N70" s="183"/>
      <c r="O70" s="185"/>
      <c r="P70" s="231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s="338" customFormat="1" ht="12.75" customHeight="1">
      <c r="A71" s="183"/>
      <c r="B71" s="231"/>
      <c r="C71" s="227"/>
      <c r="D71" s="227"/>
      <c r="E71" s="183"/>
      <c r="F71" s="183"/>
      <c r="G71" s="183"/>
      <c r="H71" s="183"/>
      <c r="I71" s="185"/>
      <c r="J71" s="185"/>
      <c r="K71" s="183"/>
      <c r="L71" s="186"/>
      <c r="M71" s="343"/>
      <c r="N71" s="183"/>
      <c r="O71" s="185"/>
      <c r="P71" s="231"/>
      <c r="Q71" s="226"/>
      <c r="R71" s="336"/>
      <c r="S71" s="336"/>
      <c r="T71" s="336"/>
      <c r="U71" s="336"/>
      <c r="V71" s="336"/>
      <c r="W71" s="336"/>
      <c r="X71" s="336"/>
      <c r="Y71" s="336"/>
      <c r="Z71" s="336"/>
      <c r="AA71" s="336"/>
      <c r="AB71" s="336"/>
      <c r="AC71" s="336"/>
      <c r="AD71" s="336"/>
      <c r="AE71" s="336"/>
      <c r="AF71" s="336"/>
      <c r="AG71" s="336"/>
      <c r="AH71" s="336"/>
      <c r="AI71" s="336"/>
      <c r="AJ71" s="337"/>
      <c r="AK71" s="337"/>
      <c r="AL71" s="337"/>
    </row>
    <row r="72" spans="1:38" s="338" customFormat="1" ht="15" customHeight="1">
      <c r="A72" s="337"/>
      <c r="B72" s="226"/>
      <c r="C72" s="339"/>
      <c r="D72" s="339"/>
      <c r="E72" s="337"/>
      <c r="F72" s="337"/>
      <c r="G72" s="337"/>
      <c r="H72" s="337"/>
      <c r="I72" s="340"/>
      <c r="J72" s="340"/>
      <c r="K72" s="337"/>
      <c r="L72" s="341"/>
      <c r="M72" s="342"/>
      <c r="N72" s="337"/>
      <c r="O72" s="340"/>
      <c r="P72" s="226"/>
      <c r="R72" s="336"/>
      <c r="S72" s="336"/>
      <c r="T72" s="336"/>
      <c r="U72" s="336"/>
      <c r="V72" s="336"/>
      <c r="W72" s="336"/>
      <c r="X72" s="336"/>
      <c r="Y72" s="336"/>
      <c r="Z72" s="336"/>
      <c r="AA72" s="336"/>
      <c r="AB72" s="336"/>
      <c r="AC72" s="336"/>
      <c r="AD72" s="336"/>
      <c r="AE72" s="336"/>
      <c r="AF72" s="336"/>
      <c r="AG72" s="336"/>
      <c r="AH72" s="336"/>
      <c r="AI72" s="336"/>
    </row>
    <row r="73" spans="1:38" ht="12.75" customHeight="1">
      <c r="A73" s="118"/>
      <c r="B73" s="120"/>
      <c r="C73" s="117"/>
      <c r="D73" s="117"/>
      <c r="E73" s="118"/>
      <c r="F73" s="118"/>
      <c r="G73" s="118"/>
      <c r="H73" s="121"/>
      <c r="I73" s="121"/>
      <c r="J73" s="121"/>
      <c r="K73" s="117"/>
      <c r="L73" s="118"/>
      <c r="M73" s="118"/>
      <c r="N73" s="118"/>
      <c r="O73" s="121"/>
      <c r="P73" s="121"/>
      <c r="Q73" s="121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3.8">
      <c r="A74" s="122" t="s">
        <v>563</v>
      </c>
      <c r="B74" s="122"/>
      <c r="C74" s="122"/>
      <c r="D74" s="122"/>
      <c r="E74" s="123"/>
      <c r="F74" s="101"/>
      <c r="G74" s="101"/>
      <c r="H74" s="101"/>
      <c r="I74" s="101"/>
      <c r="J74" s="1"/>
      <c r="K74" s="6"/>
      <c r="L74" s="6"/>
      <c r="M74" s="6"/>
      <c r="N74" s="1"/>
      <c r="O74" s="1"/>
      <c r="P74" s="37"/>
      <c r="Q74" s="37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39.6">
      <c r="A75" s="93" t="s">
        <v>16</v>
      </c>
      <c r="B75" s="93" t="s">
        <v>522</v>
      </c>
      <c r="C75" s="93"/>
      <c r="D75" s="94" t="s">
        <v>533</v>
      </c>
      <c r="E75" s="93" t="s">
        <v>534</v>
      </c>
      <c r="F75" s="93" t="s">
        <v>535</v>
      </c>
      <c r="G75" s="93" t="s">
        <v>555</v>
      </c>
      <c r="H75" s="93" t="s">
        <v>537</v>
      </c>
      <c r="I75" s="93" t="s">
        <v>538</v>
      </c>
      <c r="J75" s="92" t="s">
        <v>539</v>
      </c>
      <c r="K75" s="92" t="s">
        <v>564</v>
      </c>
      <c r="L75" s="95" t="s">
        <v>541</v>
      </c>
      <c r="M75" s="116" t="s">
        <v>561</v>
      </c>
      <c r="N75" s="93" t="s">
        <v>562</v>
      </c>
      <c r="O75" s="93" t="s">
        <v>543</v>
      </c>
      <c r="P75" s="94" t="s">
        <v>544</v>
      </c>
      <c r="Q75" s="229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37"/>
      <c r="AK75" s="37"/>
      <c r="AL75" s="37"/>
    </row>
    <row r="76" spans="1:38" ht="12.75" customHeight="1">
      <c r="A76" s="434">
        <v>1</v>
      </c>
      <c r="B76" s="414">
        <v>45411</v>
      </c>
      <c r="C76" s="259"/>
      <c r="D76" s="259" t="s">
        <v>862</v>
      </c>
      <c r="E76" s="260" t="s">
        <v>819</v>
      </c>
      <c r="F76" s="260">
        <v>81</v>
      </c>
      <c r="G76" s="260"/>
      <c r="H76" s="260">
        <v>45</v>
      </c>
      <c r="I76" s="261"/>
      <c r="J76" s="412" t="s">
        <v>588</v>
      </c>
      <c r="K76" s="255">
        <f>F76-H76</f>
        <v>36</v>
      </c>
      <c r="L76" s="256">
        <v>50</v>
      </c>
      <c r="M76" s="418">
        <v>900</v>
      </c>
      <c r="N76" s="255">
        <v>25</v>
      </c>
      <c r="O76" s="412" t="s">
        <v>548</v>
      </c>
      <c r="P76" s="444">
        <v>45420</v>
      </c>
      <c r="Q76" s="226"/>
      <c r="R76" s="54" t="s">
        <v>1009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435"/>
      <c r="B77" s="415"/>
      <c r="C77" s="259"/>
      <c r="D77" s="259" t="s">
        <v>863</v>
      </c>
      <c r="E77" s="260" t="s">
        <v>819</v>
      </c>
      <c r="F77" s="260">
        <v>95</v>
      </c>
      <c r="G77" s="260"/>
      <c r="H77" s="260">
        <v>91</v>
      </c>
      <c r="I77" s="261"/>
      <c r="J77" s="413"/>
      <c r="K77" s="255">
        <f>F77-H77</f>
        <v>4</v>
      </c>
      <c r="L77" s="256">
        <v>50</v>
      </c>
      <c r="M77" s="419"/>
      <c r="N77" s="255">
        <v>25</v>
      </c>
      <c r="O77" s="413"/>
      <c r="P77" s="444"/>
      <c r="Q77" s="22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434">
        <v>2</v>
      </c>
      <c r="B78" s="414">
        <v>45414</v>
      </c>
      <c r="C78" s="259"/>
      <c r="D78" s="259" t="s">
        <v>868</v>
      </c>
      <c r="E78" s="260" t="s">
        <v>557</v>
      </c>
      <c r="F78" s="260">
        <v>32</v>
      </c>
      <c r="G78" s="260"/>
      <c r="H78" s="260">
        <v>44</v>
      </c>
      <c r="I78" s="261"/>
      <c r="J78" s="412" t="s">
        <v>870</v>
      </c>
      <c r="K78" s="255">
        <f>H78-F78</f>
        <v>12</v>
      </c>
      <c r="L78" s="256">
        <v>50</v>
      </c>
      <c r="M78" s="418">
        <v>2700</v>
      </c>
      <c r="N78" s="255">
        <v>400</v>
      </c>
      <c r="O78" s="412" t="s">
        <v>548</v>
      </c>
      <c r="P78" s="414">
        <v>45414</v>
      </c>
      <c r="Q78" s="226"/>
      <c r="R78" s="54" t="s">
        <v>1009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435"/>
      <c r="B79" s="415"/>
      <c r="C79" s="259"/>
      <c r="D79" s="259" t="s">
        <v>869</v>
      </c>
      <c r="E79" s="260" t="s">
        <v>819</v>
      </c>
      <c r="F79" s="260">
        <v>16</v>
      </c>
      <c r="G79" s="260"/>
      <c r="H79" s="260">
        <v>21</v>
      </c>
      <c r="I79" s="261"/>
      <c r="J79" s="413"/>
      <c r="K79" s="255">
        <f>F79-H79</f>
        <v>-5</v>
      </c>
      <c r="L79" s="256">
        <v>50</v>
      </c>
      <c r="M79" s="419"/>
      <c r="N79" s="255">
        <v>400</v>
      </c>
      <c r="O79" s="413"/>
      <c r="P79" s="415"/>
      <c r="Q79" s="22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273">
        <v>3</v>
      </c>
      <c r="B80" s="274">
        <v>45414</v>
      </c>
      <c r="C80" s="259"/>
      <c r="D80" s="259" t="s">
        <v>871</v>
      </c>
      <c r="E80" s="260" t="s">
        <v>557</v>
      </c>
      <c r="F80" s="260">
        <v>40</v>
      </c>
      <c r="G80" s="260">
        <v>10</v>
      </c>
      <c r="H80" s="260">
        <v>65.5</v>
      </c>
      <c r="I80" s="261" t="s">
        <v>872</v>
      </c>
      <c r="J80" s="254" t="s">
        <v>873</v>
      </c>
      <c r="K80" s="255">
        <f>H80-F80</f>
        <v>25.5</v>
      </c>
      <c r="L80" s="256">
        <v>50</v>
      </c>
      <c r="M80" s="257">
        <f t="shared" ref="M80" si="86">(K80*N80)-L80</f>
        <v>587.5</v>
      </c>
      <c r="N80" s="255">
        <v>25</v>
      </c>
      <c r="O80" s="272" t="s">
        <v>548</v>
      </c>
      <c r="P80" s="274">
        <v>45414</v>
      </c>
      <c r="Q80" s="226"/>
      <c r="R80" s="54" t="s">
        <v>1009</v>
      </c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 ht="12.75" customHeight="1">
      <c r="A81" s="260">
        <v>4</v>
      </c>
      <c r="B81" s="258">
        <v>45414</v>
      </c>
      <c r="C81" s="259"/>
      <c r="D81" s="259" t="s">
        <v>871</v>
      </c>
      <c r="E81" s="260" t="s">
        <v>557</v>
      </c>
      <c r="F81" s="260">
        <v>37.5</v>
      </c>
      <c r="G81" s="260">
        <v>10</v>
      </c>
      <c r="H81" s="260">
        <v>57.5</v>
      </c>
      <c r="I81" s="261" t="s">
        <v>872</v>
      </c>
      <c r="J81" s="254" t="s">
        <v>849</v>
      </c>
      <c r="K81" s="255">
        <f>H81-F81</f>
        <v>20</v>
      </c>
      <c r="L81" s="256">
        <v>50</v>
      </c>
      <c r="M81" s="257">
        <f t="shared" ref="M81" si="87">(K81*N81)-L81</f>
        <v>450</v>
      </c>
      <c r="N81" s="255">
        <v>25</v>
      </c>
      <c r="O81" s="254" t="s">
        <v>548</v>
      </c>
      <c r="P81" s="258">
        <v>45414</v>
      </c>
      <c r="Q81" s="226"/>
      <c r="R81" s="54" t="s">
        <v>1009</v>
      </c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118"/>
      <c r="AK81" s="118"/>
      <c r="AL81" s="118"/>
    </row>
    <row r="82" spans="1:38" ht="12.75" customHeight="1">
      <c r="A82" s="430">
        <v>5</v>
      </c>
      <c r="B82" s="424">
        <v>45414</v>
      </c>
      <c r="C82" s="285"/>
      <c r="D82" s="285" t="s">
        <v>868</v>
      </c>
      <c r="E82" s="286" t="s">
        <v>557</v>
      </c>
      <c r="F82" s="286">
        <v>39</v>
      </c>
      <c r="G82" s="286"/>
      <c r="H82" s="286">
        <v>30.5</v>
      </c>
      <c r="I82" s="287"/>
      <c r="J82" s="422" t="s">
        <v>893</v>
      </c>
      <c r="K82" s="279">
        <f>H82-F82</f>
        <v>-8.5</v>
      </c>
      <c r="L82" s="280">
        <v>50</v>
      </c>
      <c r="M82" s="428">
        <v>-1700</v>
      </c>
      <c r="N82" s="300">
        <v>400</v>
      </c>
      <c r="O82" s="422" t="s">
        <v>558</v>
      </c>
      <c r="P82" s="424">
        <v>45415</v>
      </c>
      <c r="Q82" s="226"/>
      <c r="R82" s="54" t="s">
        <v>1009</v>
      </c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118"/>
      <c r="AK82" s="118"/>
      <c r="AL82" s="118"/>
    </row>
    <row r="83" spans="1:38" ht="12.75" customHeight="1">
      <c r="A83" s="431"/>
      <c r="B83" s="425"/>
      <c r="C83" s="285"/>
      <c r="D83" s="285" t="s">
        <v>869</v>
      </c>
      <c r="E83" s="286" t="s">
        <v>819</v>
      </c>
      <c r="F83" s="286">
        <v>19</v>
      </c>
      <c r="G83" s="286"/>
      <c r="H83" s="286">
        <v>14.5</v>
      </c>
      <c r="I83" s="287"/>
      <c r="J83" s="423"/>
      <c r="K83" s="279">
        <f>F83-H83</f>
        <v>4.5</v>
      </c>
      <c r="L83" s="280">
        <v>50</v>
      </c>
      <c r="M83" s="429"/>
      <c r="N83" s="279">
        <v>400</v>
      </c>
      <c r="O83" s="423"/>
      <c r="P83" s="425"/>
      <c r="Q83" s="226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434">
        <v>6</v>
      </c>
      <c r="B84" s="414">
        <v>45415</v>
      </c>
      <c r="C84" s="259"/>
      <c r="D84" s="259" t="s">
        <v>874</v>
      </c>
      <c r="E84" s="260" t="s">
        <v>819</v>
      </c>
      <c r="F84" s="260">
        <v>132</v>
      </c>
      <c r="G84" s="260"/>
      <c r="H84" s="260">
        <v>87</v>
      </c>
      <c r="I84" s="261"/>
      <c r="J84" s="412" t="s">
        <v>856</v>
      </c>
      <c r="K84" s="255">
        <f>F84-H84</f>
        <v>45</v>
      </c>
      <c r="L84" s="256">
        <v>50</v>
      </c>
      <c r="M84" s="418">
        <v>500</v>
      </c>
      <c r="N84" s="255">
        <v>25</v>
      </c>
      <c r="O84" s="412" t="s">
        <v>548</v>
      </c>
      <c r="P84" s="444">
        <v>45414</v>
      </c>
      <c r="Q84" s="226"/>
      <c r="R84" s="54" t="s">
        <v>1011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35"/>
      <c r="B85" s="415"/>
      <c r="C85" s="259"/>
      <c r="D85" s="259" t="s">
        <v>875</v>
      </c>
      <c r="E85" s="260" t="s">
        <v>557</v>
      </c>
      <c r="F85" s="260">
        <v>26</v>
      </c>
      <c r="G85" s="260"/>
      <c r="H85" s="260">
        <v>5</v>
      </c>
      <c r="I85" s="261"/>
      <c r="J85" s="413"/>
      <c r="K85" s="255">
        <f>H85-F85</f>
        <v>-21</v>
      </c>
      <c r="L85" s="256">
        <v>50</v>
      </c>
      <c r="M85" s="419"/>
      <c r="N85" s="255">
        <v>25</v>
      </c>
      <c r="O85" s="413"/>
      <c r="P85" s="444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434">
        <v>7</v>
      </c>
      <c r="B86" s="414">
        <v>45415</v>
      </c>
      <c r="C86" s="259"/>
      <c r="D86" s="259" t="s">
        <v>881</v>
      </c>
      <c r="E86" s="260" t="s">
        <v>557</v>
      </c>
      <c r="F86" s="260">
        <v>130</v>
      </c>
      <c r="G86" s="260"/>
      <c r="H86" s="260">
        <v>212.5</v>
      </c>
      <c r="I86" s="261"/>
      <c r="J86" s="412" t="s">
        <v>883</v>
      </c>
      <c r="K86" s="255">
        <f>H86-F86</f>
        <v>82.5</v>
      </c>
      <c r="L86" s="256">
        <v>50</v>
      </c>
      <c r="M86" s="418">
        <v>725</v>
      </c>
      <c r="N86" s="255">
        <v>25</v>
      </c>
      <c r="O86" s="412" t="s">
        <v>548</v>
      </c>
      <c r="P86" s="444">
        <v>45415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435"/>
      <c r="B87" s="415"/>
      <c r="C87" s="259"/>
      <c r="D87" s="259" t="s">
        <v>882</v>
      </c>
      <c r="E87" s="260" t="s">
        <v>819</v>
      </c>
      <c r="F87" s="260">
        <v>63</v>
      </c>
      <c r="G87" s="260"/>
      <c r="H87" s="260">
        <v>112.5</v>
      </c>
      <c r="I87" s="261"/>
      <c r="J87" s="413"/>
      <c r="K87" s="255">
        <f>F87-H87</f>
        <v>-49.5</v>
      </c>
      <c r="L87" s="256">
        <v>50</v>
      </c>
      <c r="M87" s="419"/>
      <c r="N87" s="255">
        <v>25</v>
      </c>
      <c r="O87" s="413"/>
      <c r="P87" s="444"/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83">
        <v>8</v>
      </c>
      <c r="B88" s="284">
        <v>45415</v>
      </c>
      <c r="C88" s="285"/>
      <c r="D88" s="285" t="s">
        <v>884</v>
      </c>
      <c r="E88" s="286" t="s">
        <v>557</v>
      </c>
      <c r="F88" s="286">
        <v>122</v>
      </c>
      <c r="G88" s="286">
        <v>80</v>
      </c>
      <c r="H88" s="286">
        <v>80</v>
      </c>
      <c r="I88" s="287" t="s">
        <v>885</v>
      </c>
      <c r="J88" s="278" t="s">
        <v>889</v>
      </c>
      <c r="K88" s="279">
        <f t="shared" ref="K88:K93" si="88">H88-F88</f>
        <v>-42</v>
      </c>
      <c r="L88" s="280">
        <v>50</v>
      </c>
      <c r="M88" s="281">
        <f t="shared" ref="M88" si="89">(K88*N88)-L88</f>
        <v>-1730</v>
      </c>
      <c r="N88" s="279">
        <v>40</v>
      </c>
      <c r="O88" s="278" t="s">
        <v>558</v>
      </c>
      <c r="P88" s="282">
        <v>45415</v>
      </c>
      <c r="Q88" s="226"/>
      <c r="R88" s="54" t="s">
        <v>1011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76">
        <v>9</v>
      </c>
      <c r="B89" s="275">
        <v>45415</v>
      </c>
      <c r="C89" s="259"/>
      <c r="D89" s="259" t="s">
        <v>886</v>
      </c>
      <c r="E89" s="260" t="s">
        <v>557</v>
      </c>
      <c r="F89" s="260">
        <v>295</v>
      </c>
      <c r="G89" s="260">
        <v>190</v>
      </c>
      <c r="H89" s="260">
        <v>360</v>
      </c>
      <c r="I89" s="261" t="s">
        <v>887</v>
      </c>
      <c r="J89" s="254" t="s">
        <v>888</v>
      </c>
      <c r="K89" s="255">
        <f t="shared" si="88"/>
        <v>65</v>
      </c>
      <c r="L89" s="256">
        <v>50</v>
      </c>
      <c r="M89" s="257">
        <f t="shared" ref="M89:M90" si="90">(K89*N89)-L89</f>
        <v>925</v>
      </c>
      <c r="N89" s="255">
        <v>15</v>
      </c>
      <c r="O89" s="254" t="s">
        <v>548</v>
      </c>
      <c r="P89" s="258">
        <v>45415</v>
      </c>
      <c r="Q89" s="226"/>
      <c r="R89" s="54" t="s">
        <v>1009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283">
        <v>10</v>
      </c>
      <c r="B90" s="284">
        <v>45418</v>
      </c>
      <c r="C90" s="285"/>
      <c r="D90" s="285" t="s">
        <v>900</v>
      </c>
      <c r="E90" s="286" t="s">
        <v>557</v>
      </c>
      <c r="F90" s="286">
        <v>385</v>
      </c>
      <c r="G90" s="286">
        <v>280</v>
      </c>
      <c r="H90" s="286">
        <v>280</v>
      </c>
      <c r="I90" s="287" t="s">
        <v>901</v>
      </c>
      <c r="J90" s="278" t="s">
        <v>902</v>
      </c>
      <c r="K90" s="279">
        <f t="shared" si="88"/>
        <v>-105</v>
      </c>
      <c r="L90" s="280">
        <v>50</v>
      </c>
      <c r="M90" s="281">
        <f t="shared" si="90"/>
        <v>-1625</v>
      </c>
      <c r="N90" s="279">
        <v>15</v>
      </c>
      <c r="O90" s="278" t="s">
        <v>558</v>
      </c>
      <c r="P90" s="282">
        <v>45418</v>
      </c>
      <c r="Q90" s="226"/>
      <c r="R90" s="54" t="s">
        <v>1010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76">
        <v>11</v>
      </c>
      <c r="B91" s="275">
        <v>45419</v>
      </c>
      <c r="C91" s="259"/>
      <c r="D91" s="259" t="s">
        <v>905</v>
      </c>
      <c r="E91" s="260" t="s">
        <v>557</v>
      </c>
      <c r="F91" s="260">
        <v>82</v>
      </c>
      <c r="G91" s="260">
        <v>49</v>
      </c>
      <c r="H91" s="260">
        <v>102</v>
      </c>
      <c r="I91" s="261" t="s">
        <v>906</v>
      </c>
      <c r="J91" s="254" t="s">
        <v>849</v>
      </c>
      <c r="K91" s="255">
        <f t="shared" si="88"/>
        <v>20</v>
      </c>
      <c r="L91" s="256">
        <v>50</v>
      </c>
      <c r="M91" s="257">
        <f t="shared" ref="M91:M92" si="91">(K91*N91)-L91</f>
        <v>450</v>
      </c>
      <c r="N91" s="255">
        <v>25</v>
      </c>
      <c r="O91" s="254" t="s">
        <v>548</v>
      </c>
      <c r="P91" s="258">
        <v>45419</v>
      </c>
      <c r="Q91" s="226"/>
      <c r="R91" s="54" t="s">
        <v>1009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12</v>
      </c>
      <c r="B92" s="284">
        <v>45419</v>
      </c>
      <c r="C92" s="285"/>
      <c r="D92" s="285" t="s">
        <v>909</v>
      </c>
      <c r="E92" s="286" t="s">
        <v>557</v>
      </c>
      <c r="F92" s="286">
        <v>45</v>
      </c>
      <c r="G92" s="286">
        <v>9</v>
      </c>
      <c r="H92" s="286">
        <v>9</v>
      </c>
      <c r="I92" s="287" t="s">
        <v>910</v>
      </c>
      <c r="J92" s="278" t="s">
        <v>911</v>
      </c>
      <c r="K92" s="279">
        <f t="shared" si="88"/>
        <v>-36</v>
      </c>
      <c r="L92" s="280">
        <v>50</v>
      </c>
      <c r="M92" s="281">
        <f t="shared" si="91"/>
        <v>-1490</v>
      </c>
      <c r="N92" s="279">
        <v>40</v>
      </c>
      <c r="O92" s="278" t="s">
        <v>558</v>
      </c>
      <c r="P92" s="282">
        <v>45419</v>
      </c>
      <c r="Q92" s="226"/>
      <c r="R92" s="54" t="s">
        <v>1011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34">
        <v>13</v>
      </c>
      <c r="B93" s="414">
        <v>45419</v>
      </c>
      <c r="C93" s="259"/>
      <c r="D93" s="259" t="s">
        <v>919</v>
      </c>
      <c r="E93" s="260" t="s">
        <v>557</v>
      </c>
      <c r="F93" s="260">
        <v>11.6</v>
      </c>
      <c r="G93" s="260"/>
      <c r="H93" s="260">
        <v>14.2</v>
      </c>
      <c r="I93" s="261"/>
      <c r="J93" s="412" t="s">
        <v>921</v>
      </c>
      <c r="K93" s="255">
        <f t="shared" si="88"/>
        <v>2.5999999999999996</v>
      </c>
      <c r="L93" s="256">
        <v>50</v>
      </c>
      <c r="M93" s="418">
        <v>1970</v>
      </c>
      <c r="N93" s="255">
        <v>2300</v>
      </c>
      <c r="O93" s="412" t="s">
        <v>548</v>
      </c>
      <c r="P93" s="414">
        <v>45419</v>
      </c>
      <c r="Q93" s="226"/>
      <c r="R93" s="54" t="s">
        <v>1009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35"/>
      <c r="B94" s="415"/>
      <c r="C94" s="259"/>
      <c r="D94" s="259" t="s">
        <v>920</v>
      </c>
      <c r="E94" s="260" t="s">
        <v>819</v>
      </c>
      <c r="F94" s="260">
        <v>8.1999999999999993</v>
      </c>
      <c r="G94" s="260"/>
      <c r="H94" s="260">
        <v>9.9</v>
      </c>
      <c r="I94" s="261"/>
      <c r="J94" s="413"/>
      <c r="K94" s="255">
        <f>F94-H94</f>
        <v>-1.7000000000000011</v>
      </c>
      <c r="L94" s="256">
        <v>50</v>
      </c>
      <c r="M94" s="419"/>
      <c r="N94" s="255">
        <v>2300</v>
      </c>
      <c r="O94" s="413"/>
      <c r="P94" s="415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76">
        <v>14</v>
      </c>
      <c r="B95" s="275">
        <v>45419</v>
      </c>
      <c r="C95" s="259"/>
      <c r="D95" s="259" t="s">
        <v>922</v>
      </c>
      <c r="E95" s="260" t="s">
        <v>557</v>
      </c>
      <c r="F95" s="260">
        <v>200</v>
      </c>
      <c r="G95" s="260">
        <v>90</v>
      </c>
      <c r="H95" s="260">
        <v>255</v>
      </c>
      <c r="I95" s="261" t="s">
        <v>923</v>
      </c>
      <c r="J95" s="254" t="s">
        <v>683</v>
      </c>
      <c r="K95" s="255">
        <f>H95-F95</f>
        <v>55</v>
      </c>
      <c r="L95" s="256">
        <v>50</v>
      </c>
      <c r="M95" s="257">
        <f t="shared" ref="M95" si="92">(K95*N95)-L95</f>
        <v>775</v>
      </c>
      <c r="N95" s="255">
        <v>15</v>
      </c>
      <c r="O95" s="254" t="s">
        <v>548</v>
      </c>
      <c r="P95" s="258">
        <v>45419</v>
      </c>
      <c r="Q95" s="226"/>
      <c r="R95" s="54" t="s">
        <v>1011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60">
        <v>15</v>
      </c>
      <c r="B96" s="258">
        <v>45420</v>
      </c>
      <c r="C96" s="259"/>
      <c r="D96" s="259" t="s">
        <v>929</v>
      </c>
      <c r="E96" s="260" t="s">
        <v>557</v>
      </c>
      <c r="F96" s="260">
        <v>54</v>
      </c>
      <c r="G96" s="260">
        <v>0</v>
      </c>
      <c r="H96" s="260">
        <v>80</v>
      </c>
      <c r="I96" s="261" t="s">
        <v>930</v>
      </c>
      <c r="J96" s="254" t="s">
        <v>932</v>
      </c>
      <c r="K96" s="255">
        <f>H96-F96</f>
        <v>26</v>
      </c>
      <c r="L96" s="256">
        <v>50</v>
      </c>
      <c r="M96" s="257">
        <f t="shared" ref="M96" si="93">(K96*N96)-L96</f>
        <v>600</v>
      </c>
      <c r="N96" s="255">
        <v>25</v>
      </c>
      <c r="O96" s="254" t="s">
        <v>548</v>
      </c>
      <c r="P96" s="258">
        <v>45420</v>
      </c>
      <c r="Q96" s="226"/>
      <c r="R96" s="54" t="s">
        <v>1009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442">
        <v>16</v>
      </c>
      <c r="B97" s="420">
        <v>45420</v>
      </c>
      <c r="C97" s="312"/>
      <c r="D97" s="312" t="s">
        <v>862</v>
      </c>
      <c r="E97" s="310" t="s">
        <v>819</v>
      </c>
      <c r="F97" s="310">
        <v>121</v>
      </c>
      <c r="G97" s="310"/>
      <c r="H97" s="310">
        <v>136</v>
      </c>
      <c r="I97" s="313"/>
      <c r="J97" s="416" t="s">
        <v>958</v>
      </c>
      <c r="K97" s="329">
        <f>F97-H97</f>
        <v>-15</v>
      </c>
      <c r="L97" s="330">
        <v>50</v>
      </c>
      <c r="M97" s="440">
        <v>225</v>
      </c>
      <c r="N97" s="329">
        <v>25</v>
      </c>
      <c r="O97" s="416" t="s">
        <v>565</v>
      </c>
      <c r="P97" s="420">
        <v>45422</v>
      </c>
      <c r="Q97" s="226"/>
      <c r="R97" s="54" t="s">
        <v>1009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443"/>
      <c r="B98" s="421"/>
      <c r="C98" s="312"/>
      <c r="D98" s="312" t="s">
        <v>931</v>
      </c>
      <c r="E98" s="310" t="s">
        <v>819</v>
      </c>
      <c r="F98" s="310">
        <v>69</v>
      </c>
      <c r="G98" s="310"/>
      <c r="H98" s="310">
        <v>41</v>
      </c>
      <c r="I98" s="313"/>
      <c r="J98" s="417"/>
      <c r="K98" s="329">
        <f>F98-H98</f>
        <v>28</v>
      </c>
      <c r="L98" s="330">
        <v>50</v>
      </c>
      <c r="M98" s="441"/>
      <c r="N98" s="329">
        <v>25</v>
      </c>
      <c r="O98" s="417"/>
      <c r="P98" s="421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434">
        <v>17</v>
      </c>
      <c r="B99" s="414">
        <v>45421</v>
      </c>
      <c r="C99" s="259"/>
      <c r="D99" s="259" t="s">
        <v>934</v>
      </c>
      <c r="E99" s="260" t="s">
        <v>557</v>
      </c>
      <c r="F99" s="260">
        <v>51</v>
      </c>
      <c r="G99" s="260"/>
      <c r="H99" s="260">
        <v>112.5</v>
      </c>
      <c r="I99" s="261"/>
      <c r="J99" s="412" t="s">
        <v>936</v>
      </c>
      <c r="K99" s="255">
        <f>H99-F99</f>
        <v>61.5</v>
      </c>
      <c r="L99" s="256">
        <v>50</v>
      </c>
      <c r="M99" s="418">
        <v>887.5</v>
      </c>
      <c r="N99" s="255">
        <v>25</v>
      </c>
      <c r="O99" s="412" t="s">
        <v>548</v>
      </c>
      <c r="P99" s="414">
        <v>45421</v>
      </c>
      <c r="Q99" s="226"/>
      <c r="R99" s="54" t="s">
        <v>1011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35"/>
      <c r="B100" s="415"/>
      <c r="C100" s="259"/>
      <c r="D100" s="259" t="s">
        <v>935</v>
      </c>
      <c r="E100" s="260" t="s">
        <v>557</v>
      </c>
      <c r="F100" s="260">
        <v>41</v>
      </c>
      <c r="G100" s="260"/>
      <c r="H100" s="260">
        <v>19</v>
      </c>
      <c r="I100" s="261"/>
      <c r="J100" s="413"/>
      <c r="K100" s="255">
        <f>H100-F100</f>
        <v>-22</v>
      </c>
      <c r="L100" s="256">
        <v>50</v>
      </c>
      <c r="M100" s="419"/>
      <c r="N100" s="255">
        <v>25</v>
      </c>
      <c r="O100" s="413"/>
      <c r="P100" s="415"/>
      <c r="Q100" s="226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83">
        <v>18</v>
      </c>
      <c r="B101" s="284">
        <v>45421</v>
      </c>
      <c r="C101" s="285"/>
      <c r="D101" s="285" t="s">
        <v>939</v>
      </c>
      <c r="E101" s="286" t="s">
        <v>557</v>
      </c>
      <c r="F101" s="286">
        <v>50</v>
      </c>
      <c r="G101" s="286">
        <v>0</v>
      </c>
      <c r="H101" s="286">
        <v>0</v>
      </c>
      <c r="I101" s="287" t="s">
        <v>940</v>
      </c>
      <c r="J101" s="278" t="s">
        <v>951</v>
      </c>
      <c r="K101" s="279">
        <f t="shared" ref="K101" si="94">H101-F101</f>
        <v>-50</v>
      </c>
      <c r="L101" s="280">
        <v>25</v>
      </c>
      <c r="M101" s="281">
        <f t="shared" ref="M101" si="95">(K101*N101)-L101</f>
        <v>-1275</v>
      </c>
      <c r="N101" s="279">
        <v>25</v>
      </c>
      <c r="O101" s="278" t="s">
        <v>558</v>
      </c>
      <c r="P101" s="282">
        <v>45421</v>
      </c>
      <c r="Q101" s="226"/>
      <c r="R101" s="54" t="s">
        <v>1011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34">
        <v>19</v>
      </c>
      <c r="B102" s="414">
        <v>45421</v>
      </c>
      <c r="C102" s="259"/>
      <c r="D102" s="259" t="s">
        <v>941</v>
      </c>
      <c r="E102" s="260" t="s">
        <v>557</v>
      </c>
      <c r="F102" s="260">
        <v>66.5</v>
      </c>
      <c r="G102" s="260"/>
      <c r="H102" s="260">
        <v>76</v>
      </c>
      <c r="I102" s="261"/>
      <c r="J102" s="412" t="s">
        <v>997</v>
      </c>
      <c r="K102" s="255">
        <f>H102-F102</f>
        <v>9.5</v>
      </c>
      <c r="L102" s="256">
        <v>50</v>
      </c>
      <c r="M102" s="418">
        <v>1325</v>
      </c>
      <c r="N102" s="255">
        <v>150</v>
      </c>
      <c r="O102" s="412" t="s">
        <v>548</v>
      </c>
      <c r="P102" s="414">
        <v>45427</v>
      </c>
      <c r="Q102" s="226"/>
      <c r="R102" s="54" t="s">
        <v>1011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435"/>
      <c r="B103" s="415"/>
      <c r="C103" s="259"/>
      <c r="D103" s="259" t="s">
        <v>942</v>
      </c>
      <c r="E103" s="260" t="s">
        <v>819</v>
      </c>
      <c r="F103" s="260">
        <v>40.5</v>
      </c>
      <c r="G103" s="260"/>
      <c r="H103" s="260">
        <v>40.5</v>
      </c>
      <c r="I103" s="261"/>
      <c r="J103" s="413"/>
      <c r="K103" s="255">
        <f>H103-F103</f>
        <v>0</v>
      </c>
      <c r="L103" s="256">
        <v>50</v>
      </c>
      <c r="M103" s="419"/>
      <c r="N103" s="255">
        <v>150</v>
      </c>
      <c r="O103" s="413"/>
      <c r="P103" s="415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283">
        <v>20</v>
      </c>
      <c r="B104" s="284">
        <v>45421</v>
      </c>
      <c r="C104" s="285"/>
      <c r="D104" s="285" t="s">
        <v>943</v>
      </c>
      <c r="E104" s="286" t="s">
        <v>557</v>
      </c>
      <c r="F104" s="286">
        <v>350</v>
      </c>
      <c r="G104" s="286">
        <v>250</v>
      </c>
      <c r="H104" s="286">
        <v>265</v>
      </c>
      <c r="I104" s="287" t="s">
        <v>944</v>
      </c>
      <c r="J104" s="278" t="s">
        <v>949</v>
      </c>
      <c r="K104" s="279">
        <f t="shared" ref="K104" si="96">H104-F104</f>
        <v>-85</v>
      </c>
      <c r="L104" s="280">
        <v>50</v>
      </c>
      <c r="M104" s="281">
        <f t="shared" ref="M104:M105" si="97">(K104*N104)-L104</f>
        <v>-1325</v>
      </c>
      <c r="N104" s="279">
        <v>15</v>
      </c>
      <c r="O104" s="278" t="s">
        <v>558</v>
      </c>
      <c r="P104" s="282">
        <v>45421</v>
      </c>
      <c r="Q104" s="226"/>
      <c r="R104" s="54" t="s">
        <v>1009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332">
        <v>21</v>
      </c>
      <c r="B105" s="334">
        <v>45422</v>
      </c>
      <c r="C105" s="312"/>
      <c r="D105" s="312" t="s">
        <v>954</v>
      </c>
      <c r="E105" s="310" t="s">
        <v>557</v>
      </c>
      <c r="F105" s="310">
        <v>137.5</v>
      </c>
      <c r="G105" s="310">
        <v>80</v>
      </c>
      <c r="H105" s="310">
        <v>145</v>
      </c>
      <c r="I105" s="313" t="s">
        <v>955</v>
      </c>
      <c r="J105" s="350" t="s">
        <v>964</v>
      </c>
      <c r="K105" s="329">
        <f>H105-F105</f>
        <v>7.5</v>
      </c>
      <c r="L105" s="330">
        <v>50</v>
      </c>
      <c r="M105" s="351">
        <f t="shared" si="97"/>
        <v>137.5</v>
      </c>
      <c r="N105" s="329">
        <v>25</v>
      </c>
      <c r="O105" s="350" t="s">
        <v>565</v>
      </c>
      <c r="P105" s="311">
        <v>45425</v>
      </c>
      <c r="Q105" s="226"/>
      <c r="R105" s="54" t="s">
        <v>1009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76">
        <v>22</v>
      </c>
      <c r="B106" s="275">
        <v>45422</v>
      </c>
      <c r="C106" s="259"/>
      <c r="D106" s="259" t="s">
        <v>956</v>
      </c>
      <c r="E106" s="260" t="s">
        <v>557</v>
      </c>
      <c r="F106" s="260">
        <v>295</v>
      </c>
      <c r="G106" s="260">
        <v>180</v>
      </c>
      <c r="H106" s="260">
        <v>367.5</v>
      </c>
      <c r="I106" s="261" t="s">
        <v>887</v>
      </c>
      <c r="J106" s="254" t="s">
        <v>960</v>
      </c>
      <c r="K106" s="255">
        <f>H106-F106</f>
        <v>72.5</v>
      </c>
      <c r="L106" s="256">
        <v>50</v>
      </c>
      <c r="M106" s="257">
        <f t="shared" ref="M106" si="98">(K106*N106)-L106</f>
        <v>1037.5</v>
      </c>
      <c r="N106" s="255">
        <v>15</v>
      </c>
      <c r="O106" s="254" t="s">
        <v>548</v>
      </c>
      <c r="P106" s="258">
        <v>45422</v>
      </c>
      <c r="Q106" s="226"/>
      <c r="R106" s="54" t="s">
        <v>1009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276">
        <v>23</v>
      </c>
      <c r="B107" s="275">
        <v>45395</v>
      </c>
      <c r="C107" s="259"/>
      <c r="D107" s="259" t="s">
        <v>962</v>
      </c>
      <c r="E107" s="260" t="s">
        <v>557</v>
      </c>
      <c r="F107" s="260">
        <v>235</v>
      </c>
      <c r="G107" s="260">
        <v>140</v>
      </c>
      <c r="H107" s="260">
        <v>315</v>
      </c>
      <c r="I107" s="261" t="s">
        <v>923</v>
      </c>
      <c r="J107" s="254" t="s">
        <v>969</v>
      </c>
      <c r="K107" s="255">
        <f>H107-F107</f>
        <v>80</v>
      </c>
      <c r="L107" s="256">
        <v>50</v>
      </c>
      <c r="M107" s="257">
        <f t="shared" ref="M107" si="99">(K107*N107)-L107</f>
        <v>1150</v>
      </c>
      <c r="N107" s="255">
        <v>15</v>
      </c>
      <c r="O107" s="254" t="s">
        <v>548</v>
      </c>
      <c r="P107" s="258">
        <v>45425</v>
      </c>
      <c r="Q107" s="226"/>
      <c r="R107" s="54" t="s">
        <v>1009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76">
        <v>24</v>
      </c>
      <c r="B108" s="275">
        <v>45425</v>
      </c>
      <c r="C108" s="259"/>
      <c r="D108" s="259" t="s">
        <v>966</v>
      </c>
      <c r="E108" s="260" t="s">
        <v>557</v>
      </c>
      <c r="F108" s="260">
        <v>117.5</v>
      </c>
      <c r="G108" s="260">
        <v>50</v>
      </c>
      <c r="H108" s="260">
        <v>152.5</v>
      </c>
      <c r="I108" s="261" t="s">
        <v>967</v>
      </c>
      <c r="J108" s="254" t="s">
        <v>968</v>
      </c>
      <c r="K108" s="255">
        <f>H108-F108</f>
        <v>35</v>
      </c>
      <c r="L108" s="256">
        <v>50</v>
      </c>
      <c r="M108" s="257">
        <f t="shared" ref="M108" si="100">(K108*N108)-L108</f>
        <v>825</v>
      </c>
      <c r="N108" s="255">
        <v>25</v>
      </c>
      <c r="O108" s="254" t="s">
        <v>548</v>
      </c>
      <c r="P108" s="258">
        <v>45425</v>
      </c>
      <c r="Q108" s="226"/>
      <c r="R108" s="54" t="s">
        <v>1009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276">
        <v>25</v>
      </c>
      <c r="B109" s="275">
        <v>45425</v>
      </c>
      <c r="C109" s="259"/>
      <c r="D109" s="259" t="s">
        <v>970</v>
      </c>
      <c r="E109" s="260" t="s">
        <v>557</v>
      </c>
      <c r="F109" s="260">
        <v>25.5</v>
      </c>
      <c r="G109" s="260">
        <v>8</v>
      </c>
      <c r="H109" s="260">
        <v>37</v>
      </c>
      <c r="I109" s="261" t="s">
        <v>971</v>
      </c>
      <c r="J109" s="254" t="s">
        <v>972</v>
      </c>
      <c r="K109" s="255">
        <f>H109-F109</f>
        <v>11.5</v>
      </c>
      <c r="L109" s="256">
        <v>50</v>
      </c>
      <c r="M109" s="257">
        <f t="shared" ref="M109:M110" si="101">(K109*N109)-L109</f>
        <v>812.5</v>
      </c>
      <c r="N109" s="255">
        <v>75</v>
      </c>
      <c r="O109" s="254" t="s">
        <v>548</v>
      </c>
      <c r="P109" s="258">
        <v>45425</v>
      </c>
      <c r="Q109" s="226"/>
      <c r="R109" s="54" t="s">
        <v>1011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283">
        <v>26</v>
      </c>
      <c r="B110" s="284">
        <v>45425</v>
      </c>
      <c r="C110" s="285"/>
      <c r="D110" s="285" t="s">
        <v>973</v>
      </c>
      <c r="E110" s="286" t="s">
        <v>557</v>
      </c>
      <c r="F110" s="286">
        <v>62</v>
      </c>
      <c r="G110" s="286">
        <v>30</v>
      </c>
      <c r="H110" s="286">
        <v>36</v>
      </c>
      <c r="I110" s="287" t="s">
        <v>974</v>
      </c>
      <c r="J110" s="278" t="s">
        <v>975</v>
      </c>
      <c r="K110" s="279">
        <f t="shared" ref="K110:K114" si="102">H110-F110</f>
        <v>-26</v>
      </c>
      <c r="L110" s="280">
        <v>50</v>
      </c>
      <c r="M110" s="281">
        <f t="shared" si="101"/>
        <v>-1090</v>
      </c>
      <c r="N110" s="279">
        <v>40</v>
      </c>
      <c r="O110" s="278" t="s">
        <v>558</v>
      </c>
      <c r="P110" s="282">
        <v>45425</v>
      </c>
      <c r="Q110" s="226"/>
      <c r="R110" s="54" t="s">
        <v>1011</v>
      </c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434">
        <v>27</v>
      </c>
      <c r="B111" s="414">
        <v>45425</v>
      </c>
      <c r="C111" s="259"/>
      <c r="D111" s="259" t="s">
        <v>973</v>
      </c>
      <c r="E111" s="260" t="s">
        <v>557</v>
      </c>
      <c r="F111" s="260">
        <v>96.5</v>
      </c>
      <c r="G111" s="260"/>
      <c r="H111" s="260">
        <v>140</v>
      </c>
      <c r="I111" s="261"/>
      <c r="J111" s="436" t="s">
        <v>988</v>
      </c>
      <c r="K111" s="260">
        <f t="shared" si="102"/>
        <v>43.5</v>
      </c>
      <c r="L111" s="304">
        <v>50</v>
      </c>
      <c r="M111" s="432">
        <v>480</v>
      </c>
      <c r="N111" s="260">
        <v>40</v>
      </c>
      <c r="O111" s="412" t="s">
        <v>548</v>
      </c>
      <c r="P111" s="414">
        <v>45426</v>
      </c>
      <c r="Q111" s="226"/>
      <c r="R111" s="54" t="s">
        <v>1011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435"/>
      <c r="B112" s="415"/>
      <c r="C112" s="259"/>
      <c r="D112" s="259" t="s">
        <v>981</v>
      </c>
      <c r="E112" s="260" t="s">
        <v>557</v>
      </c>
      <c r="F112" s="260">
        <v>96.5</v>
      </c>
      <c r="G112" s="260"/>
      <c r="H112" s="260">
        <v>67.5</v>
      </c>
      <c r="I112" s="261"/>
      <c r="J112" s="437"/>
      <c r="K112" s="260">
        <f t="shared" si="102"/>
        <v>-29</v>
      </c>
      <c r="L112" s="304">
        <v>50</v>
      </c>
      <c r="M112" s="433"/>
      <c r="N112" s="260">
        <v>40</v>
      </c>
      <c r="O112" s="413"/>
      <c r="P112" s="415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34">
        <v>28</v>
      </c>
      <c r="B113" s="414">
        <v>45426</v>
      </c>
      <c r="C113" s="259"/>
      <c r="D113" s="259" t="s">
        <v>983</v>
      </c>
      <c r="E113" s="260" t="s">
        <v>557</v>
      </c>
      <c r="F113" s="260">
        <v>24</v>
      </c>
      <c r="G113" s="260"/>
      <c r="H113" s="260">
        <v>8</v>
      </c>
      <c r="I113" s="261"/>
      <c r="J113" s="436" t="s">
        <v>873</v>
      </c>
      <c r="K113" s="260">
        <f t="shared" si="102"/>
        <v>-16</v>
      </c>
      <c r="L113" s="304">
        <v>50</v>
      </c>
      <c r="M113" s="432">
        <v>920</v>
      </c>
      <c r="N113" s="260">
        <v>40</v>
      </c>
      <c r="O113" s="412" t="s">
        <v>548</v>
      </c>
      <c r="P113" s="414">
        <v>45426</v>
      </c>
      <c r="Q113" s="226"/>
      <c r="R113" s="54" t="s">
        <v>1011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435"/>
      <c r="B114" s="415"/>
      <c r="C114" s="259"/>
      <c r="D114" s="259" t="s">
        <v>981</v>
      </c>
      <c r="E114" s="260" t="s">
        <v>557</v>
      </c>
      <c r="F114" s="260">
        <v>46</v>
      </c>
      <c r="G114" s="260"/>
      <c r="H114" s="260">
        <v>87.5</v>
      </c>
      <c r="I114" s="261"/>
      <c r="J114" s="437"/>
      <c r="K114" s="260">
        <f t="shared" si="102"/>
        <v>41.5</v>
      </c>
      <c r="L114" s="304">
        <v>50</v>
      </c>
      <c r="M114" s="433"/>
      <c r="N114" s="260">
        <v>40</v>
      </c>
      <c r="O114" s="413"/>
      <c r="P114" s="415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283">
        <v>29</v>
      </c>
      <c r="B115" s="284">
        <v>45427</v>
      </c>
      <c r="C115" s="285"/>
      <c r="D115" s="285" t="s">
        <v>993</v>
      </c>
      <c r="E115" s="286" t="s">
        <v>557</v>
      </c>
      <c r="F115" s="286">
        <v>87.5</v>
      </c>
      <c r="G115" s="286">
        <v>0</v>
      </c>
      <c r="H115" s="286">
        <v>35</v>
      </c>
      <c r="I115" s="287" t="s">
        <v>994</v>
      </c>
      <c r="J115" s="278" t="s">
        <v>890</v>
      </c>
      <c r="K115" s="279">
        <f t="shared" ref="K115" si="103">H115-F115</f>
        <v>-52.5</v>
      </c>
      <c r="L115" s="280">
        <v>50</v>
      </c>
      <c r="M115" s="281">
        <f t="shared" ref="M115:M116" si="104">(K115*N115)-L115</f>
        <v>-837.5</v>
      </c>
      <c r="N115" s="279">
        <v>15</v>
      </c>
      <c r="O115" s="278" t="s">
        <v>558</v>
      </c>
      <c r="P115" s="282">
        <v>45427</v>
      </c>
      <c r="Q115" s="226"/>
      <c r="R115" s="54" t="s">
        <v>1011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371">
        <v>30</v>
      </c>
      <c r="B116" s="373">
        <v>45428</v>
      </c>
      <c r="C116" s="259"/>
      <c r="D116" s="259" t="s">
        <v>1017</v>
      </c>
      <c r="E116" s="260" t="s">
        <v>557</v>
      </c>
      <c r="F116" s="260">
        <v>47.5</v>
      </c>
      <c r="G116" s="260">
        <v>0</v>
      </c>
      <c r="H116" s="260">
        <v>117.5</v>
      </c>
      <c r="I116" s="261" t="s">
        <v>940</v>
      </c>
      <c r="J116" s="254" t="s">
        <v>729</v>
      </c>
      <c r="K116" s="255">
        <f>H116-F116</f>
        <v>70</v>
      </c>
      <c r="L116" s="256">
        <v>50</v>
      </c>
      <c r="M116" s="257">
        <f t="shared" si="104"/>
        <v>1700</v>
      </c>
      <c r="N116" s="255">
        <v>25</v>
      </c>
      <c r="O116" s="254" t="s">
        <v>548</v>
      </c>
      <c r="P116" s="375">
        <v>45428</v>
      </c>
      <c r="Q116" s="226"/>
      <c r="R116" s="54" t="s">
        <v>1009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434">
        <v>31</v>
      </c>
      <c r="B117" s="414">
        <v>45428</v>
      </c>
      <c r="C117" s="259"/>
      <c r="D117" s="259" t="s">
        <v>1018</v>
      </c>
      <c r="E117" s="260" t="s">
        <v>557</v>
      </c>
      <c r="F117" s="260">
        <v>300</v>
      </c>
      <c r="G117" s="260"/>
      <c r="H117" s="260">
        <v>520</v>
      </c>
      <c r="I117" s="261"/>
      <c r="J117" s="412" t="s">
        <v>969</v>
      </c>
      <c r="K117" s="255">
        <f>H117-F117</f>
        <v>220</v>
      </c>
      <c r="L117" s="256">
        <v>50</v>
      </c>
      <c r="M117" s="418">
        <v>1100</v>
      </c>
      <c r="N117" s="255">
        <v>15</v>
      </c>
      <c r="O117" s="412" t="s">
        <v>548</v>
      </c>
      <c r="P117" s="414">
        <v>45428</v>
      </c>
      <c r="Q117" s="226"/>
      <c r="R117" s="54" t="s">
        <v>1009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35"/>
      <c r="B118" s="415"/>
      <c r="C118" s="259"/>
      <c r="D118" s="259" t="s">
        <v>1019</v>
      </c>
      <c r="E118" s="260" t="s">
        <v>819</v>
      </c>
      <c r="F118" s="260">
        <v>195</v>
      </c>
      <c r="G118" s="260"/>
      <c r="H118" s="260">
        <v>335</v>
      </c>
      <c r="I118" s="261"/>
      <c r="J118" s="413"/>
      <c r="K118" s="255">
        <f>F118-H118</f>
        <v>-140</v>
      </c>
      <c r="L118" s="256">
        <v>50</v>
      </c>
      <c r="M118" s="419"/>
      <c r="N118" s="255">
        <v>15</v>
      </c>
      <c r="O118" s="413"/>
      <c r="P118" s="415"/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430">
        <v>32</v>
      </c>
      <c r="B119" s="424">
        <v>45429</v>
      </c>
      <c r="C119" s="285"/>
      <c r="D119" s="285" t="s">
        <v>1060</v>
      </c>
      <c r="E119" s="286" t="s">
        <v>557</v>
      </c>
      <c r="F119" s="286">
        <v>205</v>
      </c>
      <c r="G119" s="286"/>
      <c r="H119" s="286">
        <v>49</v>
      </c>
      <c r="I119" s="287"/>
      <c r="J119" s="422" t="s">
        <v>1105</v>
      </c>
      <c r="K119" s="279">
        <f t="shared" ref="K119" si="105">H119-F119</f>
        <v>-156</v>
      </c>
      <c r="L119" s="280">
        <v>50</v>
      </c>
      <c r="M119" s="428">
        <v>-1862.5</v>
      </c>
      <c r="N119" s="279">
        <v>25</v>
      </c>
      <c r="O119" s="422" t="s">
        <v>558</v>
      </c>
      <c r="P119" s="424">
        <v>45435</v>
      </c>
      <c r="Q119" s="226"/>
      <c r="R119" s="54" t="s">
        <v>1009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431"/>
      <c r="B120" s="425"/>
      <c r="C120" s="285"/>
      <c r="D120" s="285" t="s">
        <v>1061</v>
      </c>
      <c r="E120" s="286" t="s">
        <v>819</v>
      </c>
      <c r="F120" s="286">
        <v>105</v>
      </c>
      <c r="G120" s="286"/>
      <c r="H120" s="286">
        <v>19.5</v>
      </c>
      <c r="I120" s="287"/>
      <c r="J120" s="423"/>
      <c r="K120" s="279">
        <f>F120-H120</f>
        <v>85.5</v>
      </c>
      <c r="L120" s="280">
        <v>50</v>
      </c>
      <c r="M120" s="429"/>
      <c r="N120" s="279">
        <v>25</v>
      </c>
      <c r="O120" s="423"/>
      <c r="P120" s="425"/>
      <c r="Q120" s="226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30">
        <v>33</v>
      </c>
      <c r="B121" s="424">
        <v>45429</v>
      </c>
      <c r="C121" s="285"/>
      <c r="D121" s="285" t="s">
        <v>1062</v>
      </c>
      <c r="E121" s="286" t="s">
        <v>557</v>
      </c>
      <c r="F121" s="286">
        <v>295</v>
      </c>
      <c r="G121" s="286"/>
      <c r="H121" s="286">
        <v>195</v>
      </c>
      <c r="I121" s="287"/>
      <c r="J121" s="422" t="s">
        <v>1066</v>
      </c>
      <c r="K121" s="426">
        <v>-25</v>
      </c>
      <c r="L121" s="280">
        <v>50</v>
      </c>
      <c r="M121" s="428">
        <v>-475</v>
      </c>
      <c r="N121" s="279">
        <v>15</v>
      </c>
      <c r="O121" s="422" t="s">
        <v>558</v>
      </c>
      <c r="P121" s="424">
        <v>45433</v>
      </c>
      <c r="Q121" s="226"/>
      <c r="R121" s="54" t="s">
        <v>1009</v>
      </c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431"/>
      <c r="B122" s="425"/>
      <c r="C122" s="285"/>
      <c r="D122" s="285" t="s">
        <v>1063</v>
      </c>
      <c r="E122" s="286" t="s">
        <v>819</v>
      </c>
      <c r="F122" s="286">
        <v>135</v>
      </c>
      <c r="G122" s="286"/>
      <c r="H122" s="286">
        <v>60</v>
      </c>
      <c r="I122" s="287"/>
      <c r="J122" s="423"/>
      <c r="K122" s="427"/>
      <c r="L122" s="280">
        <v>50</v>
      </c>
      <c r="M122" s="429"/>
      <c r="N122" s="279">
        <v>15</v>
      </c>
      <c r="O122" s="423"/>
      <c r="P122" s="425"/>
      <c r="Q122" s="226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92">
        <v>34</v>
      </c>
      <c r="B123" s="387">
        <v>45435</v>
      </c>
      <c r="C123" s="285"/>
      <c r="D123" s="285" t="s">
        <v>1095</v>
      </c>
      <c r="E123" s="286" t="s">
        <v>557</v>
      </c>
      <c r="F123" s="286">
        <v>52.5</v>
      </c>
      <c r="G123" s="286">
        <v>0</v>
      </c>
      <c r="H123" s="286">
        <v>10</v>
      </c>
      <c r="I123" s="287" t="s">
        <v>940</v>
      </c>
      <c r="J123" s="278" t="s">
        <v>1096</v>
      </c>
      <c r="K123" s="279">
        <f t="shared" ref="K123" si="106">H123-F123</f>
        <v>-42.5</v>
      </c>
      <c r="L123" s="280">
        <v>50</v>
      </c>
      <c r="M123" s="281">
        <f t="shared" ref="M123" si="107">(K123*N123)-L123</f>
        <v>-1112.5</v>
      </c>
      <c r="N123" s="279">
        <v>25</v>
      </c>
      <c r="O123" s="278" t="s">
        <v>558</v>
      </c>
      <c r="P123" s="282">
        <v>45435</v>
      </c>
      <c r="Q123" s="226"/>
      <c r="R123" s="54" t="s">
        <v>1010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389"/>
      <c r="B124" s="391"/>
      <c r="C124" s="227"/>
      <c r="D124" s="227"/>
      <c r="E124" s="183"/>
      <c r="F124" s="183"/>
      <c r="G124" s="183"/>
      <c r="H124" s="183"/>
      <c r="I124" s="185"/>
      <c r="J124" s="394"/>
      <c r="K124" s="183"/>
      <c r="L124" s="186"/>
      <c r="M124" s="253"/>
      <c r="N124" s="183"/>
      <c r="O124" s="394"/>
      <c r="P124" s="391"/>
      <c r="Q124" s="226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389"/>
      <c r="B125" s="391"/>
      <c r="C125" s="227"/>
      <c r="D125" s="227"/>
      <c r="E125" s="183"/>
      <c r="F125" s="183"/>
      <c r="G125" s="183"/>
      <c r="H125" s="183"/>
      <c r="I125" s="185"/>
      <c r="J125" s="394"/>
      <c r="K125" s="183"/>
      <c r="L125" s="186"/>
      <c r="M125" s="253"/>
      <c r="N125" s="183"/>
      <c r="O125" s="394"/>
      <c r="P125" s="391"/>
      <c r="Q125" s="226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s="247" customFormat="1" ht="12.75" customHeight="1">
      <c r="A126" s="239"/>
      <c r="B126" s="240"/>
      <c r="C126" s="241"/>
      <c r="D126" s="241"/>
      <c r="E126" s="239"/>
      <c r="F126" s="239"/>
      <c r="G126" s="239"/>
      <c r="H126" s="239"/>
      <c r="I126" s="242"/>
      <c r="J126" s="242"/>
      <c r="K126" s="239"/>
      <c r="L126" s="249"/>
      <c r="M126" s="248"/>
      <c r="N126" s="239"/>
      <c r="O126" s="242"/>
      <c r="P126" s="240"/>
      <c r="Q126" s="243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246"/>
      <c r="AH126" s="244"/>
      <c r="AI126" s="244"/>
      <c r="AJ126" s="245"/>
      <c r="AK126" s="245"/>
      <c r="AL126" s="245"/>
    </row>
    <row r="127" spans="1:38" ht="38.25" customHeight="1">
      <c r="A127" s="91" t="s">
        <v>569</v>
      </c>
      <c r="B127" s="124"/>
      <c r="C127" s="124"/>
      <c r="D127" s="125"/>
      <c r="E127" s="109"/>
      <c r="F127" s="6"/>
      <c r="G127" s="6"/>
      <c r="H127" s="110"/>
      <c r="I127" s="126"/>
      <c r="J127" s="1"/>
      <c r="K127" s="6"/>
      <c r="L127" s="6"/>
      <c r="M127" s="6"/>
      <c r="N127" s="1"/>
      <c r="O127" s="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"/>
      <c r="AH127" s="1"/>
      <c r="AI127" s="1"/>
      <c r="AJ127" s="6"/>
      <c r="AK127" s="1"/>
    </row>
    <row r="128" spans="1:38" ht="39.6">
      <c r="A128" s="92" t="s">
        <v>16</v>
      </c>
      <c r="B128" s="93" t="s">
        <v>522</v>
      </c>
      <c r="C128" s="93"/>
      <c r="D128" s="94" t="s">
        <v>533</v>
      </c>
      <c r="E128" s="93" t="s">
        <v>534</v>
      </c>
      <c r="F128" s="93" t="s">
        <v>535</v>
      </c>
      <c r="G128" s="93" t="s">
        <v>536</v>
      </c>
      <c r="H128" s="93" t="s">
        <v>537</v>
      </c>
      <c r="I128" s="93" t="s">
        <v>538</v>
      </c>
      <c r="J128" s="92" t="s">
        <v>539</v>
      </c>
      <c r="K128" s="113" t="s">
        <v>556</v>
      </c>
      <c r="L128" s="114" t="s">
        <v>541</v>
      </c>
      <c r="M128" s="95" t="s">
        <v>542</v>
      </c>
      <c r="N128" s="93" t="s">
        <v>543</v>
      </c>
      <c r="O128" s="94" t="s">
        <v>544</v>
      </c>
      <c r="P128" s="193" t="s">
        <v>545</v>
      </c>
      <c r="Q128" s="195" t="s">
        <v>813</v>
      </c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37"/>
      <c r="AH128" s="37"/>
      <c r="AI128" s="37"/>
      <c r="AJ128" s="37"/>
      <c r="AK128" s="37"/>
      <c r="AL128" s="37"/>
    </row>
    <row r="129" spans="1:32" ht="12.75" customHeight="1">
      <c r="A129" s="183">
        <v>1</v>
      </c>
      <c r="B129" s="184">
        <v>45356</v>
      </c>
      <c r="C129" s="227"/>
      <c r="D129" s="227" t="s">
        <v>295</v>
      </c>
      <c r="E129" s="183" t="s">
        <v>546</v>
      </c>
      <c r="F129" s="183" t="s">
        <v>843</v>
      </c>
      <c r="G129" s="183">
        <v>35</v>
      </c>
      <c r="H129" s="183"/>
      <c r="I129" s="183" t="s">
        <v>842</v>
      </c>
      <c r="J129" s="183" t="s">
        <v>547</v>
      </c>
      <c r="K129" s="183"/>
      <c r="L129" s="251"/>
      <c r="M129" s="252"/>
      <c r="N129" s="183"/>
      <c r="O129" s="231"/>
      <c r="P129" s="186">
        <f>VLOOKUP(D129,'MidCap Intra'!$B$11:$C$571,2,0)</f>
        <v>37.85</v>
      </c>
      <c r="Q129" s="250"/>
      <c r="R129" s="54" t="s">
        <v>1009</v>
      </c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</row>
    <row r="130" spans="1:32" ht="12.75" customHeight="1">
      <c r="A130" s="183">
        <v>2</v>
      </c>
      <c r="B130" s="184">
        <v>45390</v>
      </c>
      <c r="C130" s="227"/>
      <c r="D130" s="227" t="s">
        <v>852</v>
      </c>
      <c r="E130" s="183" t="s">
        <v>546</v>
      </c>
      <c r="F130" s="183" t="s">
        <v>1003</v>
      </c>
      <c r="G130" s="183">
        <v>1770</v>
      </c>
      <c r="H130" s="183"/>
      <c r="I130" s="183" t="s">
        <v>847</v>
      </c>
      <c r="J130" s="183" t="s">
        <v>547</v>
      </c>
      <c r="K130" s="183"/>
      <c r="L130" s="251"/>
      <c r="M130" s="252"/>
      <c r="N130" s="183"/>
      <c r="O130" s="231"/>
      <c r="P130" s="186"/>
      <c r="Q130" s="250"/>
      <c r="R130" s="54" t="s">
        <v>1009</v>
      </c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</row>
    <row r="131" spans="1:32" ht="12.75" customHeight="1">
      <c r="A131" s="183">
        <v>3</v>
      </c>
      <c r="B131" s="184">
        <v>45436</v>
      </c>
      <c r="C131" s="227"/>
      <c r="D131" s="227" t="s">
        <v>148</v>
      </c>
      <c r="E131" s="183" t="s">
        <v>546</v>
      </c>
      <c r="F131" s="183" t="s">
        <v>1125</v>
      </c>
      <c r="G131" s="183">
        <v>290</v>
      </c>
      <c r="H131" s="183"/>
      <c r="I131" s="183" t="s">
        <v>1126</v>
      </c>
      <c r="J131" s="183" t="s">
        <v>547</v>
      </c>
      <c r="K131" s="183"/>
      <c r="L131" s="251"/>
      <c r="M131" s="252"/>
      <c r="N131" s="183"/>
      <c r="O131" s="231"/>
      <c r="P131" s="186">
        <f>VLOOKUP(D131,'MidCap Intra'!$B$11:$C$571,2,0)</f>
        <v>346.7</v>
      </c>
      <c r="Q131" s="250"/>
      <c r="R131" s="54" t="s">
        <v>1009</v>
      </c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</row>
    <row r="132" spans="1:32" ht="12.75" customHeight="1">
      <c r="A132" s="183"/>
      <c r="B132" s="184"/>
      <c r="C132" s="227"/>
      <c r="D132" s="227"/>
      <c r="E132" s="183"/>
      <c r="F132" s="183"/>
      <c r="G132" s="183"/>
      <c r="H132" s="183"/>
      <c r="I132" s="183"/>
      <c r="J132" s="183"/>
      <c r="K132" s="183"/>
      <c r="L132" s="251"/>
      <c r="M132" s="252"/>
      <c r="N132" s="183"/>
      <c r="O132" s="231"/>
      <c r="P132" s="186"/>
      <c r="Q132" s="250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</row>
    <row r="133" spans="1:32" ht="12.75" customHeight="1">
      <c r="A133" s="183"/>
      <c r="B133" s="184"/>
      <c r="C133" s="227"/>
      <c r="D133" s="227"/>
      <c r="E133" s="183"/>
      <c r="F133" s="183"/>
      <c r="G133" s="183"/>
      <c r="H133" s="183"/>
      <c r="I133" s="183"/>
      <c r="J133" s="183"/>
      <c r="K133" s="183"/>
      <c r="L133" s="251"/>
      <c r="M133" s="252"/>
      <c r="N133" s="183"/>
      <c r="O133" s="231"/>
      <c r="P133" s="184"/>
      <c r="Q133" s="250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</row>
    <row r="134" spans="1:32" ht="12.75" customHeight="1">
      <c r="A134" s="103" t="s">
        <v>549</v>
      </c>
      <c r="B134" s="103"/>
      <c r="C134" s="103"/>
      <c r="D134" s="54"/>
      <c r="E134" s="37"/>
      <c r="F134" s="108" t="s">
        <v>551</v>
      </c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</row>
    <row r="135" spans="1:32" ht="12.75" customHeight="1">
      <c r="A135" s="107" t="s">
        <v>550</v>
      </c>
      <c r="B135" s="103"/>
      <c r="C135" s="103"/>
      <c r="D135" s="54"/>
      <c r="E135" s="37"/>
      <c r="F135" s="108" t="s">
        <v>554</v>
      </c>
      <c r="G135" s="54"/>
      <c r="H135" s="54" t="s">
        <v>571</v>
      </c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</row>
    <row r="136" spans="1:32" ht="12.75" customHeight="1">
      <c r="A136" s="54"/>
      <c r="B136" s="54"/>
      <c r="C136" s="103"/>
      <c r="D136" s="54"/>
      <c r="E136" s="37"/>
      <c r="F136" s="108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</row>
    <row r="137" spans="1:32" ht="12.75" customHeight="1">
      <c r="A137" s="54"/>
      <c r="B137" s="54"/>
      <c r="C137" s="103"/>
      <c r="D137" s="54"/>
      <c r="E137" s="37"/>
      <c r="F137" s="108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2" ht="12.75" customHeight="1">
      <c r="A138" s="54"/>
      <c r="B138" s="54"/>
      <c r="C138" s="103"/>
      <c r="D138" s="54"/>
      <c r="E138" s="37"/>
      <c r="F138" s="108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2" ht="12.75" customHeight="1">
      <c r="A139" s="54"/>
      <c r="B139" s="54"/>
      <c r="C139" s="103"/>
      <c r="D139" s="54"/>
      <c r="E139" s="37"/>
      <c r="F139" s="108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2" ht="12.75" customHeight="1">
      <c r="A140" s="54"/>
      <c r="B140" s="54"/>
      <c r="C140" s="103"/>
      <c r="D140" s="54"/>
      <c r="E140" s="37"/>
      <c r="F140" s="108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2" ht="12.75" customHeight="1">
      <c r="A141" s="54"/>
      <c r="B141" s="54"/>
      <c r="C141" s="103"/>
      <c r="D141" s="54"/>
      <c r="E141" s="37"/>
      <c r="F141" s="108"/>
      <c r="G141" s="54"/>
      <c r="H141" s="37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2" ht="12.75" customHeight="1">
      <c r="A142" s="54"/>
      <c r="B142" s="54"/>
      <c r="C142" s="103"/>
      <c r="D142" s="54"/>
      <c r="E142" s="37"/>
      <c r="F142" s="108"/>
      <c r="G142" s="54"/>
      <c r="H142" s="37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2" ht="12.75" customHeight="1">
      <c r="A143" s="54"/>
      <c r="B143" s="54"/>
      <c r="C143" s="97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2" ht="38.25" customHeight="1">
      <c r="A144" s="37"/>
      <c r="B144" s="127" t="s">
        <v>572</v>
      </c>
      <c r="C144" s="127"/>
      <c r="D144" s="54"/>
      <c r="E144" s="127"/>
      <c r="F144" s="6"/>
      <c r="G144" s="6"/>
      <c r="H144" s="111"/>
      <c r="I144" s="6"/>
      <c r="J144" s="111"/>
      <c r="K144" s="112"/>
      <c r="L144" s="6"/>
      <c r="M144" s="6"/>
      <c r="N144" s="1"/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92" t="s">
        <v>16</v>
      </c>
      <c r="B145" s="93" t="s">
        <v>522</v>
      </c>
      <c r="C145" s="93"/>
      <c r="D145" s="94" t="s">
        <v>533</v>
      </c>
      <c r="E145" s="93" t="s">
        <v>534</v>
      </c>
      <c r="F145" s="93" t="s">
        <v>535</v>
      </c>
      <c r="G145" s="93" t="s">
        <v>573</v>
      </c>
      <c r="H145" s="93" t="s">
        <v>574</v>
      </c>
      <c r="I145" s="93" t="s">
        <v>538</v>
      </c>
      <c r="J145" s="128" t="s">
        <v>539</v>
      </c>
      <c r="K145" s="93" t="s">
        <v>540</v>
      </c>
      <c r="L145" s="93" t="s">
        <v>575</v>
      </c>
      <c r="M145" s="93" t="s">
        <v>543</v>
      </c>
      <c r="N145" s="94" t="s">
        <v>544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</v>
      </c>
      <c r="B146" s="130">
        <v>41579</v>
      </c>
      <c r="C146" s="130"/>
      <c r="D146" s="131" t="s">
        <v>576</v>
      </c>
      <c r="E146" s="132" t="s">
        <v>546</v>
      </c>
      <c r="F146" s="133">
        <v>82</v>
      </c>
      <c r="G146" s="132" t="s">
        <v>577</v>
      </c>
      <c r="H146" s="132">
        <v>100</v>
      </c>
      <c r="I146" s="134">
        <v>100</v>
      </c>
      <c r="J146" s="135" t="s">
        <v>578</v>
      </c>
      <c r="K146" s="136">
        <f t="shared" ref="K146:K177" si="108">H146-F146</f>
        <v>18</v>
      </c>
      <c r="L146" s="137">
        <f t="shared" ref="L146:L177" si="109">K146/F146</f>
        <v>0.21951219512195122</v>
      </c>
      <c r="M146" s="132" t="s">
        <v>548</v>
      </c>
      <c r="N146" s="138">
        <v>42657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</v>
      </c>
      <c r="B147" s="130">
        <v>41794</v>
      </c>
      <c r="C147" s="130"/>
      <c r="D147" s="131" t="s">
        <v>579</v>
      </c>
      <c r="E147" s="132" t="s">
        <v>557</v>
      </c>
      <c r="F147" s="133">
        <v>257</v>
      </c>
      <c r="G147" s="132" t="s">
        <v>577</v>
      </c>
      <c r="H147" s="132">
        <v>300</v>
      </c>
      <c r="I147" s="134">
        <v>300</v>
      </c>
      <c r="J147" s="135" t="s">
        <v>578</v>
      </c>
      <c r="K147" s="136">
        <f t="shared" si="108"/>
        <v>43</v>
      </c>
      <c r="L147" s="137">
        <f t="shared" si="109"/>
        <v>0.16731517509727625</v>
      </c>
      <c r="M147" s="132" t="s">
        <v>548</v>
      </c>
      <c r="N147" s="138">
        <v>41822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</v>
      </c>
      <c r="B148" s="130">
        <v>41828</v>
      </c>
      <c r="C148" s="130"/>
      <c r="D148" s="131" t="s">
        <v>580</v>
      </c>
      <c r="E148" s="132" t="s">
        <v>557</v>
      </c>
      <c r="F148" s="133">
        <v>393</v>
      </c>
      <c r="G148" s="132" t="s">
        <v>577</v>
      </c>
      <c r="H148" s="132">
        <v>468</v>
      </c>
      <c r="I148" s="134">
        <v>468</v>
      </c>
      <c r="J148" s="135" t="s">
        <v>578</v>
      </c>
      <c r="K148" s="136">
        <f t="shared" si="108"/>
        <v>75</v>
      </c>
      <c r="L148" s="137">
        <f t="shared" si="109"/>
        <v>0.19083969465648856</v>
      </c>
      <c r="M148" s="132" t="s">
        <v>548</v>
      </c>
      <c r="N148" s="138">
        <v>41863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</v>
      </c>
      <c r="B149" s="130">
        <v>41857</v>
      </c>
      <c r="C149" s="130"/>
      <c r="D149" s="131" t="s">
        <v>581</v>
      </c>
      <c r="E149" s="132" t="s">
        <v>557</v>
      </c>
      <c r="F149" s="133">
        <v>205</v>
      </c>
      <c r="G149" s="132" t="s">
        <v>577</v>
      </c>
      <c r="H149" s="132">
        <v>275</v>
      </c>
      <c r="I149" s="134">
        <v>250</v>
      </c>
      <c r="J149" s="135" t="s">
        <v>578</v>
      </c>
      <c r="K149" s="136">
        <f t="shared" si="108"/>
        <v>70</v>
      </c>
      <c r="L149" s="137">
        <f t="shared" si="109"/>
        <v>0.34146341463414637</v>
      </c>
      <c r="M149" s="132" t="s">
        <v>548</v>
      </c>
      <c r="N149" s="138">
        <v>41962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</v>
      </c>
      <c r="B150" s="130">
        <v>41886</v>
      </c>
      <c r="C150" s="130"/>
      <c r="D150" s="131" t="s">
        <v>582</v>
      </c>
      <c r="E150" s="132" t="s">
        <v>557</v>
      </c>
      <c r="F150" s="133">
        <v>162</v>
      </c>
      <c r="G150" s="132" t="s">
        <v>577</v>
      </c>
      <c r="H150" s="132">
        <v>190</v>
      </c>
      <c r="I150" s="134">
        <v>190</v>
      </c>
      <c r="J150" s="135" t="s">
        <v>578</v>
      </c>
      <c r="K150" s="136">
        <f t="shared" si="108"/>
        <v>28</v>
      </c>
      <c r="L150" s="137">
        <f t="shared" si="109"/>
        <v>0.1728395061728395</v>
      </c>
      <c r="M150" s="132" t="s">
        <v>548</v>
      </c>
      <c r="N150" s="138">
        <v>42006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6</v>
      </c>
      <c r="B151" s="130">
        <v>41886</v>
      </c>
      <c r="C151" s="130"/>
      <c r="D151" s="131" t="s">
        <v>583</v>
      </c>
      <c r="E151" s="132" t="s">
        <v>557</v>
      </c>
      <c r="F151" s="133">
        <v>75</v>
      </c>
      <c r="G151" s="132" t="s">
        <v>577</v>
      </c>
      <c r="H151" s="132">
        <v>91.5</v>
      </c>
      <c r="I151" s="134" t="s">
        <v>570</v>
      </c>
      <c r="J151" s="135" t="s">
        <v>584</v>
      </c>
      <c r="K151" s="136">
        <f t="shared" si="108"/>
        <v>16.5</v>
      </c>
      <c r="L151" s="137">
        <f t="shared" si="109"/>
        <v>0.22</v>
      </c>
      <c r="M151" s="132" t="s">
        <v>548</v>
      </c>
      <c r="N151" s="138">
        <v>41954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7</v>
      </c>
      <c r="B152" s="130">
        <v>41913</v>
      </c>
      <c r="C152" s="130"/>
      <c r="D152" s="131" t="s">
        <v>585</v>
      </c>
      <c r="E152" s="132" t="s">
        <v>557</v>
      </c>
      <c r="F152" s="133">
        <v>850</v>
      </c>
      <c r="G152" s="132" t="s">
        <v>577</v>
      </c>
      <c r="H152" s="132">
        <v>982.5</v>
      </c>
      <c r="I152" s="134">
        <v>1050</v>
      </c>
      <c r="J152" s="135" t="s">
        <v>586</v>
      </c>
      <c r="K152" s="136">
        <f t="shared" si="108"/>
        <v>132.5</v>
      </c>
      <c r="L152" s="137">
        <f t="shared" si="109"/>
        <v>0.15588235294117647</v>
      </c>
      <c r="M152" s="132" t="s">
        <v>548</v>
      </c>
      <c r="N152" s="138">
        <v>42039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8</v>
      </c>
      <c r="B153" s="130">
        <v>41913</v>
      </c>
      <c r="C153" s="130"/>
      <c r="D153" s="131" t="s">
        <v>587</v>
      </c>
      <c r="E153" s="132" t="s">
        <v>557</v>
      </c>
      <c r="F153" s="133">
        <v>475</v>
      </c>
      <c r="G153" s="132" t="s">
        <v>577</v>
      </c>
      <c r="H153" s="132">
        <v>515</v>
      </c>
      <c r="I153" s="134">
        <v>600</v>
      </c>
      <c r="J153" s="135" t="s">
        <v>588</v>
      </c>
      <c r="K153" s="136">
        <f t="shared" si="108"/>
        <v>40</v>
      </c>
      <c r="L153" s="137">
        <f t="shared" si="109"/>
        <v>8.4210526315789472E-2</v>
      </c>
      <c r="M153" s="132" t="s">
        <v>548</v>
      </c>
      <c r="N153" s="138">
        <v>41939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9</v>
      </c>
      <c r="B154" s="130">
        <v>41913</v>
      </c>
      <c r="C154" s="130"/>
      <c r="D154" s="131" t="s">
        <v>589</v>
      </c>
      <c r="E154" s="132" t="s">
        <v>557</v>
      </c>
      <c r="F154" s="133">
        <v>86</v>
      </c>
      <c r="G154" s="132" t="s">
        <v>577</v>
      </c>
      <c r="H154" s="132">
        <v>99</v>
      </c>
      <c r="I154" s="134">
        <v>140</v>
      </c>
      <c r="J154" s="135" t="s">
        <v>590</v>
      </c>
      <c r="K154" s="136">
        <f t="shared" si="108"/>
        <v>13</v>
      </c>
      <c r="L154" s="137">
        <f t="shared" si="109"/>
        <v>0.15116279069767441</v>
      </c>
      <c r="M154" s="132" t="s">
        <v>548</v>
      </c>
      <c r="N154" s="138">
        <v>41939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10</v>
      </c>
      <c r="B155" s="130">
        <v>41926</v>
      </c>
      <c r="C155" s="130"/>
      <c r="D155" s="131" t="s">
        <v>591</v>
      </c>
      <c r="E155" s="132" t="s">
        <v>557</v>
      </c>
      <c r="F155" s="133">
        <v>496.6</v>
      </c>
      <c r="G155" s="132" t="s">
        <v>577</v>
      </c>
      <c r="H155" s="132">
        <v>621</v>
      </c>
      <c r="I155" s="134">
        <v>580</v>
      </c>
      <c r="J155" s="135" t="s">
        <v>578</v>
      </c>
      <c r="K155" s="136">
        <f t="shared" si="108"/>
        <v>124.39999999999998</v>
      </c>
      <c r="L155" s="137">
        <f t="shared" si="109"/>
        <v>0.25050342327829234</v>
      </c>
      <c r="M155" s="132" t="s">
        <v>548</v>
      </c>
      <c r="N155" s="138">
        <v>42605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11</v>
      </c>
      <c r="B156" s="130">
        <v>41926</v>
      </c>
      <c r="C156" s="130"/>
      <c r="D156" s="131" t="s">
        <v>592</v>
      </c>
      <c r="E156" s="132" t="s">
        <v>557</v>
      </c>
      <c r="F156" s="133">
        <v>2481.9</v>
      </c>
      <c r="G156" s="132" t="s">
        <v>577</v>
      </c>
      <c r="H156" s="132">
        <v>2840</v>
      </c>
      <c r="I156" s="134">
        <v>2870</v>
      </c>
      <c r="J156" s="135" t="s">
        <v>593</v>
      </c>
      <c r="K156" s="136">
        <f t="shared" si="108"/>
        <v>358.09999999999991</v>
      </c>
      <c r="L156" s="137">
        <f t="shared" si="109"/>
        <v>0.14428462065353154</v>
      </c>
      <c r="M156" s="132" t="s">
        <v>548</v>
      </c>
      <c r="N156" s="138">
        <v>42017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12</v>
      </c>
      <c r="B157" s="130">
        <v>41928</v>
      </c>
      <c r="C157" s="130"/>
      <c r="D157" s="131" t="s">
        <v>594</v>
      </c>
      <c r="E157" s="132" t="s">
        <v>557</v>
      </c>
      <c r="F157" s="133">
        <v>84.5</v>
      </c>
      <c r="G157" s="132" t="s">
        <v>577</v>
      </c>
      <c r="H157" s="132">
        <v>93</v>
      </c>
      <c r="I157" s="134">
        <v>110</v>
      </c>
      <c r="J157" s="135" t="s">
        <v>595</v>
      </c>
      <c r="K157" s="136">
        <f t="shared" si="108"/>
        <v>8.5</v>
      </c>
      <c r="L157" s="137">
        <f t="shared" si="109"/>
        <v>0.10059171597633136</v>
      </c>
      <c r="M157" s="132" t="s">
        <v>548</v>
      </c>
      <c r="N157" s="138">
        <v>41939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13</v>
      </c>
      <c r="B158" s="130">
        <v>41928</v>
      </c>
      <c r="C158" s="130"/>
      <c r="D158" s="131" t="s">
        <v>596</v>
      </c>
      <c r="E158" s="132" t="s">
        <v>557</v>
      </c>
      <c r="F158" s="133">
        <v>401</v>
      </c>
      <c r="G158" s="132" t="s">
        <v>577</v>
      </c>
      <c r="H158" s="132">
        <v>428</v>
      </c>
      <c r="I158" s="134">
        <v>450</v>
      </c>
      <c r="J158" s="135" t="s">
        <v>597</v>
      </c>
      <c r="K158" s="136">
        <f t="shared" si="108"/>
        <v>27</v>
      </c>
      <c r="L158" s="137">
        <f t="shared" si="109"/>
        <v>6.7331670822942641E-2</v>
      </c>
      <c r="M158" s="132" t="s">
        <v>548</v>
      </c>
      <c r="N158" s="138">
        <v>42020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14</v>
      </c>
      <c r="B159" s="130">
        <v>41928</v>
      </c>
      <c r="C159" s="130"/>
      <c r="D159" s="131" t="s">
        <v>598</v>
      </c>
      <c r="E159" s="132" t="s">
        <v>557</v>
      </c>
      <c r="F159" s="133">
        <v>101</v>
      </c>
      <c r="G159" s="132" t="s">
        <v>577</v>
      </c>
      <c r="H159" s="132">
        <v>112</v>
      </c>
      <c r="I159" s="134">
        <v>120</v>
      </c>
      <c r="J159" s="135" t="s">
        <v>599</v>
      </c>
      <c r="K159" s="136">
        <f t="shared" si="108"/>
        <v>11</v>
      </c>
      <c r="L159" s="137">
        <f t="shared" si="109"/>
        <v>0.10891089108910891</v>
      </c>
      <c r="M159" s="132" t="s">
        <v>548</v>
      </c>
      <c r="N159" s="138">
        <v>41939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15</v>
      </c>
      <c r="B160" s="130">
        <v>41954</v>
      </c>
      <c r="C160" s="130"/>
      <c r="D160" s="131" t="s">
        <v>600</v>
      </c>
      <c r="E160" s="132" t="s">
        <v>557</v>
      </c>
      <c r="F160" s="133">
        <v>59</v>
      </c>
      <c r="G160" s="132" t="s">
        <v>577</v>
      </c>
      <c r="H160" s="132">
        <v>76</v>
      </c>
      <c r="I160" s="134">
        <v>76</v>
      </c>
      <c r="J160" s="135" t="s">
        <v>578</v>
      </c>
      <c r="K160" s="136">
        <f t="shared" si="108"/>
        <v>17</v>
      </c>
      <c r="L160" s="137">
        <f t="shared" si="109"/>
        <v>0.28813559322033899</v>
      </c>
      <c r="M160" s="132" t="s">
        <v>548</v>
      </c>
      <c r="N160" s="138">
        <v>43032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16</v>
      </c>
      <c r="B161" s="130">
        <v>41954</v>
      </c>
      <c r="C161" s="130"/>
      <c r="D161" s="131" t="s">
        <v>589</v>
      </c>
      <c r="E161" s="132" t="s">
        <v>557</v>
      </c>
      <c r="F161" s="133">
        <v>99</v>
      </c>
      <c r="G161" s="132" t="s">
        <v>577</v>
      </c>
      <c r="H161" s="132">
        <v>120</v>
      </c>
      <c r="I161" s="134">
        <v>120</v>
      </c>
      <c r="J161" s="135" t="s">
        <v>566</v>
      </c>
      <c r="K161" s="136">
        <f t="shared" si="108"/>
        <v>21</v>
      </c>
      <c r="L161" s="137">
        <f t="shared" si="109"/>
        <v>0.21212121212121213</v>
      </c>
      <c r="M161" s="132" t="s">
        <v>548</v>
      </c>
      <c r="N161" s="138">
        <v>41960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17</v>
      </c>
      <c r="B162" s="130">
        <v>41956</v>
      </c>
      <c r="C162" s="130"/>
      <c r="D162" s="131" t="s">
        <v>601</v>
      </c>
      <c r="E162" s="132" t="s">
        <v>557</v>
      </c>
      <c r="F162" s="133">
        <v>22</v>
      </c>
      <c r="G162" s="132" t="s">
        <v>577</v>
      </c>
      <c r="H162" s="132">
        <v>33.549999999999997</v>
      </c>
      <c r="I162" s="134">
        <v>32</v>
      </c>
      <c r="J162" s="135" t="s">
        <v>602</v>
      </c>
      <c r="K162" s="136">
        <f t="shared" si="108"/>
        <v>11.549999999999997</v>
      </c>
      <c r="L162" s="137">
        <f t="shared" si="109"/>
        <v>0.52499999999999991</v>
      </c>
      <c r="M162" s="132" t="s">
        <v>548</v>
      </c>
      <c r="N162" s="138">
        <v>42188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18</v>
      </c>
      <c r="B163" s="130">
        <v>41976</v>
      </c>
      <c r="C163" s="130"/>
      <c r="D163" s="131" t="s">
        <v>603</v>
      </c>
      <c r="E163" s="132" t="s">
        <v>557</v>
      </c>
      <c r="F163" s="133">
        <v>440</v>
      </c>
      <c r="G163" s="132" t="s">
        <v>577</v>
      </c>
      <c r="H163" s="132">
        <v>520</v>
      </c>
      <c r="I163" s="134">
        <v>520</v>
      </c>
      <c r="J163" s="135" t="s">
        <v>604</v>
      </c>
      <c r="K163" s="136">
        <f t="shared" si="108"/>
        <v>80</v>
      </c>
      <c r="L163" s="137">
        <f t="shared" si="109"/>
        <v>0.18181818181818182</v>
      </c>
      <c r="M163" s="132" t="s">
        <v>548</v>
      </c>
      <c r="N163" s="138">
        <v>42208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19</v>
      </c>
      <c r="B164" s="130">
        <v>41976</v>
      </c>
      <c r="C164" s="130"/>
      <c r="D164" s="131" t="s">
        <v>605</v>
      </c>
      <c r="E164" s="132" t="s">
        <v>557</v>
      </c>
      <c r="F164" s="133">
        <v>360</v>
      </c>
      <c r="G164" s="132" t="s">
        <v>577</v>
      </c>
      <c r="H164" s="132">
        <v>427</v>
      </c>
      <c r="I164" s="134">
        <v>425</v>
      </c>
      <c r="J164" s="135" t="s">
        <v>606</v>
      </c>
      <c r="K164" s="136">
        <f t="shared" si="108"/>
        <v>67</v>
      </c>
      <c r="L164" s="137">
        <f t="shared" si="109"/>
        <v>0.18611111111111112</v>
      </c>
      <c r="M164" s="132" t="s">
        <v>548</v>
      </c>
      <c r="N164" s="138">
        <v>42058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20</v>
      </c>
      <c r="B165" s="130">
        <v>42012</v>
      </c>
      <c r="C165" s="130"/>
      <c r="D165" s="131" t="s">
        <v>607</v>
      </c>
      <c r="E165" s="132" t="s">
        <v>557</v>
      </c>
      <c r="F165" s="133">
        <v>360</v>
      </c>
      <c r="G165" s="132" t="s">
        <v>577</v>
      </c>
      <c r="H165" s="132">
        <v>455</v>
      </c>
      <c r="I165" s="134">
        <v>420</v>
      </c>
      <c r="J165" s="135" t="s">
        <v>608</v>
      </c>
      <c r="K165" s="136">
        <f t="shared" si="108"/>
        <v>95</v>
      </c>
      <c r="L165" s="137">
        <f t="shared" si="109"/>
        <v>0.2638888888888889</v>
      </c>
      <c r="M165" s="132" t="s">
        <v>548</v>
      </c>
      <c r="N165" s="138">
        <v>42024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21</v>
      </c>
      <c r="B166" s="130">
        <v>42012</v>
      </c>
      <c r="C166" s="130"/>
      <c r="D166" s="131" t="s">
        <v>609</v>
      </c>
      <c r="E166" s="132" t="s">
        <v>557</v>
      </c>
      <c r="F166" s="133">
        <v>130</v>
      </c>
      <c r="G166" s="132"/>
      <c r="H166" s="132">
        <v>175.5</v>
      </c>
      <c r="I166" s="134">
        <v>165</v>
      </c>
      <c r="J166" s="135" t="s">
        <v>610</v>
      </c>
      <c r="K166" s="136">
        <f t="shared" si="108"/>
        <v>45.5</v>
      </c>
      <c r="L166" s="137">
        <f t="shared" si="109"/>
        <v>0.35</v>
      </c>
      <c r="M166" s="132" t="s">
        <v>548</v>
      </c>
      <c r="N166" s="138">
        <v>43088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22</v>
      </c>
      <c r="B167" s="130">
        <v>42040</v>
      </c>
      <c r="C167" s="130"/>
      <c r="D167" s="131" t="s">
        <v>388</v>
      </c>
      <c r="E167" s="132" t="s">
        <v>546</v>
      </c>
      <c r="F167" s="133">
        <v>98</v>
      </c>
      <c r="G167" s="132"/>
      <c r="H167" s="132">
        <v>120</v>
      </c>
      <c r="I167" s="134">
        <v>120</v>
      </c>
      <c r="J167" s="135" t="s">
        <v>578</v>
      </c>
      <c r="K167" s="136">
        <f t="shared" si="108"/>
        <v>22</v>
      </c>
      <c r="L167" s="137">
        <f t="shared" si="109"/>
        <v>0.22448979591836735</v>
      </c>
      <c r="M167" s="132" t="s">
        <v>548</v>
      </c>
      <c r="N167" s="138">
        <v>42753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23</v>
      </c>
      <c r="B168" s="130">
        <v>42040</v>
      </c>
      <c r="C168" s="130"/>
      <c r="D168" s="131" t="s">
        <v>611</v>
      </c>
      <c r="E168" s="132" t="s">
        <v>546</v>
      </c>
      <c r="F168" s="133">
        <v>196</v>
      </c>
      <c r="G168" s="132"/>
      <c r="H168" s="132">
        <v>262</v>
      </c>
      <c r="I168" s="134">
        <v>255</v>
      </c>
      <c r="J168" s="135" t="s">
        <v>578</v>
      </c>
      <c r="K168" s="136">
        <f t="shared" si="108"/>
        <v>66</v>
      </c>
      <c r="L168" s="137">
        <f t="shared" si="109"/>
        <v>0.33673469387755101</v>
      </c>
      <c r="M168" s="132" t="s">
        <v>548</v>
      </c>
      <c r="N168" s="138">
        <v>42599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24</v>
      </c>
      <c r="B169" s="140">
        <v>42067</v>
      </c>
      <c r="C169" s="140"/>
      <c r="D169" s="141" t="s">
        <v>387</v>
      </c>
      <c r="E169" s="142" t="s">
        <v>546</v>
      </c>
      <c r="F169" s="143">
        <v>235</v>
      </c>
      <c r="G169" s="143"/>
      <c r="H169" s="144">
        <v>77</v>
      </c>
      <c r="I169" s="144" t="s">
        <v>612</v>
      </c>
      <c r="J169" s="145" t="s">
        <v>613</v>
      </c>
      <c r="K169" s="146">
        <f t="shared" si="108"/>
        <v>-158</v>
      </c>
      <c r="L169" s="147">
        <f t="shared" si="109"/>
        <v>-0.67234042553191486</v>
      </c>
      <c r="M169" s="143" t="s">
        <v>558</v>
      </c>
      <c r="N169" s="140">
        <v>43522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25</v>
      </c>
      <c r="B170" s="130">
        <v>42067</v>
      </c>
      <c r="C170" s="130"/>
      <c r="D170" s="131" t="s">
        <v>614</v>
      </c>
      <c r="E170" s="132" t="s">
        <v>546</v>
      </c>
      <c r="F170" s="133">
        <v>185</v>
      </c>
      <c r="G170" s="132"/>
      <c r="H170" s="132">
        <v>224</v>
      </c>
      <c r="I170" s="134" t="s">
        <v>615</v>
      </c>
      <c r="J170" s="135" t="s">
        <v>578</v>
      </c>
      <c r="K170" s="136">
        <f t="shared" si="108"/>
        <v>39</v>
      </c>
      <c r="L170" s="137">
        <f t="shared" si="109"/>
        <v>0.21081081081081082</v>
      </c>
      <c r="M170" s="132" t="s">
        <v>548</v>
      </c>
      <c r="N170" s="138">
        <v>42647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26</v>
      </c>
      <c r="B171" s="140">
        <v>42090</v>
      </c>
      <c r="C171" s="140"/>
      <c r="D171" s="148" t="s">
        <v>616</v>
      </c>
      <c r="E171" s="143" t="s">
        <v>546</v>
      </c>
      <c r="F171" s="143">
        <v>49.5</v>
      </c>
      <c r="G171" s="144"/>
      <c r="H171" s="144">
        <v>15.85</v>
      </c>
      <c r="I171" s="144">
        <v>67</v>
      </c>
      <c r="J171" s="145" t="s">
        <v>617</v>
      </c>
      <c r="K171" s="144">
        <f t="shared" si="108"/>
        <v>-33.65</v>
      </c>
      <c r="L171" s="149">
        <f t="shared" si="109"/>
        <v>-0.67979797979797973</v>
      </c>
      <c r="M171" s="143" t="s">
        <v>558</v>
      </c>
      <c r="N171" s="150">
        <v>43627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27</v>
      </c>
      <c r="B172" s="130">
        <v>42093</v>
      </c>
      <c r="C172" s="130"/>
      <c r="D172" s="131" t="s">
        <v>618</v>
      </c>
      <c r="E172" s="132" t="s">
        <v>546</v>
      </c>
      <c r="F172" s="133">
        <v>183.5</v>
      </c>
      <c r="G172" s="132"/>
      <c r="H172" s="132">
        <v>219</v>
      </c>
      <c r="I172" s="134">
        <v>218</v>
      </c>
      <c r="J172" s="135" t="s">
        <v>619</v>
      </c>
      <c r="K172" s="136">
        <f t="shared" si="108"/>
        <v>35.5</v>
      </c>
      <c r="L172" s="137">
        <f t="shared" si="109"/>
        <v>0.19346049046321526</v>
      </c>
      <c r="M172" s="132" t="s">
        <v>548</v>
      </c>
      <c r="N172" s="138">
        <v>42103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28</v>
      </c>
      <c r="B173" s="130">
        <v>42114</v>
      </c>
      <c r="C173" s="130"/>
      <c r="D173" s="131" t="s">
        <v>620</v>
      </c>
      <c r="E173" s="132" t="s">
        <v>546</v>
      </c>
      <c r="F173" s="133">
        <f>(227+237)/2</f>
        <v>232</v>
      </c>
      <c r="G173" s="132"/>
      <c r="H173" s="132">
        <v>298</v>
      </c>
      <c r="I173" s="134">
        <v>298</v>
      </c>
      <c r="J173" s="135" t="s">
        <v>578</v>
      </c>
      <c r="K173" s="136">
        <f t="shared" si="108"/>
        <v>66</v>
      </c>
      <c r="L173" s="137">
        <f t="shared" si="109"/>
        <v>0.28448275862068967</v>
      </c>
      <c r="M173" s="132" t="s">
        <v>548</v>
      </c>
      <c r="N173" s="138">
        <v>42823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29</v>
      </c>
      <c r="B174" s="130">
        <v>42128</v>
      </c>
      <c r="C174" s="130"/>
      <c r="D174" s="131" t="s">
        <v>621</v>
      </c>
      <c r="E174" s="132" t="s">
        <v>557</v>
      </c>
      <c r="F174" s="133">
        <v>385</v>
      </c>
      <c r="G174" s="132"/>
      <c r="H174" s="132">
        <f>212.5+331</f>
        <v>543.5</v>
      </c>
      <c r="I174" s="134">
        <v>510</v>
      </c>
      <c r="J174" s="135" t="s">
        <v>622</v>
      </c>
      <c r="K174" s="136">
        <f t="shared" si="108"/>
        <v>158.5</v>
      </c>
      <c r="L174" s="137">
        <f t="shared" si="109"/>
        <v>0.41168831168831171</v>
      </c>
      <c r="M174" s="132" t="s">
        <v>548</v>
      </c>
      <c r="N174" s="138">
        <v>42235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30</v>
      </c>
      <c r="B175" s="130">
        <v>42128</v>
      </c>
      <c r="C175" s="130"/>
      <c r="D175" s="131" t="s">
        <v>623</v>
      </c>
      <c r="E175" s="132" t="s">
        <v>557</v>
      </c>
      <c r="F175" s="133">
        <v>115.5</v>
      </c>
      <c r="G175" s="132"/>
      <c r="H175" s="132">
        <v>146</v>
      </c>
      <c r="I175" s="134">
        <v>142</v>
      </c>
      <c r="J175" s="135" t="s">
        <v>624</v>
      </c>
      <c r="K175" s="136">
        <f t="shared" si="108"/>
        <v>30.5</v>
      </c>
      <c r="L175" s="137">
        <f t="shared" si="109"/>
        <v>0.26406926406926406</v>
      </c>
      <c r="M175" s="132" t="s">
        <v>548</v>
      </c>
      <c r="N175" s="138">
        <v>42202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31</v>
      </c>
      <c r="B176" s="130">
        <v>42151</v>
      </c>
      <c r="C176" s="130"/>
      <c r="D176" s="131" t="s">
        <v>502</v>
      </c>
      <c r="E176" s="132" t="s">
        <v>557</v>
      </c>
      <c r="F176" s="133">
        <v>237.5</v>
      </c>
      <c r="G176" s="132"/>
      <c r="H176" s="132">
        <v>279.5</v>
      </c>
      <c r="I176" s="134">
        <v>278</v>
      </c>
      <c r="J176" s="135" t="s">
        <v>578</v>
      </c>
      <c r="K176" s="136">
        <f t="shared" si="108"/>
        <v>42</v>
      </c>
      <c r="L176" s="137">
        <f t="shared" si="109"/>
        <v>0.17684210526315788</v>
      </c>
      <c r="M176" s="132" t="s">
        <v>548</v>
      </c>
      <c r="N176" s="138">
        <v>42222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32</v>
      </c>
      <c r="B177" s="130">
        <v>42174</v>
      </c>
      <c r="C177" s="130"/>
      <c r="D177" s="131" t="s">
        <v>596</v>
      </c>
      <c r="E177" s="132" t="s">
        <v>546</v>
      </c>
      <c r="F177" s="133">
        <v>340</v>
      </c>
      <c r="G177" s="132"/>
      <c r="H177" s="132">
        <v>448</v>
      </c>
      <c r="I177" s="134">
        <v>448</v>
      </c>
      <c r="J177" s="135" t="s">
        <v>578</v>
      </c>
      <c r="K177" s="136">
        <f t="shared" si="108"/>
        <v>108</v>
      </c>
      <c r="L177" s="137">
        <f t="shared" si="109"/>
        <v>0.31764705882352939</v>
      </c>
      <c r="M177" s="132" t="s">
        <v>548</v>
      </c>
      <c r="N177" s="138">
        <v>43018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33</v>
      </c>
      <c r="B178" s="130">
        <v>42191</v>
      </c>
      <c r="C178" s="130"/>
      <c r="D178" s="131" t="s">
        <v>625</v>
      </c>
      <c r="E178" s="132" t="s">
        <v>546</v>
      </c>
      <c r="F178" s="133">
        <v>390</v>
      </c>
      <c r="G178" s="132"/>
      <c r="H178" s="132">
        <v>460</v>
      </c>
      <c r="I178" s="134">
        <v>460</v>
      </c>
      <c r="J178" s="135" t="s">
        <v>578</v>
      </c>
      <c r="K178" s="136">
        <f t="shared" ref="K178:K198" si="110">H178-F178</f>
        <v>70</v>
      </c>
      <c r="L178" s="137">
        <f t="shared" ref="L178:L198" si="111">K178/F178</f>
        <v>0.17948717948717949</v>
      </c>
      <c r="M178" s="132" t="s">
        <v>548</v>
      </c>
      <c r="N178" s="138">
        <v>42478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34</v>
      </c>
      <c r="B179" s="140">
        <v>42195</v>
      </c>
      <c r="C179" s="140"/>
      <c r="D179" s="141" t="s">
        <v>626</v>
      </c>
      <c r="E179" s="142" t="s">
        <v>546</v>
      </c>
      <c r="F179" s="143">
        <v>122.5</v>
      </c>
      <c r="G179" s="143"/>
      <c r="H179" s="144">
        <v>61</v>
      </c>
      <c r="I179" s="144">
        <v>172</v>
      </c>
      <c r="J179" s="145" t="s">
        <v>627</v>
      </c>
      <c r="K179" s="146">
        <f t="shared" si="110"/>
        <v>-61.5</v>
      </c>
      <c r="L179" s="147">
        <f t="shared" si="111"/>
        <v>-0.50204081632653064</v>
      </c>
      <c r="M179" s="143" t="s">
        <v>558</v>
      </c>
      <c r="N179" s="140">
        <v>43333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35</v>
      </c>
      <c r="B180" s="130">
        <v>42219</v>
      </c>
      <c r="C180" s="130"/>
      <c r="D180" s="131" t="s">
        <v>628</v>
      </c>
      <c r="E180" s="132" t="s">
        <v>546</v>
      </c>
      <c r="F180" s="133">
        <v>297.5</v>
      </c>
      <c r="G180" s="132"/>
      <c r="H180" s="132">
        <v>350</v>
      </c>
      <c r="I180" s="134">
        <v>360</v>
      </c>
      <c r="J180" s="135" t="s">
        <v>629</v>
      </c>
      <c r="K180" s="136">
        <f t="shared" si="110"/>
        <v>52.5</v>
      </c>
      <c r="L180" s="137">
        <f t="shared" si="111"/>
        <v>0.17647058823529413</v>
      </c>
      <c r="M180" s="132" t="s">
        <v>548</v>
      </c>
      <c r="N180" s="138">
        <v>42232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36</v>
      </c>
      <c r="B181" s="130">
        <v>42219</v>
      </c>
      <c r="C181" s="130"/>
      <c r="D181" s="131" t="s">
        <v>630</v>
      </c>
      <c r="E181" s="132" t="s">
        <v>546</v>
      </c>
      <c r="F181" s="133">
        <v>115.5</v>
      </c>
      <c r="G181" s="132"/>
      <c r="H181" s="132">
        <v>149</v>
      </c>
      <c r="I181" s="134">
        <v>140</v>
      </c>
      <c r="J181" s="135" t="s">
        <v>631</v>
      </c>
      <c r="K181" s="136">
        <f t="shared" si="110"/>
        <v>33.5</v>
      </c>
      <c r="L181" s="137">
        <f t="shared" si="111"/>
        <v>0.29004329004329005</v>
      </c>
      <c r="M181" s="132" t="s">
        <v>548</v>
      </c>
      <c r="N181" s="138">
        <v>42740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37</v>
      </c>
      <c r="B182" s="130">
        <v>42251</v>
      </c>
      <c r="C182" s="130"/>
      <c r="D182" s="131" t="s">
        <v>502</v>
      </c>
      <c r="E182" s="132" t="s">
        <v>546</v>
      </c>
      <c r="F182" s="133">
        <v>226</v>
      </c>
      <c r="G182" s="132"/>
      <c r="H182" s="132">
        <v>292</v>
      </c>
      <c r="I182" s="134">
        <v>292</v>
      </c>
      <c r="J182" s="135" t="s">
        <v>632</v>
      </c>
      <c r="K182" s="136">
        <f t="shared" si="110"/>
        <v>66</v>
      </c>
      <c r="L182" s="137">
        <f t="shared" si="111"/>
        <v>0.29203539823008851</v>
      </c>
      <c r="M182" s="132" t="s">
        <v>548</v>
      </c>
      <c r="N182" s="138">
        <v>42286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38</v>
      </c>
      <c r="B183" s="130">
        <v>42254</v>
      </c>
      <c r="C183" s="130"/>
      <c r="D183" s="131" t="s">
        <v>620</v>
      </c>
      <c r="E183" s="132" t="s">
        <v>546</v>
      </c>
      <c r="F183" s="133">
        <v>232.5</v>
      </c>
      <c r="G183" s="132"/>
      <c r="H183" s="132">
        <v>312.5</v>
      </c>
      <c r="I183" s="134">
        <v>310</v>
      </c>
      <c r="J183" s="135" t="s">
        <v>578</v>
      </c>
      <c r="K183" s="136">
        <f t="shared" si="110"/>
        <v>80</v>
      </c>
      <c r="L183" s="137">
        <f t="shared" si="111"/>
        <v>0.34408602150537637</v>
      </c>
      <c r="M183" s="132" t="s">
        <v>548</v>
      </c>
      <c r="N183" s="138">
        <v>42823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39</v>
      </c>
      <c r="B184" s="130">
        <v>42268</v>
      </c>
      <c r="C184" s="130"/>
      <c r="D184" s="131" t="s">
        <v>633</v>
      </c>
      <c r="E184" s="132" t="s">
        <v>546</v>
      </c>
      <c r="F184" s="133">
        <v>196.5</v>
      </c>
      <c r="G184" s="132"/>
      <c r="H184" s="132">
        <v>238</v>
      </c>
      <c r="I184" s="134">
        <v>238</v>
      </c>
      <c r="J184" s="135" t="s">
        <v>632</v>
      </c>
      <c r="K184" s="136">
        <f t="shared" si="110"/>
        <v>41.5</v>
      </c>
      <c r="L184" s="137">
        <f t="shared" si="111"/>
        <v>0.21119592875318066</v>
      </c>
      <c r="M184" s="132" t="s">
        <v>548</v>
      </c>
      <c r="N184" s="138">
        <v>42291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40</v>
      </c>
      <c r="B185" s="130">
        <v>42271</v>
      </c>
      <c r="C185" s="130"/>
      <c r="D185" s="131" t="s">
        <v>576</v>
      </c>
      <c r="E185" s="132" t="s">
        <v>546</v>
      </c>
      <c r="F185" s="133">
        <v>65</v>
      </c>
      <c r="G185" s="132"/>
      <c r="H185" s="132">
        <v>82</v>
      </c>
      <c r="I185" s="134">
        <v>82</v>
      </c>
      <c r="J185" s="135" t="s">
        <v>632</v>
      </c>
      <c r="K185" s="136">
        <f t="shared" si="110"/>
        <v>17</v>
      </c>
      <c r="L185" s="137">
        <f t="shared" si="111"/>
        <v>0.26153846153846155</v>
      </c>
      <c r="M185" s="132" t="s">
        <v>548</v>
      </c>
      <c r="N185" s="138">
        <v>42578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41</v>
      </c>
      <c r="B186" s="130">
        <v>42291</v>
      </c>
      <c r="C186" s="130"/>
      <c r="D186" s="131" t="s">
        <v>634</v>
      </c>
      <c r="E186" s="132" t="s">
        <v>546</v>
      </c>
      <c r="F186" s="133">
        <v>144</v>
      </c>
      <c r="G186" s="132"/>
      <c r="H186" s="132">
        <v>182.5</v>
      </c>
      <c r="I186" s="134">
        <v>181</v>
      </c>
      <c r="J186" s="135" t="s">
        <v>632</v>
      </c>
      <c r="K186" s="136">
        <f t="shared" si="110"/>
        <v>38.5</v>
      </c>
      <c r="L186" s="137">
        <f t="shared" si="111"/>
        <v>0.2673611111111111</v>
      </c>
      <c r="M186" s="132" t="s">
        <v>548</v>
      </c>
      <c r="N186" s="138">
        <v>42817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42</v>
      </c>
      <c r="B187" s="130">
        <v>42291</v>
      </c>
      <c r="C187" s="130"/>
      <c r="D187" s="131" t="s">
        <v>635</v>
      </c>
      <c r="E187" s="132" t="s">
        <v>546</v>
      </c>
      <c r="F187" s="133">
        <v>264</v>
      </c>
      <c r="G187" s="132"/>
      <c r="H187" s="132">
        <v>311</v>
      </c>
      <c r="I187" s="134">
        <v>311</v>
      </c>
      <c r="J187" s="135" t="s">
        <v>632</v>
      </c>
      <c r="K187" s="136">
        <f t="shared" si="110"/>
        <v>47</v>
      </c>
      <c r="L187" s="137">
        <f t="shared" si="111"/>
        <v>0.17803030303030304</v>
      </c>
      <c r="M187" s="132" t="s">
        <v>548</v>
      </c>
      <c r="N187" s="138">
        <v>42604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43</v>
      </c>
      <c r="B188" s="130">
        <v>42318</v>
      </c>
      <c r="C188" s="130"/>
      <c r="D188" s="131" t="s">
        <v>636</v>
      </c>
      <c r="E188" s="132" t="s">
        <v>557</v>
      </c>
      <c r="F188" s="133">
        <v>549.5</v>
      </c>
      <c r="G188" s="132"/>
      <c r="H188" s="132">
        <v>630</v>
      </c>
      <c r="I188" s="134">
        <v>630</v>
      </c>
      <c r="J188" s="135" t="s">
        <v>632</v>
      </c>
      <c r="K188" s="136">
        <f t="shared" si="110"/>
        <v>80.5</v>
      </c>
      <c r="L188" s="137">
        <f t="shared" si="111"/>
        <v>0.1464968152866242</v>
      </c>
      <c r="M188" s="132" t="s">
        <v>548</v>
      </c>
      <c r="N188" s="138">
        <v>42419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44</v>
      </c>
      <c r="B189" s="130">
        <v>42342</v>
      </c>
      <c r="C189" s="130"/>
      <c r="D189" s="131" t="s">
        <v>637</v>
      </c>
      <c r="E189" s="132" t="s">
        <v>546</v>
      </c>
      <c r="F189" s="133">
        <v>1027.5</v>
      </c>
      <c r="G189" s="132"/>
      <c r="H189" s="132">
        <v>1315</v>
      </c>
      <c r="I189" s="134">
        <v>1250</v>
      </c>
      <c r="J189" s="135" t="s">
        <v>632</v>
      </c>
      <c r="K189" s="136">
        <f t="shared" si="110"/>
        <v>287.5</v>
      </c>
      <c r="L189" s="137">
        <f t="shared" si="111"/>
        <v>0.27980535279805352</v>
      </c>
      <c r="M189" s="132" t="s">
        <v>548</v>
      </c>
      <c r="N189" s="138">
        <v>43244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45</v>
      </c>
      <c r="B190" s="130">
        <v>42367</v>
      </c>
      <c r="C190" s="130"/>
      <c r="D190" s="131" t="s">
        <v>638</v>
      </c>
      <c r="E190" s="132" t="s">
        <v>546</v>
      </c>
      <c r="F190" s="133">
        <v>465</v>
      </c>
      <c r="G190" s="132"/>
      <c r="H190" s="132">
        <v>540</v>
      </c>
      <c r="I190" s="134">
        <v>540</v>
      </c>
      <c r="J190" s="135" t="s">
        <v>632</v>
      </c>
      <c r="K190" s="136">
        <f t="shared" si="110"/>
        <v>75</v>
      </c>
      <c r="L190" s="137">
        <f t="shared" si="111"/>
        <v>0.16129032258064516</v>
      </c>
      <c r="M190" s="132" t="s">
        <v>548</v>
      </c>
      <c r="N190" s="138">
        <v>42530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46</v>
      </c>
      <c r="B191" s="130">
        <v>42380</v>
      </c>
      <c r="C191" s="130"/>
      <c r="D191" s="131" t="s">
        <v>388</v>
      </c>
      <c r="E191" s="132" t="s">
        <v>557</v>
      </c>
      <c r="F191" s="133">
        <v>81</v>
      </c>
      <c r="G191" s="132"/>
      <c r="H191" s="132">
        <v>110</v>
      </c>
      <c r="I191" s="134">
        <v>110</v>
      </c>
      <c r="J191" s="135" t="s">
        <v>632</v>
      </c>
      <c r="K191" s="136">
        <f t="shared" si="110"/>
        <v>29</v>
      </c>
      <c r="L191" s="137">
        <f t="shared" si="111"/>
        <v>0.35802469135802467</v>
      </c>
      <c r="M191" s="132" t="s">
        <v>548</v>
      </c>
      <c r="N191" s="138">
        <v>42745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47</v>
      </c>
      <c r="B192" s="130">
        <v>42382</v>
      </c>
      <c r="C192" s="130"/>
      <c r="D192" s="131" t="s">
        <v>639</v>
      </c>
      <c r="E192" s="132" t="s">
        <v>557</v>
      </c>
      <c r="F192" s="133">
        <v>417.5</v>
      </c>
      <c r="G192" s="132"/>
      <c r="H192" s="132">
        <v>547</v>
      </c>
      <c r="I192" s="134">
        <v>535</v>
      </c>
      <c r="J192" s="135" t="s">
        <v>632</v>
      </c>
      <c r="K192" s="136">
        <f t="shared" si="110"/>
        <v>129.5</v>
      </c>
      <c r="L192" s="137">
        <f t="shared" si="111"/>
        <v>0.31017964071856285</v>
      </c>
      <c r="M192" s="132" t="s">
        <v>548</v>
      </c>
      <c r="N192" s="138">
        <v>42578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48</v>
      </c>
      <c r="B193" s="130">
        <v>42408</v>
      </c>
      <c r="C193" s="130"/>
      <c r="D193" s="131" t="s">
        <v>640</v>
      </c>
      <c r="E193" s="132" t="s">
        <v>546</v>
      </c>
      <c r="F193" s="133">
        <v>650</v>
      </c>
      <c r="G193" s="132"/>
      <c r="H193" s="132">
        <v>800</v>
      </c>
      <c r="I193" s="134">
        <v>800</v>
      </c>
      <c r="J193" s="135" t="s">
        <v>632</v>
      </c>
      <c r="K193" s="136">
        <f t="shared" si="110"/>
        <v>150</v>
      </c>
      <c r="L193" s="137">
        <f t="shared" si="111"/>
        <v>0.23076923076923078</v>
      </c>
      <c r="M193" s="132" t="s">
        <v>548</v>
      </c>
      <c r="N193" s="138">
        <v>43154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49</v>
      </c>
      <c r="B194" s="130">
        <v>42433</v>
      </c>
      <c r="C194" s="130"/>
      <c r="D194" s="131" t="s">
        <v>232</v>
      </c>
      <c r="E194" s="132" t="s">
        <v>546</v>
      </c>
      <c r="F194" s="133">
        <v>437.5</v>
      </c>
      <c r="G194" s="132"/>
      <c r="H194" s="132">
        <v>504.5</v>
      </c>
      <c r="I194" s="134">
        <v>522</v>
      </c>
      <c r="J194" s="135" t="s">
        <v>641</v>
      </c>
      <c r="K194" s="136">
        <f t="shared" si="110"/>
        <v>67</v>
      </c>
      <c r="L194" s="137">
        <f t="shared" si="111"/>
        <v>0.15314285714285714</v>
      </c>
      <c r="M194" s="132" t="s">
        <v>548</v>
      </c>
      <c r="N194" s="138">
        <v>42480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50</v>
      </c>
      <c r="B195" s="130">
        <v>42438</v>
      </c>
      <c r="C195" s="130"/>
      <c r="D195" s="131" t="s">
        <v>642</v>
      </c>
      <c r="E195" s="132" t="s">
        <v>546</v>
      </c>
      <c r="F195" s="133">
        <v>189.5</v>
      </c>
      <c r="G195" s="132"/>
      <c r="H195" s="132">
        <v>218</v>
      </c>
      <c r="I195" s="134">
        <v>218</v>
      </c>
      <c r="J195" s="135" t="s">
        <v>632</v>
      </c>
      <c r="K195" s="136">
        <f t="shared" si="110"/>
        <v>28.5</v>
      </c>
      <c r="L195" s="137">
        <f t="shared" si="111"/>
        <v>0.15039577836411611</v>
      </c>
      <c r="M195" s="132" t="s">
        <v>548</v>
      </c>
      <c r="N195" s="138">
        <v>43034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51</v>
      </c>
      <c r="B196" s="140">
        <v>42471</v>
      </c>
      <c r="C196" s="140"/>
      <c r="D196" s="148" t="s">
        <v>643</v>
      </c>
      <c r="E196" s="143" t="s">
        <v>546</v>
      </c>
      <c r="F196" s="143">
        <v>36.5</v>
      </c>
      <c r="G196" s="144"/>
      <c r="H196" s="144">
        <v>15.85</v>
      </c>
      <c r="I196" s="144">
        <v>60</v>
      </c>
      <c r="J196" s="145" t="s">
        <v>644</v>
      </c>
      <c r="K196" s="146">
        <f t="shared" si="110"/>
        <v>-20.65</v>
      </c>
      <c r="L196" s="147">
        <f t="shared" si="111"/>
        <v>-0.5657534246575342</v>
      </c>
      <c r="M196" s="143" t="s">
        <v>558</v>
      </c>
      <c r="N196" s="151">
        <v>43627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52</v>
      </c>
      <c r="B197" s="130">
        <v>42472</v>
      </c>
      <c r="C197" s="130"/>
      <c r="D197" s="131" t="s">
        <v>645</v>
      </c>
      <c r="E197" s="132" t="s">
        <v>546</v>
      </c>
      <c r="F197" s="133">
        <v>93</v>
      </c>
      <c r="G197" s="132"/>
      <c r="H197" s="132">
        <v>149</v>
      </c>
      <c r="I197" s="134">
        <v>140</v>
      </c>
      <c r="J197" s="135" t="s">
        <v>646</v>
      </c>
      <c r="K197" s="136">
        <f t="shared" si="110"/>
        <v>56</v>
      </c>
      <c r="L197" s="137">
        <f t="shared" si="111"/>
        <v>0.60215053763440862</v>
      </c>
      <c r="M197" s="132" t="s">
        <v>548</v>
      </c>
      <c r="N197" s="138">
        <v>42740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53</v>
      </c>
      <c r="B198" s="130">
        <v>42472</v>
      </c>
      <c r="C198" s="130"/>
      <c r="D198" s="131" t="s">
        <v>647</v>
      </c>
      <c r="E198" s="132" t="s">
        <v>546</v>
      </c>
      <c r="F198" s="133">
        <v>130</v>
      </c>
      <c r="G198" s="132"/>
      <c r="H198" s="132">
        <v>150</v>
      </c>
      <c r="I198" s="134" t="s">
        <v>648</v>
      </c>
      <c r="J198" s="135" t="s">
        <v>632</v>
      </c>
      <c r="K198" s="136">
        <f t="shared" si="110"/>
        <v>20</v>
      </c>
      <c r="L198" s="137">
        <f t="shared" si="111"/>
        <v>0.15384615384615385</v>
      </c>
      <c r="M198" s="132" t="s">
        <v>548</v>
      </c>
      <c r="N198" s="138">
        <v>42564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54</v>
      </c>
      <c r="B199" s="130">
        <v>42473</v>
      </c>
      <c r="C199" s="130"/>
      <c r="D199" s="131" t="s">
        <v>649</v>
      </c>
      <c r="E199" s="132" t="s">
        <v>546</v>
      </c>
      <c r="F199" s="133">
        <v>196</v>
      </c>
      <c r="G199" s="132"/>
      <c r="H199" s="132">
        <v>299</v>
      </c>
      <c r="I199" s="134">
        <v>299</v>
      </c>
      <c r="J199" s="135" t="s">
        <v>632</v>
      </c>
      <c r="K199" s="136">
        <v>103</v>
      </c>
      <c r="L199" s="137">
        <v>0.52551020408163296</v>
      </c>
      <c r="M199" s="132" t="s">
        <v>548</v>
      </c>
      <c r="N199" s="138">
        <v>42620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55</v>
      </c>
      <c r="B200" s="130">
        <v>42473</v>
      </c>
      <c r="C200" s="130"/>
      <c r="D200" s="131" t="s">
        <v>650</v>
      </c>
      <c r="E200" s="132" t="s">
        <v>546</v>
      </c>
      <c r="F200" s="133">
        <v>88</v>
      </c>
      <c r="G200" s="132"/>
      <c r="H200" s="132">
        <v>103</v>
      </c>
      <c r="I200" s="134">
        <v>103</v>
      </c>
      <c r="J200" s="135" t="s">
        <v>632</v>
      </c>
      <c r="K200" s="136">
        <v>15</v>
      </c>
      <c r="L200" s="137">
        <v>0.170454545454545</v>
      </c>
      <c r="M200" s="132" t="s">
        <v>548</v>
      </c>
      <c r="N200" s="138">
        <v>42530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56</v>
      </c>
      <c r="B201" s="130">
        <v>42492</v>
      </c>
      <c r="C201" s="130"/>
      <c r="D201" s="131" t="s">
        <v>651</v>
      </c>
      <c r="E201" s="132" t="s">
        <v>546</v>
      </c>
      <c r="F201" s="133">
        <v>127.5</v>
      </c>
      <c r="G201" s="132"/>
      <c r="H201" s="132">
        <v>148</v>
      </c>
      <c r="I201" s="134" t="s">
        <v>652</v>
      </c>
      <c r="J201" s="135" t="s">
        <v>632</v>
      </c>
      <c r="K201" s="136">
        <f>H201-F201</f>
        <v>20.5</v>
      </c>
      <c r="L201" s="137">
        <f>K201/F201</f>
        <v>0.16078431372549021</v>
      </c>
      <c r="M201" s="132" t="s">
        <v>548</v>
      </c>
      <c r="N201" s="138">
        <v>42564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57</v>
      </c>
      <c r="B202" s="130">
        <v>42493</v>
      </c>
      <c r="C202" s="130"/>
      <c r="D202" s="131" t="s">
        <v>653</v>
      </c>
      <c r="E202" s="132" t="s">
        <v>546</v>
      </c>
      <c r="F202" s="133">
        <v>675</v>
      </c>
      <c r="G202" s="132"/>
      <c r="H202" s="132">
        <v>815</v>
      </c>
      <c r="I202" s="134" t="s">
        <v>654</v>
      </c>
      <c r="J202" s="135" t="s">
        <v>632</v>
      </c>
      <c r="K202" s="136">
        <f>H202-F202</f>
        <v>140</v>
      </c>
      <c r="L202" s="137">
        <f>K202/F202</f>
        <v>0.2074074074074074</v>
      </c>
      <c r="M202" s="132" t="s">
        <v>548</v>
      </c>
      <c r="N202" s="138">
        <v>43154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58</v>
      </c>
      <c r="B203" s="140">
        <v>42522</v>
      </c>
      <c r="C203" s="140"/>
      <c r="D203" s="141" t="s">
        <v>655</v>
      </c>
      <c r="E203" s="142" t="s">
        <v>546</v>
      </c>
      <c r="F203" s="143">
        <v>500</v>
      </c>
      <c r="G203" s="143"/>
      <c r="H203" s="144">
        <v>232.5</v>
      </c>
      <c r="I203" s="144" t="s">
        <v>656</v>
      </c>
      <c r="J203" s="145" t="s">
        <v>657</v>
      </c>
      <c r="K203" s="146">
        <f>H203-F203</f>
        <v>-267.5</v>
      </c>
      <c r="L203" s="147">
        <f>K203/F203</f>
        <v>-0.53500000000000003</v>
      </c>
      <c r="M203" s="143" t="s">
        <v>558</v>
      </c>
      <c r="N203" s="140">
        <v>43735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59</v>
      </c>
      <c r="B204" s="130">
        <v>42527</v>
      </c>
      <c r="C204" s="130"/>
      <c r="D204" s="131" t="s">
        <v>504</v>
      </c>
      <c r="E204" s="132" t="s">
        <v>546</v>
      </c>
      <c r="F204" s="133">
        <v>110</v>
      </c>
      <c r="G204" s="132"/>
      <c r="H204" s="132">
        <v>126.5</v>
      </c>
      <c r="I204" s="134">
        <v>125</v>
      </c>
      <c r="J204" s="135" t="s">
        <v>584</v>
      </c>
      <c r="K204" s="136">
        <f>H204-F204</f>
        <v>16.5</v>
      </c>
      <c r="L204" s="137">
        <f>K204/F204</f>
        <v>0.15</v>
      </c>
      <c r="M204" s="132" t="s">
        <v>548</v>
      </c>
      <c r="N204" s="138">
        <v>42552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60</v>
      </c>
      <c r="B205" s="130">
        <v>42538</v>
      </c>
      <c r="C205" s="130"/>
      <c r="D205" s="131" t="s">
        <v>658</v>
      </c>
      <c r="E205" s="132" t="s">
        <v>546</v>
      </c>
      <c r="F205" s="133">
        <v>44</v>
      </c>
      <c r="G205" s="132"/>
      <c r="H205" s="132">
        <v>69.5</v>
      </c>
      <c r="I205" s="134">
        <v>69.5</v>
      </c>
      <c r="J205" s="135" t="s">
        <v>659</v>
      </c>
      <c r="K205" s="136">
        <f>H205-F205</f>
        <v>25.5</v>
      </c>
      <c r="L205" s="137">
        <f>K205/F205</f>
        <v>0.57954545454545459</v>
      </c>
      <c r="M205" s="132" t="s">
        <v>548</v>
      </c>
      <c r="N205" s="138">
        <v>42977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61</v>
      </c>
      <c r="B206" s="130">
        <v>42549</v>
      </c>
      <c r="C206" s="130"/>
      <c r="D206" s="131" t="s">
        <v>660</v>
      </c>
      <c r="E206" s="132" t="s">
        <v>546</v>
      </c>
      <c r="F206" s="133">
        <v>262.5</v>
      </c>
      <c r="G206" s="132"/>
      <c r="H206" s="132">
        <v>340</v>
      </c>
      <c r="I206" s="134">
        <v>333</v>
      </c>
      <c r="J206" s="135" t="s">
        <v>661</v>
      </c>
      <c r="K206" s="136">
        <v>77.5</v>
      </c>
      <c r="L206" s="137">
        <v>0.29523809523809502</v>
      </c>
      <c r="M206" s="132" t="s">
        <v>548</v>
      </c>
      <c r="N206" s="138">
        <v>43017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62</v>
      </c>
      <c r="B207" s="130">
        <v>42549</v>
      </c>
      <c r="C207" s="130"/>
      <c r="D207" s="131" t="s">
        <v>662</v>
      </c>
      <c r="E207" s="132" t="s">
        <v>546</v>
      </c>
      <c r="F207" s="133">
        <v>840</v>
      </c>
      <c r="G207" s="132"/>
      <c r="H207" s="132">
        <v>1230</v>
      </c>
      <c r="I207" s="134">
        <v>1230</v>
      </c>
      <c r="J207" s="135" t="s">
        <v>632</v>
      </c>
      <c r="K207" s="136">
        <v>390</v>
      </c>
      <c r="L207" s="137">
        <v>0.46428571428571402</v>
      </c>
      <c r="M207" s="132" t="s">
        <v>548</v>
      </c>
      <c r="N207" s="138">
        <v>42649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2">
        <v>63</v>
      </c>
      <c r="B208" s="153">
        <v>42556</v>
      </c>
      <c r="C208" s="153"/>
      <c r="D208" s="154" t="s">
        <v>663</v>
      </c>
      <c r="E208" s="155" t="s">
        <v>546</v>
      </c>
      <c r="F208" s="155">
        <v>395</v>
      </c>
      <c r="G208" s="156"/>
      <c r="H208" s="156">
        <f>(468.5+342.5)/2</f>
        <v>405.5</v>
      </c>
      <c r="I208" s="156">
        <v>510</v>
      </c>
      <c r="J208" s="157" t="s">
        <v>664</v>
      </c>
      <c r="K208" s="158">
        <f t="shared" ref="K208:K214" si="112">H208-F208</f>
        <v>10.5</v>
      </c>
      <c r="L208" s="159">
        <f t="shared" ref="L208:L214" si="113">K208/F208</f>
        <v>2.6582278481012658E-2</v>
      </c>
      <c r="M208" s="155" t="s">
        <v>565</v>
      </c>
      <c r="N208" s="153">
        <v>43606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39">
        <v>64</v>
      </c>
      <c r="B209" s="140">
        <v>42584</v>
      </c>
      <c r="C209" s="140"/>
      <c r="D209" s="141" t="s">
        <v>665</v>
      </c>
      <c r="E209" s="142" t="s">
        <v>557</v>
      </c>
      <c r="F209" s="143">
        <f>169.5-12.8</f>
        <v>156.69999999999999</v>
      </c>
      <c r="G209" s="143"/>
      <c r="H209" s="144">
        <v>77</v>
      </c>
      <c r="I209" s="144" t="s">
        <v>666</v>
      </c>
      <c r="J209" s="145" t="s">
        <v>667</v>
      </c>
      <c r="K209" s="146">
        <f t="shared" si="112"/>
        <v>-79.699999999999989</v>
      </c>
      <c r="L209" s="147">
        <f t="shared" si="113"/>
        <v>-0.50861518825781749</v>
      </c>
      <c r="M209" s="143" t="s">
        <v>558</v>
      </c>
      <c r="N209" s="140">
        <v>43522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65</v>
      </c>
      <c r="B210" s="140">
        <v>42586</v>
      </c>
      <c r="C210" s="140"/>
      <c r="D210" s="141" t="s">
        <v>668</v>
      </c>
      <c r="E210" s="142" t="s">
        <v>546</v>
      </c>
      <c r="F210" s="143">
        <v>400</v>
      </c>
      <c r="G210" s="143"/>
      <c r="H210" s="144">
        <v>305</v>
      </c>
      <c r="I210" s="144">
        <v>475</v>
      </c>
      <c r="J210" s="145" t="s">
        <v>669</v>
      </c>
      <c r="K210" s="146">
        <f t="shared" si="112"/>
        <v>-95</v>
      </c>
      <c r="L210" s="147">
        <f t="shared" si="113"/>
        <v>-0.23749999999999999</v>
      </c>
      <c r="M210" s="143" t="s">
        <v>558</v>
      </c>
      <c r="N210" s="140">
        <v>43606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66</v>
      </c>
      <c r="B211" s="130">
        <v>42593</v>
      </c>
      <c r="C211" s="130"/>
      <c r="D211" s="131" t="s">
        <v>670</v>
      </c>
      <c r="E211" s="132" t="s">
        <v>546</v>
      </c>
      <c r="F211" s="133">
        <v>86.5</v>
      </c>
      <c r="G211" s="132"/>
      <c r="H211" s="132">
        <v>130</v>
      </c>
      <c r="I211" s="134">
        <v>130</v>
      </c>
      <c r="J211" s="135" t="s">
        <v>671</v>
      </c>
      <c r="K211" s="136">
        <f t="shared" si="112"/>
        <v>43.5</v>
      </c>
      <c r="L211" s="137">
        <f t="shared" si="113"/>
        <v>0.50289017341040465</v>
      </c>
      <c r="M211" s="132" t="s">
        <v>548</v>
      </c>
      <c r="N211" s="138">
        <v>43091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67</v>
      </c>
      <c r="B212" s="140">
        <v>42600</v>
      </c>
      <c r="C212" s="140"/>
      <c r="D212" s="141" t="s">
        <v>119</v>
      </c>
      <c r="E212" s="142" t="s">
        <v>546</v>
      </c>
      <c r="F212" s="143">
        <v>133.5</v>
      </c>
      <c r="G212" s="143"/>
      <c r="H212" s="144">
        <v>126.5</v>
      </c>
      <c r="I212" s="144">
        <v>178</v>
      </c>
      <c r="J212" s="145" t="s">
        <v>672</v>
      </c>
      <c r="K212" s="146">
        <f t="shared" si="112"/>
        <v>-7</v>
      </c>
      <c r="L212" s="147">
        <f t="shared" si="113"/>
        <v>-5.2434456928838954E-2</v>
      </c>
      <c r="M212" s="143" t="s">
        <v>558</v>
      </c>
      <c r="N212" s="140">
        <v>42615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68</v>
      </c>
      <c r="B213" s="130">
        <v>42613</v>
      </c>
      <c r="C213" s="130"/>
      <c r="D213" s="131" t="s">
        <v>673</v>
      </c>
      <c r="E213" s="132" t="s">
        <v>546</v>
      </c>
      <c r="F213" s="133">
        <v>560</v>
      </c>
      <c r="G213" s="132"/>
      <c r="H213" s="132">
        <v>725</v>
      </c>
      <c r="I213" s="134">
        <v>725</v>
      </c>
      <c r="J213" s="135" t="s">
        <v>578</v>
      </c>
      <c r="K213" s="136">
        <f t="shared" si="112"/>
        <v>165</v>
      </c>
      <c r="L213" s="137">
        <f t="shared" si="113"/>
        <v>0.29464285714285715</v>
      </c>
      <c r="M213" s="132" t="s">
        <v>548</v>
      </c>
      <c r="N213" s="138">
        <v>42456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69</v>
      </c>
      <c r="B214" s="130">
        <v>42614</v>
      </c>
      <c r="C214" s="130"/>
      <c r="D214" s="131" t="s">
        <v>674</v>
      </c>
      <c r="E214" s="132" t="s">
        <v>546</v>
      </c>
      <c r="F214" s="133">
        <v>160.5</v>
      </c>
      <c r="G214" s="132"/>
      <c r="H214" s="132">
        <v>210</v>
      </c>
      <c r="I214" s="134">
        <v>210</v>
      </c>
      <c r="J214" s="135" t="s">
        <v>578</v>
      </c>
      <c r="K214" s="136">
        <f t="shared" si="112"/>
        <v>49.5</v>
      </c>
      <c r="L214" s="137">
        <f t="shared" si="113"/>
        <v>0.30841121495327101</v>
      </c>
      <c r="M214" s="132" t="s">
        <v>548</v>
      </c>
      <c r="N214" s="138">
        <v>42871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70</v>
      </c>
      <c r="B215" s="130">
        <v>42646</v>
      </c>
      <c r="C215" s="130"/>
      <c r="D215" s="131" t="s">
        <v>397</v>
      </c>
      <c r="E215" s="132" t="s">
        <v>546</v>
      </c>
      <c r="F215" s="133">
        <v>430</v>
      </c>
      <c r="G215" s="132"/>
      <c r="H215" s="132">
        <v>596</v>
      </c>
      <c r="I215" s="134">
        <v>575</v>
      </c>
      <c r="J215" s="135" t="s">
        <v>675</v>
      </c>
      <c r="K215" s="136">
        <v>166</v>
      </c>
      <c r="L215" s="137">
        <v>0.38604651162790699</v>
      </c>
      <c r="M215" s="132" t="s">
        <v>548</v>
      </c>
      <c r="N215" s="138">
        <v>42769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71</v>
      </c>
      <c r="B216" s="130">
        <v>42657</v>
      </c>
      <c r="C216" s="130"/>
      <c r="D216" s="131" t="s">
        <v>676</v>
      </c>
      <c r="E216" s="132" t="s">
        <v>546</v>
      </c>
      <c r="F216" s="133">
        <v>280</v>
      </c>
      <c r="G216" s="132"/>
      <c r="H216" s="132">
        <v>345</v>
      </c>
      <c r="I216" s="134">
        <v>345</v>
      </c>
      <c r="J216" s="135" t="s">
        <v>578</v>
      </c>
      <c r="K216" s="136">
        <f t="shared" ref="K216:K221" si="114">H216-F216</f>
        <v>65</v>
      </c>
      <c r="L216" s="137">
        <f>K216/F216</f>
        <v>0.23214285714285715</v>
      </c>
      <c r="M216" s="132" t="s">
        <v>548</v>
      </c>
      <c r="N216" s="138">
        <v>42814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72</v>
      </c>
      <c r="B217" s="130">
        <v>42657</v>
      </c>
      <c r="C217" s="130"/>
      <c r="D217" s="131" t="s">
        <v>677</v>
      </c>
      <c r="E217" s="132" t="s">
        <v>546</v>
      </c>
      <c r="F217" s="133">
        <v>245</v>
      </c>
      <c r="G217" s="132"/>
      <c r="H217" s="132">
        <v>325.5</v>
      </c>
      <c r="I217" s="134">
        <v>330</v>
      </c>
      <c r="J217" s="135" t="s">
        <v>678</v>
      </c>
      <c r="K217" s="136">
        <f t="shared" si="114"/>
        <v>80.5</v>
      </c>
      <c r="L217" s="137">
        <f>K217/F217</f>
        <v>0.32857142857142857</v>
      </c>
      <c r="M217" s="132" t="s">
        <v>548</v>
      </c>
      <c r="N217" s="138">
        <v>42769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73</v>
      </c>
      <c r="B218" s="130">
        <v>42660</v>
      </c>
      <c r="C218" s="130"/>
      <c r="D218" s="131" t="s">
        <v>679</v>
      </c>
      <c r="E218" s="132" t="s">
        <v>546</v>
      </c>
      <c r="F218" s="133">
        <v>125</v>
      </c>
      <c r="G218" s="132"/>
      <c r="H218" s="132">
        <v>160</v>
      </c>
      <c r="I218" s="134">
        <v>160</v>
      </c>
      <c r="J218" s="135" t="s">
        <v>632</v>
      </c>
      <c r="K218" s="136">
        <f t="shared" si="114"/>
        <v>35</v>
      </c>
      <c r="L218" s="137">
        <v>0.28000000000000003</v>
      </c>
      <c r="M218" s="132" t="s">
        <v>548</v>
      </c>
      <c r="N218" s="138">
        <v>42803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74</v>
      </c>
      <c r="B219" s="130">
        <v>42660</v>
      </c>
      <c r="C219" s="130"/>
      <c r="D219" s="131" t="s">
        <v>680</v>
      </c>
      <c r="E219" s="132" t="s">
        <v>546</v>
      </c>
      <c r="F219" s="133">
        <v>114</v>
      </c>
      <c r="G219" s="132"/>
      <c r="H219" s="132">
        <v>145</v>
      </c>
      <c r="I219" s="134">
        <v>145</v>
      </c>
      <c r="J219" s="135" t="s">
        <v>632</v>
      </c>
      <c r="K219" s="136">
        <f t="shared" si="114"/>
        <v>31</v>
      </c>
      <c r="L219" s="137">
        <f>K219/F219</f>
        <v>0.27192982456140352</v>
      </c>
      <c r="M219" s="132" t="s">
        <v>548</v>
      </c>
      <c r="N219" s="138">
        <v>42859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75</v>
      </c>
      <c r="B220" s="130">
        <v>42660</v>
      </c>
      <c r="C220" s="130"/>
      <c r="D220" s="131" t="s">
        <v>681</v>
      </c>
      <c r="E220" s="132" t="s">
        <v>546</v>
      </c>
      <c r="F220" s="133">
        <v>212</v>
      </c>
      <c r="G220" s="132"/>
      <c r="H220" s="132">
        <v>280</v>
      </c>
      <c r="I220" s="134">
        <v>276</v>
      </c>
      <c r="J220" s="135" t="s">
        <v>682</v>
      </c>
      <c r="K220" s="136">
        <f t="shared" si="114"/>
        <v>68</v>
      </c>
      <c r="L220" s="137">
        <f>K220/F220</f>
        <v>0.32075471698113206</v>
      </c>
      <c r="M220" s="132" t="s">
        <v>548</v>
      </c>
      <c r="N220" s="138">
        <v>42858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76</v>
      </c>
      <c r="B221" s="130">
        <v>42678</v>
      </c>
      <c r="C221" s="130"/>
      <c r="D221" s="131" t="s">
        <v>440</v>
      </c>
      <c r="E221" s="132" t="s">
        <v>546</v>
      </c>
      <c r="F221" s="133">
        <v>155</v>
      </c>
      <c r="G221" s="132"/>
      <c r="H221" s="132">
        <v>210</v>
      </c>
      <c r="I221" s="134">
        <v>210</v>
      </c>
      <c r="J221" s="135" t="s">
        <v>683</v>
      </c>
      <c r="K221" s="136">
        <f t="shared" si="114"/>
        <v>55</v>
      </c>
      <c r="L221" s="137">
        <f>K221/F221</f>
        <v>0.35483870967741937</v>
      </c>
      <c r="M221" s="132" t="s">
        <v>548</v>
      </c>
      <c r="N221" s="138">
        <v>42944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77</v>
      </c>
      <c r="B222" s="140">
        <v>42710</v>
      </c>
      <c r="C222" s="140"/>
      <c r="D222" s="141" t="s">
        <v>684</v>
      </c>
      <c r="E222" s="142" t="s">
        <v>546</v>
      </c>
      <c r="F222" s="143">
        <v>150.5</v>
      </c>
      <c r="G222" s="143"/>
      <c r="H222" s="144">
        <v>72.5</v>
      </c>
      <c r="I222" s="144">
        <v>174</v>
      </c>
      <c r="J222" s="145" t="s">
        <v>685</v>
      </c>
      <c r="K222" s="146">
        <v>-78</v>
      </c>
      <c r="L222" s="147">
        <v>-0.51827242524916906</v>
      </c>
      <c r="M222" s="143" t="s">
        <v>558</v>
      </c>
      <c r="N222" s="140">
        <v>43333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78</v>
      </c>
      <c r="B223" s="130">
        <v>42712</v>
      </c>
      <c r="C223" s="130"/>
      <c r="D223" s="131" t="s">
        <v>686</v>
      </c>
      <c r="E223" s="132" t="s">
        <v>546</v>
      </c>
      <c r="F223" s="133">
        <v>380</v>
      </c>
      <c r="G223" s="132"/>
      <c r="H223" s="132">
        <v>478</v>
      </c>
      <c r="I223" s="134">
        <v>468</v>
      </c>
      <c r="J223" s="135" t="s">
        <v>632</v>
      </c>
      <c r="K223" s="136">
        <f>H223-F223</f>
        <v>98</v>
      </c>
      <c r="L223" s="137">
        <f>K223/F223</f>
        <v>0.25789473684210529</v>
      </c>
      <c r="M223" s="132" t="s">
        <v>548</v>
      </c>
      <c r="N223" s="138">
        <v>43025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79</v>
      </c>
      <c r="B224" s="130">
        <v>42734</v>
      </c>
      <c r="C224" s="130"/>
      <c r="D224" s="131" t="s">
        <v>118</v>
      </c>
      <c r="E224" s="132" t="s">
        <v>546</v>
      </c>
      <c r="F224" s="133">
        <v>305</v>
      </c>
      <c r="G224" s="132"/>
      <c r="H224" s="132">
        <v>375</v>
      </c>
      <c r="I224" s="134">
        <v>375</v>
      </c>
      <c r="J224" s="135" t="s">
        <v>632</v>
      </c>
      <c r="K224" s="136">
        <f>H224-F224</f>
        <v>70</v>
      </c>
      <c r="L224" s="137">
        <f>K224/F224</f>
        <v>0.22950819672131148</v>
      </c>
      <c r="M224" s="132" t="s">
        <v>548</v>
      </c>
      <c r="N224" s="138">
        <v>42768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80</v>
      </c>
      <c r="B225" s="130">
        <v>42739</v>
      </c>
      <c r="C225" s="130"/>
      <c r="D225" s="131" t="s">
        <v>102</v>
      </c>
      <c r="E225" s="132" t="s">
        <v>546</v>
      </c>
      <c r="F225" s="133">
        <v>99.5</v>
      </c>
      <c r="G225" s="132"/>
      <c r="H225" s="132">
        <v>158</v>
      </c>
      <c r="I225" s="134">
        <v>158</v>
      </c>
      <c r="J225" s="135" t="s">
        <v>632</v>
      </c>
      <c r="K225" s="136">
        <f>H225-F225</f>
        <v>58.5</v>
      </c>
      <c r="L225" s="137">
        <f>K225/F225</f>
        <v>0.5879396984924623</v>
      </c>
      <c r="M225" s="132" t="s">
        <v>548</v>
      </c>
      <c r="N225" s="138">
        <v>42898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81</v>
      </c>
      <c r="B226" s="130">
        <v>42739</v>
      </c>
      <c r="C226" s="130"/>
      <c r="D226" s="131" t="s">
        <v>102</v>
      </c>
      <c r="E226" s="132" t="s">
        <v>546</v>
      </c>
      <c r="F226" s="133">
        <v>99.5</v>
      </c>
      <c r="G226" s="132"/>
      <c r="H226" s="132">
        <v>158</v>
      </c>
      <c r="I226" s="134">
        <v>158</v>
      </c>
      <c r="J226" s="135" t="s">
        <v>632</v>
      </c>
      <c r="K226" s="136">
        <v>58.5</v>
      </c>
      <c r="L226" s="137">
        <v>0.58793969849246197</v>
      </c>
      <c r="M226" s="132" t="s">
        <v>548</v>
      </c>
      <c r="N226" s="138">
        <v>42898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82</v>
      </c>
      <c r="B227" s="130">
        <v>42786</v>
      </c>
      <c r="C227" s="130"/>
      <c r="D227" s="131" t="s">
        <v>205</v>
      </c>
      <c r="E227" s="132" t="s">
        <v>546</v>
      </c>
      <c r="F227" s="133">
        <v>140.5</v>
      </c>
      <c r="G227" s="132"/>
      <c r="H227" s="132">
        <v>220</v>
      </c>
      <c r="I227" s="134">
        <v>220</v>
      </c>
      <c r="J227" s="135" t="s">
        <v>632</v>
      </c>
      <c r="K227" s="136">
        <f>H227-F227</f>
        <v>79.5</v>
      </c>
      <c r="L227" s="137">
        <f>K227/F227</f>
        <v>0.5658362989323843</v>
      </c>
      <c r="M227" s="132" t="s">
        <v>548</v>
      </c>
      <c r="N227" s="138">
        <v>42864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83</v>
      </c>
      <c r="B228" s="130">
        <v>42786</v>
      </c>
      <c r="C228" s="130"/>
      <c r="D228" s="131" t="s">
        <v>687</v>
      </c>
      <c r="E228" s="132" t="s">
        <v>546</v>
      </c>
      <c r="F228" s="133">
        <v>202.5</v>
      </c>
      <c r="G228" s="132"/>
      <c r="H228" s="132">
        <v>234</v>
      </c>
      <c r="I228" s="134">
        <v>234</v>
      </c>
      <c r="J228" s="135" t="s">
        <v>632</v>
      </c>
      <c r="K228" s="136">
        <v>31.5</v>
      </c>
      <c r="L228" s="137">
        <v>0.155555555555556</v>
      </c>
      <c r="M228" s="132" t="s">
        <v>548</v>
      </c>
      <c r="N228" s="138">
        <v>42836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84</v>
      </c>
      <c r="B229" s="130">
        <v>42818</v>
      </c>
      <c r="C229" s="130"/>
      <c r="D229" s="131" t="s">
        <v>688</v>
      </c>
      <c r="E229" s="132" t="s">
        <v>546</v>
      </c>
      <c r="F229" s="133">
        <v>300.5</v>
      </c>
      <c r="G229" s="132"/>
      <c r="H229" s="132">
        <v>417.5</v>
      </c>
      <c r="I229" s="134">
        <v>420</v>
      </c>
      <c r="J229" s="135" t="s">
        <v>689</v>
      </c>
      <c r="K229" s="136">
        <f>H229-F229</f>
        <v>117</v>
      </c>
      <c r="L229" s="137">
        <f>K229/F229</f>
        <v>0.38935108153078202</v>
      </c>
      <c r="M229" s="132" t="s">
        <v>548</v>
      </c>
      <c r="N229" s="138">
        <v>43070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85</v>
      </c>
      <c r="B230" s="130">
        <v>42818</v>
      </c>
      <c r="C230" s="130"/>
      <c r="D230" s="131" t="s">
        <v>662</v>
      </c>
      <c r="E230" s="132" t="s">
        <v>546</v>
      </c>
      <c r="F230" s="133">
        <v>850</v>
      </c>
      <c r="G230" s="132"/>
      <c r="H230" s="132">
        <v>1042.5</v>
      </c>
      <c r="I230" s="134">
        <v>1023</v>
      </c>
      <c r="J230" s="135" t="s">
        <v>690</v>
      </c>
      <c r="K230" s="136">
        <v>192.5</v>
      </c>
      <c r="L230" s="137">
        <v>0.22647058823529401</v>
      </c>
      <c r="M230" s="132" t="s">
        <v>548</v>
      </c>
      <c r="N230" s="138">
        <v>42830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86</v>
      </c>
      <c r="B231" s="130">
        <v>42830</v>
      </c>
      <c r="C231" s="130"/>
      <c r="D231" s="131" t="s">
        <v>466</v>
      </c>
      <c r="E231" s="132" t="s">
        <v>546</v>
      </c>
      <c r="F231" s="133">
        <v>785</v>
      </c>
      <c r="G231" s="132"/>
      <c r="H231" s="132">
        <v>930</v>
      </c>
      <c r="I231" s="134">
        <v>920</v>
      </c>
      <c r="J231" s="135" t="s">
        <v>691</v>
      </c>
      <c r="K231" s="136">
        <f>H231-F231</f>
        <v>145</v>
      </c>
      <c r="L231" s="137">
        <f>K231/F231</f>
        <v>0.18471337579617833</v>
      </c>
      <c r="M231" s="132" t="s">
        <v>548</v>
      </c>
      <c r="N231" s="138">
        <v>42976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39">
        <v>87</v>
      </c>
      <c r="B232" s="140">
        <v>42831</v>
      </c>
      <c r="C232" s="140"/>
      <c r="D232" s="141" t="s">
        <v>692</v>
      </c>
      <c r="E232" s="142" t="s">
        <v>546</v>
      </c>
      <c r="F232" s="143">
        <v>40</v>
      </c>
      <c r="G232" s="143"/>
      <c r="H232" s="144">
        <v>13.1</v>
      </c>
      <c r="I232" s="144">
        <v>60</v>
      </c>
      <c r="J232" s="145" t="s">
        <v>693</v>
      </c>
      <c r="K232" s="146">
        <v>-26.9</v>
      </c>
      <c r="L232" s="147">
        <v>-0.67249999999999999</v>
      </c>
      <c r="M232" s="143" t="s">
        <v>558</v>
      </c>
      <c r="N232" s="140">
        <v>43138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88</v>
      </c>
      <c r="B233" s="130">
        <v>42837</v>
      </c>
      <c r="C233" s="130"/>
      <c r="D233" s="131" t="s">
        <v>100</v>
      </c>
      <c r="E233" s="132" t="s">
        <v>546</v>
      </c>
      <c r="F233" s="133">
        <v>289.5</v>
      </c>
      <c r="G233" s="132"/>
      <c r="H233" s="132">
        <v>354</v>
      </c>
      <c r="I233" s="134">
        <v>360</v>
      </c>
      <c r="J233" s="135" t="s">
        <v>694</v>
      </c>
      <c r="K233" s="136">
        <f t="shared" ref="K233:K241" si="115">H233-F233</f>
        <v>64.5</v>
      </c>
      <c r="L233" s="137">
        <f t="shared" ref="L233:L241" si="116">K233/F233</f>
        <v>0.22279792746113988</v>
      </c>
      <c r="M233" s="132" t="s">
        <v>548</v>
      </c>
      <c r="N233" s="138">
        <v>43040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89</v>
      </c>
      <c r="B234" s="130">
        <v>42845</v>
      </c>
      <c r="C234" s="130"/>
      <c r="D234" s="131" t="s">
        <v>414</v>
      </c>
      <c r="E234" s="132" t="s">
        <v>546</v>
      </c>
      <c r="F234" s="133">
        <v>700</v>
      </c>
      <c r="G234" s="132"/>
      <c r="H234" s="132">
        <v>840</v>
      </c>
      <c r="I234" s="134">
        <v>840</v>
      </c>
      <c r="J234" s="135" t="s">
        <v>695</v>
      </c>
      <c r="K234" s="136">
        <f t="shared" si="115"/>
        <v>140</v>
      </c>
      <c r="L234" s="137">
        <f t="shared" si="116"/>
        <v>0.2</v>
      </c>
      <c r="M234" s="132" t="s">
        <v>548</v>
      </c>
      <c r="N234" s="138">
        <v>42893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90</v>
      </c>
      <c r="B235" s="130">
        <v>42887</v>
      </c>
      <c r="C235" s="130"/>
      <c r="D235" s="131" t="s">
        <v>696</v>
      </c>
      <c r="E235" s="132" t="s">
        <v>546</v>
      </c>
      <c r="F235" s="133">
        <v>130</v>
      </c>
      <c r="G235" s="132"/>
      <c r="H235" s="132">
        <v>144.25</v>
      </c>
      <c r="I235" s="134">
        <v>170</v>
      </c>
      <c r="J235" s="135" t="s">
        <v>697</v>
      </c>
      <c r="K235" s="136">
        <f t="shared" si="115"/>
        <v>14.25</v>
      </c>
      <c r="L235" s="137">
        <f t="shared" si="116"/>
        <v>0.10961538461538461</v>
      </c>
      <c r="M235" s="132" t="s">
        <v>548</v>
      </c>
      <c r="N235" s="138">
        <v>43675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91</v>
      </c>
      <c r="B236" s="130">
        <v>42901</v>
      </c>
      <c r="C236" s="130"/>
      <c r="D236" s="131" t="s">
        <v>698</v>
      </c>
      <c r="E236" s="132" t="s">
        <v>546</v>
      </c>
      <c r="F236" s="133">
        <v>214.5</v>
      </c>
      <c r="G236" s="132"/>
      <c r="H236" s="132">
        <v>262</v>
      </c>
      <c r="I236" s="134">
        <v>262</v>
      </c>
      <c r="J236" s="135" t="s">
        <v>567</v>
      </c>
      <c r="K236" s="136">
        <f t="shared" si="115"/>
        <v>47.5</v>
      </c>
      <c r="L236" s="137">
        <f t="shared" si="116"/>
        <v>0.22144522144522144</v>
      </c>
      <c r="M236" s="132" t="s">
        <v>548</v>
      </c>
      <c r="N236" s="138">
        <v>42977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92</v>
      </c>
      <c r="B237" s="161">
        <v>42933</v>
      </c>
      <c r="C237" s="161"/>
      <c r="D237" s="162" t="s">
        <v>699</v>
      </c>
      <c r="E237" s="163" t="s">
        <v>546</v>
      </c>
      <c r="F237" s="164">
        <v>370</v>
      </c>
      <c r="G237" s="163"/>
      <c r="H237" s="163">
        <v>447.5</v>
      </c>
      <c r="I237" s="165">
        <v>450</v>
      </c>
      <c r="J237" s="166" t="s">
        <v>632</v>
      </c>
      <c r="K237" s="136">
        <f t="shared" si="115"/>
        <v>77.5</v>
      </c>
      <c r="L237" s="167">
        <f t="shared" si="116"/>
        <v>0.20945945945945946</v>
      </c>
      <c r="M237" s="163" t="s">
        <v>548</v>
      </c>
      <c r="N237" s="168">
        <v>43035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93</v>
      </c>
      <c r="B238" s="161">
        <v>42943</v>
      </c>
      <c r="C238" s="161"/>
      <c r="D238" s="162" t="s">
        <v>203</v>
      </c>
      <c r="E238" s="163" t="s">
        <v>546</v>
      </c>
      <c r="F238" s="164">
        <v>657.5</v>
      </c>
      <c r="G238" s="163"/>
      <c r="H238" s="163">
        <v>825</v>
      </c>
      <c r="I238" s="165">
        <v>820</v>
      </c>
      <c r="J238" s="166" t="s">
        <v>632</v>
      </c>
      <c r="K238" s="136">
        <f t="shared" si="115"/>
        <v>167.5</v>
      </c>
      <c r="L238" s="167">
        <f t="shared" si="116"/>
        <v>0.25475285171102663</v>
      </c>
      <c r="M238" s="163" t="s">
        <v>548</v>
      </c>
      <c r="N238" s="168">
        <v>43090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94</v>
      </c>
      <c r="B239" s="130">
        <v>42964</v>
      </c>
      <c r="C239" s="130"/>
      <c r="D239" s="131" t="s">
        <v>375</v>
      </c>
      <c r="E239" s="132" t="s">
        <v>546</v>
      </c>
      <c r="F239" s="133">
        <v>605</v>
      </c>
      <c r="G239" s="132"/>
      <c r="H239" s="132">
        <v>750</v>
      </c>
      <c r="I239" s="134">
        <v>750</v>
      </c>
      <c r="J239" s="135" t="s">
        <v>691</v>
      </c>
      <c r="K239" s="136">
        <f t="shared" si="115"/>
        <v>145</v>
      </c>
      <c r="L239" s="137">
        <f t="shared" si="116"/>
        <v>0.23966942148760331</v>
      </c>
      <c r="M239" s="132" t="s">
        <v>548</v>
      </c>
      <c r="N239" s="138">
        <v>43027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9">
        <v>95</v>
      </c>
      <c r="B240" s="140">
        <v>42979</v>
      </c>
      <c r="C240" s="140"/>
      <c r="D240" s="148" t="s">
        <v>700</v>
      </c>
      <c r="E240" s="143" t="s">
        <v>546</v>
      </c>
      <c r="F240" s="143">
        <v>255</v>
      </c>
      <c r="G240" s="144"/>
      <c r="H240" s="144">
        <v>217.25</v>
      </c>
      <c r="I240" s="144">
        <v>320</v>
      </c>
      <c r="J240" s="145" t="s">
        <v>701</v>
      </c>
      <c r="K240" s="146">
        <f t="shared" si="115"/>
        <v>-37.75</v>
      </c>
      <c r="L240" s="149">
        <f t="shared" si="116"/>
        <v>-0.14803921568627451</v>
      </c>
      <c r="M240" s="143" t="s">
        <v>558</v>
      </c>
      <c r="N240" s="140">
        <v>43661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96</v>
      </c>
      <c r="B241" s="130">
        <v>42997</v>
      </c>
      <c r="C241" s="130"/>
      <c r="D241" s="131" t="s">
        <v>702</v>
      </c>
      <c r="E241" s="132" t="s">
        <v>546</v>
      </c>
      <c r="F241" s="133">
        <v>215</v>
      </c>
      <c r="G241" s="132"/>
      <c r="H241" s="132">
        <v>258</v>
      </c>
      <c r="I241" s="134">
        <v>258</v>
      </c>
      <c r="J241" s="135" t="s">
        <v>632</v>
      </c>
      <c r="K241" s="136">
        <f t="shared" si="115"/>
        <v>43</v>
      </c>
      <c r="L241" s="137">
        <f t="shared" si="116"/>
        <v>0.2</v>
      </c>
      <c r="M241" s="132" t="s">
        <v>548</v>
      </c>
      <c r="N241" s="138">
        <v>43040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97</v>
      </c>
      <c r="B242" s="130">
        <v>42997</v>
      </c>
      <c r="C242" s="130"/>
      <c r="D242" s="131" t="s">
        <v>702</v>
      </c>
      <c r="E242" s="132" t="s">
        <v>546</v>
      </c>
      <c r="F242" s="133">
        <v>215</v>
      </c>
      <c r="G242" s="132"/>
      <c r="H242" s="132">
        <v>258</v>
      </c>
      <c r="I242" s="134">
        <v>258</v>
      </c>
      <c r="J242" s="166" t="s">
        <v>632</v>
      </c>
      <c r="K242" s="136">
        <v>43</v>
      </c>
      <c r="L242" s="137">
        <v>0.2</v>
      </c>
      <c r="M242" s="132" t="s">
        <v>548</v>
      </c>
      <c r="N242" s="138">
        <v>43040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98</v>
      </c>
      <c r="B243" s="161">
        <v>42998</v>
      </c>
      <c r="C243" s="161"/>
      <c r="D243" s="162" t="s">
        <v>703</v>
      </c>
      <c r="E243" s="163" t="s">
        <v>546</v>
      </c>
      <c r="F243" s="133">
        <v>75</v>
      </c>
      <c r="G243" s="163"/>
      <c r="H243" s="163">
        <v>90</v>
      </c>
      <c r="I243" s="165">
        <v>90</v>
      </c>
      <c r="J243" s="135" t="s">
        <v>704</v>
      </c>
      <c r="K243" s="136">
        <f t="shared" ref="K243:K248" si="117">H243-F243</f>
        <v>15</v>
      </c>
      <c r="L243" s="137">
        <f t="shared" ref="L243:L248" si="118">K243/F243</f>
        <v>0.2</v>
      </c>
      <c r="M243" s="132" t="s">
        <v>548</v>
      </c>
      <c r="N243" s="138">
        <v>43019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99</v>
      </c>
      <c r="B244" s="161">
        <v>43011</v>
      </c>
      <c r="C244" s="161"/>
      <c r="D244" s="162" t="s">
        <v>705</v>
      </c>
      <c r="E244" s="163" t="s">
        <v>546</v>
      </c>
      <c r="F244" s="164">
        <v>315</v>
      </c>
      <c r="G244" s="163"/>
      <c r="H244" s="163">
        <v>392</v>
      </c>
      <c r="I244" s="165">
        <v>384</v>
      </c>
      <c r="J244" s="166" t="s">
        <v>706</v>
      </c>
      <c r="K244" s="136">
        <f t="shared" si="117"/>
        <v>77</v>
      </c>
      <c r="L244" s="167">
        <f t="shared" si="118"/>
        <v>0.24444444444444444</v>
      </c>
      <c r="M244" s="163" t="s">
        <v>548</v>
      </c>
      <c r="N244" s="168">
        <v>43017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100</v>
      </c>
      <c r="B245" s="161">
        <v>43013</v>
      </c>
      <c r="C245" s="161"/>
      <c r="D245" s="162" t="s">
        <v>444</v>
      </c>
      <c r="E245" s="163" t="s">
        <v>546</v>
      </c>
      <c r="F245" s="164">
        <v>145</v>
      </c>
      <c r="G245" s="163"/>
      <c r="H245" s="163">
        <v>179</v>
      </c>
      <c r="I245" s="165">
        <v>180</v>
      </c>
      <c r="J245" s="166" t="s">
        <v>707</v>
      </c>
      <c r="K245" s="136">
        <f t="shared" si="117"/>
        <v>34</v>
      </c>
      <c r="L245" s="167">
        <f t="shared" si="118"/>
        <v>0.23448275862068965</v>
      </c>
      <c r="M245" s="163" t="s">
        <v>548</v>
      </c>
      <c r="N245" s="168">
        <v>43025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101</v>
      </c>
      <c r="B246" s="161">
        <v>43014</v>
      </c>
      <c r="C246" s="161"/>
      <c r="D246" s="162" t="s">
        <v>350</v>
      </c>
      <c r="E246" s="163" t="s">
        <v>546</v>
      </c>
      <c r="F246" s="164">
        <v>256</v>
      </c>
      <c r="G246" s="163"/>
      <c r="H246" s="163">
        <v>323</v>
      </c>
      <c r="I246" s="165">
        <v>320</v>
      </c>
      <c r="J246" s="166" t="s">
        <v>632</v>
      </c>
      <c r="K246" s="136">
        <f t="shared" si="117"/>
        <v>67</v>
      </c>
      <c r="L246" s="167">
        <f t="shared" si="118"/>
        <v>0.26171875</v>
      </c>
      <c r="M246" s="163" t="s">
        <v>548</v>
      </c>
      <c r="N246" s="168">
        <v>43067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102</v>
      </c>
      <c r="B247" s="161">
        <v>43017</v>
      </c>
      <c r="C247" s="161"/>
      <c r="D247" s="162" t="s">
        <v>364</v>
      </c>
      <c r="E247" s="163" t="s">
        <v>546</v>
      </c>
      <c r="F247" s="164">
        <v>137.5</v>
      </c>
      <c r="G247" s="163"/>
      <c r="H247" s="163">
        <v>184</v>
      </c>
      <c r="I247" s="165">
        <v>183</v>
      </c>
      <c r="J247" s="166" t="s">
        <v>708</v>
      </c>
      <c r="K247" s="136">
        <f t="shared" si="117"/>
        <v>46.5</v>
      </c>
      <c r="L247" s="167">
        <f t="shared" si="118"/>
        <v>0.33818181818181819</v>
      </c>
      <c r="M247" s="163" t="s">
        <v>548</v>
      </c>
      <c r="N247" s="168">
        <v>43108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103</v>
      </c>
      <c r="B248" s="161">
        <v>43018</v>
      </c>
      <c r="C248" s="161"/>
      <c r="D248" s="162" t="s">
        <v>709</v>
      </c>
      <c r="E248" s="163" t="s">
        <v>546</v>
      </c>
      <c r="F248" s="164">
        <v>125.5</v>
      </c>
      <c r="G248" s="163"/>
      <c r="H248" s="163">
        <v>158</v>
      </c>
      <c r="I248" s="165">
        <v>155</v>
      </c>
      <c r="J248" s="166" t="s">
        <v>710</v>
      </c>
      <c r="K248" s="136">
        <f t="shared" si="117"/>
        <v>32.5</v>
      </c>
      <c r="L248" s="167">
        <f t="shared" si="118"/>
        <v>0.25896414342629481</v>
      </c>
      <c r="M248" s="163" t="s">
        <v>548</v>
      </c>
      <c r="N248" s="168">
        <v>43067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104</v>
      </c>
      <c r="B249" s="161">
        <v>43018</v>
      </c>
      <c r="C249" s="161"/>
      <c r="D249" s="162" t="s">
        <v>711</v>
      </c>
      <c r="E249" s="163" t="s">
        <v>546</v>
      </c>
      <c r="F249" s="164">
        <v>895</v>
      </c>
      <c r="G249" s="163"/>
      <c r="H249" s="163">
        <v>1122.5</v>
      </c>
      <c r="I249" s="165">
        <v>1078</v>
      </c>
      <c r="J249" s="166" t="s">
        <v>712</v>
      </c>
      <c r="K249" s="136">
        <v>227.5</v>
      </c>
      <c r="L249" s="167">
        <v>0.25418994413407803</v>
      </c>
      <c r="M249" s="163" t="s">
        <v>548</v>
      </c>
      <c r="N249" s="168">
        <v>43117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105</v>
      </c>
      <c r="B250" s="161">
        <v>43020</v>
      </c>
      <c r="C250" s="161"/>
      <c r="D250" s="162" t="s">
        <v>359</v>
      </c>
      <c r="E250" s="163" t="s">
        <v>546</v>
      </c>
      <c r="F250" s="164">
        <v>525</v>
      </c>
      <c r="G250" s="163"/>
      <c r="H250" s="163">
        <v>629</v>
      </c>
      <c r="I250" s="165">
        <v>629</v>
      </c>
      <c r="J250" s="166" t="s">
        <v>632</v>
      </c>
      <c r="K250" s="136">
        <v>104</v>
      </c>
      <c r="L250" s="167">
        <v>0.19809523809523799</v>
      </c>
      <c r="M250" s="163" t="s">
        <v>548</v>
      </c>
      <c r="N250" s="168">
        <v>43119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106</v>
      </c>
      <c r="B251" s="161">
        <v>43046</v>
      </c>
      <c r="C251" s="161"/>
      <c r="D251" s="162" t="s">
        <v>392</v>
      </c>
      <c r="E251" s="163" t="s">
        <v>546</v>
      </c>
      <c r="F251" s="164">
        <v>740</v>
      </c>
      <c r="G251" s="163"/>
      <c r="H251" s="163">
        <v>892.5</v>
      </c>
      <c r="I251" s="165">
        <v>900</v>
      </c>
      <c r="J251" s="166" t="s">
        <v>713</v>
      </c>
      <c r="K251" s="136">
        <f>H251-F251</f>
        <v>152.5</v>
      </c>
      <c r="L251" s="167">
        <f>K251/F251</f>
        <v>0.20608108108108109</v>
      </c>
      <c r="M251" s="163" t="s">
        <v>548</v>
      </c>
      <c r="N251" s="168">
        <v>43052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107</v>
      </c>
      <c r="B252" s="130">
        <v>43073</v>
      </c>
      <c r="C252" s="130"/>
      <c r="D252" s="131" t="s">
        <v>714</v>
      </c>
      <c r="E252" s="132" t="s">
        <v>546</v>
      </c>
      <c r="F252" s="133">
        <v>118.5</v>
      </c>
      <c r="G252" s="132"/>
      <c r="H252" s="132">
        <v>143.5</v>
      </c>
      <c r="I252" s="134">
        <v>145</v>
      </c>
      <c r="J252" s="135" t="s">
        <v>715</v>
      </c>
      <c r="K252" s="136">
        <f>H252-F252</f>
        <v>25</v>
      </c>
      <c r="L252" s="137">
        <f>K252/F252</f>
        <v>0.2109704641350211</v>
      </c>
      <c r="M252" s="132" t="s">
        <v>548</v>
      </c>
      <c r="N252" s="138">
        <v>43097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39">
        <v>108</v>
      </c>
      <c r="B253" s="140">
        <v>43090</v>
      </c>
      <c r="C253" s="140"/>
      <c r="D253" s="141" t="s">
        <v>419</v>
      </c>
      <c r="E253" s="142" t="s">
        <v>546</v>
      </c>
      <c r="F253" s="143">
        <v>715</v>
      </c>
      <c r="G253" s="143"/>
      <c r="H253" s="144">
        <v>500</v>
      </c>
      <c r="I253" s="144">
        <v>872</v>
      </c>
      <c r="J253" s="145" t="s">
        <v>716</v>
      </c>
      <c r="K253" s="146">
        <f>H253-F253</f>
        <v>-215</v>
      </c>
      <c r="L253" s="147">
        <f>K253/F253</f>
        <v>-0.30069930069930068</v>
      </c>
      <c r="M253" s="143" t="s">
        <v>558</v>
      </c>
      <c r="N253" s="140">
        <v>43670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109</v>
      </c>
      <c r="B254" s="130">
        <v>43098</v>
      </c>
      <c r="C254" s="130"/>
      <c r="D254" s="131" t="s">
        <v>705</v>
      </c>
      <c r="E254" s="132" t="s">
        <v>546</v>
      </c>
      <c r="F254" s="133">
        <v>435</v>
      </c>
      <c r="G254" s="132"/>
      <c r="H254" s="132">
        <v>542.5</v>
      </c>
      <c r="I254" s="134">
        <v>539</v>
      </c>
      <c r="J254" s="135" t="s">
        <v>632</v>
      </c>
      <c r="K254" s="136">
        <v>107.5</v>
      </c>
      <c r="L254" s="137">
        <v>0.247126436781609</v>
      </c>
      <c r="M254" s="132" t="s">
        <v>548</v>
      </c>
      <c r="N254" s="138">
        <v>43206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110</v>
      </c>
      <c r="B255" s="130">
        <v>43098</v>
      </c>
      <c r="C255" s="130"/>
      <c r="D255" s="131" t="s">
        <v>518</v>
      </c>
      <c r="E255" s="132" t="s">
        <v>546</v>
      </c>
      <c r="F255" s="133">
        <v>885</v>
      </c>
      <c r="G255" s="132"/>
      <c r="H255" s="132">
        <v>1090</v>
      </c>
      <c r="I255" s="134">
        <v>1084</v>
      </c>
      <c r="J255" s="135" t="s">
        <v>632</v>
      </c>
      <c r="K255" s="136">
        <v>205</v>
      </c>
      <c r="L255" s="137">
        <v>0.23163841807909599</v>
      </c>
      <c r="M255" s="132" t="s">
        <v>548</v>
      </c>
      <c r="N255" s="138">
        <v>43213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9">
        <v>111</v>
      </c>
      <c r="B256" s="170">
        <v>43192</v>
      </c>
      <c r="C256" s="170"/>
      <c r="D256" s="148" t="s">
        <v>717</v>
      </c>
      <c r="E256" s="143" t="s">
        <v>546</v>
      </c>
      <c r="F256" s="171">
        <v>478.5</v>
      </c>
      <c r="G256" s="143"/>
      <c r="H256" s="143">
        <v>442</v>
      </c>
      <c r="I256" s="144">
        <v>613</v>
      </c>
      <c r="J256" s="145" t="s">
        <v>718</v>
      </c>
      <c r="K256" s="146">
        <f>H256-F256</f>
        <v>-36.5</v>
      </c>
      <c r="L256" s="147">
        <f>K256/F256</f>
        <v>-7.6280041797283177E-2</v>
      </c>
      <c r="M256" s="143" t="s">
        <v>558</v>
      </c>
      <c r="N256" s="140">
        <v>43762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39">
        <v>112</v>
      </c>
      <c r="B257" s="140">
        <v>43194</v>
      </c>
      <c r="C257" s="140"/>
      <c r="D257" s="141" t="s">
        <v>719</v>
      </c>
      <c r="E257" s="142" t="s">
        <v>546</v>
      </c>
      <c r="F257" s="143">
        <f>141.5-7.3</f>
        <v>134.19999999999999</v>
      </c>
      <c r="G257" s="143"/>
      <c r="H257" s="144">
        <v>77</v>
      </c>
      <c r="I257" s="144">
        <v>180</v>
      </c>
      <c r="J257" s="145" t="s">
        <v>720</v>
      </c>
      <c r="K257" s="146">
        <f>H257-F257</f>
        <v>-57.199999999999989</v>
      </c>
      <c r="L257" s="147">
        <f>K257/F257</f>
        <v>-0.42622950819672129</v>
      </c>
      <c r="M257" s="143" t="s">
        <v>558</v>
      </c>
      <c r="N257" s="140">
        <v>43522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39">
        <v>113</v>
      </c>
      <c r="B258" s="140">
        <v>43209</v>
      </c>
      <c r="C258" s="140"/>
      <c r="D258" s="141" t="s">
        <v>721</v>
      </c>
      <c r="E258" s="142" t="s">
        <v>546</v>
      </c>
      <c r="F258" s="143">
        <v>430</v>
      </c>
      <c r="G258" s="143"/>
      <c r="H258" s="144">
        <v>220</v>
      </c>
      <c r="I258" s="144">
        <v>537</v>
      </c>
      <c r="J258" s="145" t="s">
        <v>722</v>
      </c>
      <c r="K258" s="146">
        <f>H258-F258</f>
        <v>-210</v>
      </c>
      <c r="L258" s="147">
        <f>K258/F258</f>
        <v>-0.48837209302325579</v>
      </c>
      <c r="M258" s="143" t="s">
        <v>558</v>
      </c>
      <c r="N258" s="140">
        <v>43252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114</v>
      </c>
      <c r="B259" s="161">
        <v>43220</v>
      </c>
      <c r="C259" s="161"/>
      <c r="D259" s="162" t="s">
        <v>723</v>
      </c>
      <c r="E259" s="163" t="s">
        <v>546</v>
      </c>
      <c r="F259" s="163">
        <v>153.5</v>
      </c>
      <c r="G259" s="163"/>
      <c r="H259" s="163">
        <v>196</v>
      </c>
      <c r="I259" s="165">
        <v>196</v>
      </c>
      <c r="J259" s="135" t="s">
        <v>724</v>
      </c>
      <c r="K259" s="136">
        <f>H259-F259</f>
        <v>42.5</v>
      </c>
      <c r="L259" s="137">
        <f>K259/F259</f>
        <v>0.27687296416938112</v>
      </c>
      <c r="M259" s="132" t="s">
        <v>548</v>
      </c>
      <c r="N259" s="138">
        <v>43605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39">
        <v>115</v>
      </c>
      <c r="B260" s="140">
        <v>43306</v>
      </c>
      <c r="C260" s="140"/>
      <c r="D260" s="141" t="s">
        <v>692</v>
      </c>
      <c r="E260" s="142" t="s">
        <v>546</v>
      </c>
      <c r="F260" s="143">
        <v>27.5</v>
      </c>
      <c r="G260" s="143"/>
      <c r="H260" s="144">
        <v>13.1</v>
      </c>
      <c r="I260" s="144">
        <v>60</v>
      </c>
      <c r="J260" s="145" t="s">
        <v>725</v>
      </c>
      <c r="K260" s="146">
        <v>-14.4</v>
      </c>
      <c r="L260" s="147">
        <v>-0.52363636363636401</v>
      </c>
      <c r="M260" s="143" t="s">
        <v>558</v>
      </c>
      <c r="N260" s="140">
        <v>43138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9">
        <v>116</v>
      </c>
      <c r="B261" s="170">
        <v>43318</v>
      </c>
      <c r="C261" s="170"/>
      <c r="D261" s="148" t="s">
        <v>726</v>
      </c>
      <c r="E261" s="143" t="s">
        <v>546</v>
      </c>
      <c r="F261" s="143">
        <v>148.5</v>
      </c>
      <c r="G261" s="143"/>
      <c r="H261" s="143">
        <v>102</v>
      </c>
      <c r="I261" s="144">
        <v>182</v>
      </c>
      <c r="J261" s="145" t="s">
        <v>727</v>
      </c>
      <c r="K261" s="146">
        <f>H261-F261</f>
        <v>-46.5</v>
      </c>
      <c r="L261" s="147">
        <f>K261/F261</f>
        <v>-0.31313131313131315</v>
      </c>
      <c r="M261" s="143" t="s">
        <v>558</v>
      </c>
      <c r="N261" s="140">
        <v>43661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29">
        <v>117</v>
      </c>
      <c r="B262" s="130">
        <v>43335</v>
      </c>
      <c r="C262" s="130"/>
      <c r="D262" s="131" t="s">
        <v>728</v>
      </c>
      <c r="E262" s="132" t="s">
        <v>546</v>
      </c>
      <c r="F262" s="163">
        <v>285</v>
      </c>
      <c r="G262" s="132"/>
      <c r="H262" s="132">
        <v>355</v>
      </c>
      <c r="I262" s="134">
        <v>364</v>
      </c>
      <c r="J262" s="135" t="s">
        <v>729</v>
      </c>
      <c r="K262" s="136">
        <v>70</v>
      </c>
      <c r="L262" s="137">
        <v>0.24561403508771901</v>
      </c>
      <c r="M262" s="132" t="s">
        <v>548</v>
      </c>
      <c r="N262" s="138">
        <v>43455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29">
        <v>118</v>
      </c>
      <c r="B263" s="130">
        <v>43341</v>
      </c>
      <c r="C263" s="130"/>
      <c r="D263" s="131" t="s">
        <v>384</v>
      </c>
      <c r="E263" s="132" t="s">
        <v>546</v>
      </c>
      <c r="F263" s="163">
        <v>525</v>
      </c>
      <c r="G263" s="132"/>
      <c r="H263" s="132">
        <v>585</v>
      </c>
      <c r="I263" s="134">
        <v>635</v>
      </c>
      <c r="J263" s="135" t="s">
        <v>730</v>
      </c>
      <c r="K263" s="136">
        <f t="shared" ref="K263:K294" si="119">H263-F263</f>
        <v>60</v>
      </c>
      <c r="L263" s="137">
        <f t="shared" ref="L263:L294" si="120">K263/F263</f>
        <v>0.11428571428571428</v>
      </c>
      <c r="M263" s="132" t="s">
        <v>548</v>
      </c>
      <c r="N263" s="138">
        <v>43662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119</v>
      </c>
      <c r="B264" s="130">
        <v>43395</v>
      </c>
      <c r="C264" s="130"/>
      <c r="D264" s="131" t="s">
        <v>375</v>
      </c>
      <c r="E264" s="132" t="s">
        <v>546</v>
      </c>
      <c r="F264" s="163">
        <v>475</v>
      </c>
      <c r="G264" s="132"/>
      <c r="H264" s="132">
        <v>574</v>
      </c>
      <c r="I264" s="134">
        <v>570</v>
      </c>
      <c r="J264" s="135" t="s">
        <v>632</v>
      </c>
      <c r="K264" s="136">
        <f t="shared" si="119"/>
        <v>99</v>
      </c>
      <c r="L264" s="137">
        <f t="shared" si="120"/>
        <v>0.20842105263157895</v>
      </c>
      <c r="M264" s="132" t="s">
        <v>548</v>
      </c>
      <c r="N264" s="138">
        <v>43403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120</v>
      </c>
      <c r="B265" s="161">
        <v>43397</v>
      </c>
      <c r="C265" s="161"/>
      <c r="D265" s="162" t="s">
        <v>731</v>
      </c>
      <c r="E265" s="163" t="s">
        <v>546</v>
      </c>
      <c r="F265" s="163">
        <v>707.5</v>
      </c>
      <c r="G265" s="163"/>
      <c r="H265" s="163">
        <v>872</v>
      </c>
      <c r="I265" s="165">
        <v>872</v>
      </c>
      <c r="J265" s="166" t="s">
        <v>632</v>
      </c>
      <c r="K265" s="136">
        <f t="shared" si="119"/>
        <v>164.5</v>
      </c>
      <c r="L265" s="167">
        <f t="shared" si="120"/>
        <v>0.23250883392226149</v>
      </c>
      <c r="M265" s="163" t="s">
        <v>548</v>
      </c>
      <c r="N265" s="168">
        <v>43482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121</v>
      </c>
      <c r="B266" s="161">
        <v>43398</v>
      </c>
      <c r="C266" s="161"/>
      <c r="D266" s="162" t="s">
        <v>732</v>
      </c>
      <c r="E266" s="163" t="s">
        <v>546</v>
      </c>
      <c r="F266" s="163">
        <v>162</v>
      </c>
      <c r="G266" s="163"/>
      <c r="H266" s="163">
        <v>204</v>
      </c>
      <c r="I266" s="165">
        <v>209</v>
      </c>
      <c r="J266" s="166" t="s">
        <v>733</v>
      </c>
      <c r="K266" s="136">
        <f t="shared" si="119"/>
        <v>42</v>
      </c>
      <c r="L266" s="167">
        <f t="shared" si="120"/>
        <v>0.25925925925925924</v>
      </c>
      <c r="M266" s="163" t="s">
        <v>548</v>
      </c>
      <c r="N266" s="168">
        <v>43539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122</v>
      </c>
      <c r="B267" s="161">
        <v>43399</v>
      </c>
      <c r="C267" s="161"/>
      <c r="D267" s="162" t="s">
        <v>460</v>
      </c>
      <c r="E267" s="163" t="s">
        <v>546</v>
      </c>
      <c r="F267" s="163">
        <v>240</v>
      </c>
      <c r="G267" s="163"/>
      <c r="H267" s="163">
        <v>297</v>
      </c>
      <c r="I267" s="165">
        <v>297</v>
      </c>
      <c r="J267" s="166" t="s">
        <v>632</v>
      </c>
      <c r="K267" s="172">
        <f t="shared" si="119"/>
        <v>57</v>
      </c>
      <c r="L267" s="167">
        <f t="shared" si="120"/>
        <v>0.23749999999999999</v>
      </c>
      <c r="M267" s="163" t="s">
        <v>548</v>
      </c>
      <c r="N267" s="168">
        <v>43417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29">
        <v>123</v>
      </c>
      <c r="B268" s="130">
        <v>43439</v>
      </c>
      <c r="C268" s="130"/>
      <c r="D268" s="131" t="s">
        <v>734</v>
      </c>
      <c r="E268" s="132" t="s">
        <v>546</v>
      </c>
      <c r="F268" s="132">
        <v>202.5</v>
      </c>
      <c r="G268" s="132"/>
      <c r="H268" s="132">
        <v>255</v>
      </c>
      <c r="I268" s="134">
        <v>252</v>
      </c>
      <c r="J268" s="135" t="s">
        <v>632</v>
      </c>
      <c r="K268" s="136">
        <f t="shared" si="119"/>
        <v>52.5</v>
      </c>
      <c r="L268" s="137">
        <f t="shared" si="120"/>
        <v>0.25925925925925924</v>
      </c>
      <c r="M268" s="132" t="s">
        <v>548</v>
      </c>
      <c r="N268" s="138">
        <v>43542</v>
      </c>
      <c r="O268" s="54"/>
      <c r="P268" s="54"/>
      <c r="Q268" s="198"/>
      <c r="R268" s="37" t="s">
        <v>1012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124</v>
      </c>
      <c r="B269" s="161">
        <v>43465</v>
      </c>
      <c r="C269" s="130"/>
      <c r="D269" s="162" t="s">
        <v>156</v>
      </c>
      <c r="E269" s="163" t="s">
        <v>546</v>
      </c>
      <c r="F269" s="163">
        <v>710</v>
      </c>
      <c r="G269" s="163"/>
      <c r="H269" s="163">
        <v>866</v>
      </c>
      <c r="I269" s="165">
        <v>866</v>
      </c>
      <c r="J269" s="166" t="s">
        <v>632</v>
      </c>
      <c r="K269" s="136">
        <f t="shared" si="119"/>
        <v>156</v>
      </c>
      <c r="L269" s="137">
        <f t="shared" si="120"/>
        <v>0.21971830985915494</v>
      </c>
      <c r="M269" s="132" t="s">
        <v>548</v>
      </c>
      <c r="N269" s="138">
        <v>43553</v>
      </c>
      <c r="O269" s="54"/>
      <c r="P269" s="54"/>
      <c r="Q269" s="198"/>
      <c r="R269" s="37" t="s">
        <v>1012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125</v>
      </c>
      <c r="B270" s="161">
        <v>43522</v>
      </c>
      <c r="C270" s="161"/>
      <c r="D270" s="162" t="s">
        <v>170</v>
      </c>
      <c r="E270" s="163" t="s">
        <v>546</v>
      </c>
      <c r="F270" s="163">
        <v>337.25</v>
      </c>
      <c r="G270" s="163"/>
      <c r="H270" s="163">
        <v>398.5</v>
      </c>
      <c r="I270" s="165">
        <v>411</v>
      </c>
      <c r="J270" s="135" t="s">
        <v>735</v>
      </c>
      <c r="K270" s="136">
        <f t="shared" si="119"/>
        <v>61.25</v>
      </c>
      <c r="L270" s="137">
        <f t="shared" si="120"/>
        <v>0.1816160118606375</v>
      </c>
      <c r="M270" s="132" t="s">
        <v>548</v>
      </c>
      <c r="N270" s="138">
        <v>43760</v>
      </c>
      <c r="O270" s="54"/>
      <c r="P270" s="54"/>
      <c r="Q270" s="198"/>
      <c r="R270" s="37" t="s">
        <v>1012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73">
        <v>126</v>
      </c>
      <c r="B271" s="174">
        <v>43559</v>
      </c>
      <c r="C271" s="174"/>
      <c r="D271" s="175" t="s">
        <v>736</v>
      </c>
      <c r="E271" s="176" t="s">
        <v>546</v>
      </c>
      <c r="F271" s="176">
        <v>130</v>
      </c>
      <c r="G271" s="176"/>
      <c r="H271" s="176">
        <v>65</v>
      </c>
      <c r="I271" s="177">
        <v>158</v>
      </c>
      <c r="J271" s="145" t="s">
        <v>737</v>
      </c>
      <c r="K271" s="146">
        <f t="shared" si="119"/>
        <v>-65</v>
      </c>
      <c r="L271" s="147">
        <f t="shared" si="120"/>
        <v>-0.5</v>
      </c>
      <c r="M271" s="143" t="s">
        <v>558</v>
      </c>
      <c r="N271" s="140">
        <v>43726</v>
      </c>
      <c r="O271" s="54"/>
      <c r="P271" s="54"/>
      <c r="Q271" s="198"/>
      <c r="R271" s="37" t="s">
        <v>1010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127</v>
      </c>
      <c r="B272" s="161">
        <v>43017</v>
      </c>
      <c r="C272" s="161"/>
      <c r="D272" s="162" t="s">
        <v>205</v>
      </c>
      <c r="E272" s="163" t="s">
        <v>546</v>
      </c>
      <c r="F272" s="163">
        <v>141.5</v>
      </c>
      <c r="G272" s="163"/>
      <c r="H272" s="163">
        <v>183.5</v>
      </c>
      <c r="I272" s="165">
        <v>210</v>
      </c>
      <c r="J272" s="135" t="s">
        <v>733</v>
      </c>
      <c r="K272" s="136">
        <f t="shared" si="119"/>
        <v>42</v>
      </c>
      <c r="L272" s="137">
        <f t="shared" si="120"/>
        <v>0.29681978798586572</v>
      </c>
      <c r="M272" s="132" t="s">
        <v>548</v>
      </c>
      <c r="N272" s="138">
        <v>43042</v>
      </c>
      <c r="O272" s="54"/>
      <c r="P272" s="54"/>
      <c r="Q272" s="198"/>
      <c r="R272" s="37" t="s">
        <v>1010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73">
        <v>128</v>
      </c>
      <c r="B273" s="174">
        <v>43074</v>
      </c>
      <c r="C273" s="174"/>
      <c r="D273" s="175" t="s">
        <v>738</v>
      </c>
      <c r="E273" s="176" t="s">
        <v>546</v>
      </c>
      <c r="F273" s="171">
        <v>172</v>
      </c>
      <c r="G273" s="176"/>
      <c r="H273" s="176">
        <v>155.25</v>
      </c>
      <c r="I273" s="177">
        <v>230</v>
      </c>
      <c r="J273" s="145" t="s">
        <v>739</v>
      </c>
      <c r="K273" s="146">
        <f t="shared" si="119"/>
        <v>-16.75</v>
      </c>
      <c r="L273" s="147">
        <f t="shared" si="120"/>
        <v>-9.7383720930232565E-2</v>
      </c>
      <c r="M273" s="143" t="s">
        <v>558</v>
      </c>
      <c r="N273" s="140">
        <v>43787</v>
      </c>
      <c r="O273" s="54"/>
      <c r="P273" s="54"/>
      <c r="Q273" s="198"/>
      <c r="R273" s="37" t="s">
        <v>1010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129</v>
      </c>
      <c r="B274" s="161">
        <v>43398</v>
      </c>
      <c r="C274" s="161"/>
      <c r="D274" s="162" t="s">
        <v>117</v>
      </c>
      <c r="E274" s="163" t="s">
        <v>546</v>
      </c>
      <c r="F274" s="163">
        <v>698.5</v>
      </c>
      <c r="G274" s="163"/>
      <c r="H274" s="163">
        <v>890</v>
      </c>
      <c r="I274" s="165">
        <v>890</v>
      </c>
      <c r="J274" s="135" t="s">
        <v>740</v>
      </c>
      <c r="K274" s="136">
        <f t="shared" si="119"/>
        <v>191.5</v>
      </c>
      <c r="L274" s="137">
        <f t="shared" si="120"/>
        <v>0.27415891195418757</v>
      </c>
      <c r="M274" s="132" t="s">
        <v>548</v>
      </c>
      <c r="N274" s="138">
        <v>44328</v>
      </c>
      <c r="O274" s="54"/>
      <c r="P274" s="54"/>
      <c r="Q274" s="198"/>
      <c r="R274" s="37" t="s">
        <v>1012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130</v>
      </c>
      <c r="B275" s="161">
        <v>42877</v>
      </c>
      <c r="C275" s="161"/>
      <c r="D275" s="162" t="s">
        <v>741</v>
      </c>
      <c r="E275" s="163" t="s">
        <v>546</v>
      </c>
      <c r="F275" s="163">
        <v>127.6</v>
      </c>
      <c r="G275" s="163"/>
      <c r="H275" s="163">
        <v>138</v>
      </c>
      <c r="I275" s="165">
        <v>190</v>
      </c>
      <c r="J275" s="135" t="s">
        <v>742</v>
      </c>
      <c r="K275" s="136">
        <f t="shared" si="119"/>
        <v>10.400000000000006</v>
      </c>
      <c r="L275" s="137">
        <f t="shared" si="120"/>
        <v>8.1504702194357417E-2</v>
      </c>
      <c r="M275" s="132" t="s">
        <v>548</v>
      </c>
      <c r="N275" s="138">
        <v>43774</v>
      </c>
      <c r="O275" s="54"/>
      <c r="P275" s="54"/>
      <c r="Q275" s="198"/>
      <c r="R275" s="37" t="s">
        <v>1010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131</v>
      </c>
      <c r="B276" s="161">
        <v>43158</v>
      </c>
      <c r="C276" s="161"/>
      <c r="D276" s="162" t="s">
        <v>743</v>
      </c>
      <c r="E276" s="163" t="s">
        <v>546</v>
      </c>
      <c r="F276" s="163">
        <v>317</v>
      </c>
      <c r="G276" s="163"/>
      <c r="H276" s="163">
        <v>382.5</v>
      </c>
      <c r="I276" s="165">
        <v>398</v>
      </c>
      <c r="J276" s="135" t="s">
        <v>744</v>
      </c>
      <c r="K276" s="136">
        <f t="shared" si="119"/>
        <v>65.5</v>
      </c>
      <c r="L276" s="137">
        <f t="shared" si="120"/>
        <v>0.20662460567823343</v>
      </c>
      <c r="M276" s="132" t="s">
        <v>548</v>
      </c>
      <c r="N276" s="138">
        <v>44238</v>
      </c>
      <c r="O276" s="54"/>
      <c r="P276" s="54"/>
      <c r="Q276" s="198"/>
      <c r="R276" s="37" t="s">
        <v>1010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73">
        <v>132</v>
      </c>
      <c r="B277" s="174">
        <v>43164</v>
      </c>
      <c r="C277" s="174"/>
      <c r="D277" s="175" t="s">
        <v>162</v>
      </c>
      <c r="E277" s="176" t="s">
        <v>546</v>
      </c>
      <c r="F277" s="171">
        <f>510-14.4</f>
        <v>495.6</v>
      </c>
      <c r="G277" s="176"/>
      <c r="H277" s="176">
        <v>350</v>
      </c>
      <c r="I277" s="177">
        <v>672</v>
      </c>
      <c r="J277" s="145" t="s">
        <v>745</v>
      </c>
      <c r="K277" s="146">
        <f t="shared" si="119"/>
        <v>-145.60000000000002</v>
      </c>
      <c r="L277" s="147">
        <f t="shared" si="120"/>
        <v>-0.29378531073446329</v>
      </c>
      <c r="M277" s="143" t="s">
        <v>558</v>
      </c>
      <c r="N277" s="140">
        <v>43887</v>
      </c>
      <c r="O277" s="54"/>
      <c r="P277" s="54"/>
      <c r="Q277" s="198"/>
      <c r="R277" s="37" t="s">
        <v>1012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73">
        <v>133</v>
      </c>
      <c r="B278" s="174">
        <v>43237</v>
      </c>
      <c r="C278" s="174"/>
      <c r="D278" s="175" t="s">
        <v>746</v>
      </c>
      <c r="E278" s="176" t="s">
        <v>546</v>
      </c>
      <c r="F278" s="171">
        <v>230.3</v>
      </c>
      <c r="G278" s="176"/>
      <c r="H278" s="176">
        <v>102.5</v>
      </c>
      <c r="I278" s="177">
        <v>348</v>
      </c>
      <c r="J278" s="145" t="s">
        <v>747</v>
      </c>
      <c r="K278" s="146">
        <f t="shared" si="119"/>
        <v>-127.80000000000001</v>
      </c>
      <c r="L278" s="147">
        <f t="shared" si="120"/>
        <v>-0.55492835432045162</v>
      </c>
      <c r="M278" s="143" t="s">
        <v>558</v>
      </c>
      <c r="N278" s="140">
        <v>43896</v>
      </c>
      <c r="O278" s="54"/>
      <c r="P278" s="54"/>
      <c r="Q278" s="198"/>
      <c r="R278" s="37" t="s">
        <v>1012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134</v>
      </c>
      <c r="B279" s="161">
        <v>43258</v>
      </c>
      <c r="C279" s="161"/>
      <c r="D279" s="162" t="s">
        <v>423</v>
      </c>
      <c r="E279" s="163" t="s">
        <v>546</v>
      </c>
      <c r="F279" s="163">
        <f>342.5-5.1</f>
        <v>337.4</v>
      </c>
      <c r="G279" s="163"/>
      <c r="H279" s="163">
        <v>412.5</v>
      </c>
      <c r="I279" s="165">
        <v>439</v>
      </c>
      <c r="J279" s="135" t="s">
        <v>748</v>
      </c>
      <c r="K279" s="136">
        <f t="shared" si="119"/>
        <v>75.100000000000023</v>
      </c>
      <c r="L279" s="137">
        <f t="shared" si="120"/>
        <v>0.22258446947243635</v>
      </c>
      <c r="M279" s="132" t="s">
        <v>548</v>
      </c>
      <c r="N279" s="138">
        <v>44230</v>
      </c>
      <c r="O279" s="54"/>
      <c r="P279" s="54"/>
      <c r="Q279" s="198"/>
      <c r="R279" s="37" t="s">
        <v>1010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54">
        <v>135</v>
      </c>
      <c r="B280" s="153">
        <v>43285</v>
      </c>
      <c r="C280" s="153"/>
      <c r="D280" s="154" t="s">
        <v>56</v>
      </c>
      <c r="E280" s="155" t="s">
        <v>546</v>
      </c>
      <c r="F280" s="155">
        <f>127.5-5.53</f>
        <v>121.97</v>
      </c>
      <c r="G280" s="156"/>
      <c r="H280" s="156">
        <v>122.5</v>
      </c>
      <c r="I280" s="156">
        <v>170</v>
      </c>
      <c r="J280" s="157" t="s">
        <v>749</v>
      </c>
      <c r="K280" s="158">
        <f t="shared" si="119"/>
        <v>0.53000000000000114</v>
      </c>
      <c r="L280" s="159">
        <f t="shared" si="120"/>
        <v>4.3453308190538747E-3</v>
      </c>
      <c r="M280" s="155" t="s">
        <v>565</v>
      </c>
      <c r="N280" s="153">
        <v>44431</v>
      </c>
      <c r="O280" s="54"/>
      <c r="P280" s="54"/>
      <c r="Q280" s="198"/>
      <c r="R280" s="37" t="s">
        <v>1012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73">
        <v>136</v>
      </c>
      <c r="B281" s="174">
        <v>43294</v>
      </c>
      <c r="C281" s="174"/>
      <c r="D281" s="175" t="s">
        <v>750</v>
      </c>
      <c r="E281" s="176" t="s">
        <v>546</v>
      </c>
      <c r="F281" s="171">
        <v>46.5</v>
      </c>
      <c r="G281" s="176"/>
      <c r="H281" s="176">
        <v>17</v>
      </c>
      <c r="I281" s="177">
        <v>59</v>
      </c>
      <c r="J281" s="145" t="s">
        <v>751</v>
      </c>
      <c r="K281" s="146">
        <f t="shared" si="119"/>
        <v>-29.5</v>
      </c>
      <c r="L281" s="147">
        <f t="shared" si="120"/>
        <v>-0.63440860215053763</v>
      </c>
      <c r="M281" s="143" t="s">
        <v>558</v>
      </c>
      <c r="N281" s="140">
        <v>43887</v>
      </c>
      <c r="O281" s="54"/>
      <c r="P281" s="54"/>
      <c r="Q281" s="198"/>
      <c r="R281" s="37" t="s">
        <v>1012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137</v>
      </c>
      <c r="B282" s="161">
        <v>43396</v>
      </c>
      <c r="C282" s="161"/>
      <c r="D282" s="162" t="s">
        <v>407</v>
      </c>
      <c r="E282" s="163" t="s">
        <v>546</v>
      </c>
      <c r="F282" s="163">
        <v>156.5</v>
      </c>
      <c r="G282" s="163"/>
      <c r="H282" s="163">
        <v>207.5</v>
      </c>
      <c r="I282" s="165">
        <v>191</v>
      </c>
      <c r="J282" s="135" t="s">
        <v>632</v>
      </c>
      <c r="K282" s="136">
        <f t="shared" si="119"/>
        <v>51</v>
      </c>
      <c r="L282" s="137">
        <f t="shared" si="120"/>
        <v>0.32587859424920129</v>
      </c>
      <c r="M282" s="132" t="s">
        <v>548</v>
      </c>
      <c r="N282" s="138">
        <v>44369</v>
      </c>
      <c r="O282" s="54"/>
      <c r="P282" s="54"/>
      <c r="Q282" s="198"/>
      <c r="R282" s="37" t="s">
        <v>1012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138</v>
      </c>
      <c r="B283" s="161">
        <v>43439</v>
      </c>
      <c r="C283" s="161"/>
      <c r="D283" s="162" t="s">
        <v>338</v>
      </c>
      <c r="E283" s="163" t="s">
        <v>546</v>
      </c>
      <c r="F283" s="163">
        <v>259.5</v>
      </c>
      <c r="G283" s="163"/>
      <c r="H283" s="163">
        <v>320</v>
      </c>
      <c r="I283" s="165">
        <v>320</v>
      </c>
      <c r="J283" s="135" t="s">
        <v>632</v>
      </c>
      <c r="K283" s="136">
        <f t="shared" si="119"/>
        <v>60.5</v>
      </c>
      <c r="L283" s="137">
        <f t="shared" si="120"/>
        <v>0.23314065510597304</v>
      </c>
      <c r="M283" s="132" t="s">
        <v>548</v>
      </c>
      <c r="N283" s="138">
        <v>44323</v>
      </c>
      <c r="O283" s="54"/>
      <c r="P283" s="54"/>
      <c r="Q283" s="198"/>
      <c r="R283" s="37" t="s">
        <v>1012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73">
        <v>139</v>
      </c>
      <c r="B284" s="174">
        <v>43439</v>
      </c>
      <c r="C284" s="174"/>
      <c r="D284" s="175" t="s">
        <v>752</v>
      </c>
      <c r="E284" s="176" t="s">
        <v>546</v>
      </c>
      <c r="F284" s="176">
        <v>715</v>
      </c>
      <c r="G284" s="176"/>
      <c r="H284" s="176">
        <v>445</v>
      </c>
      <c r="I284" s="177">
        <v>840</v>
      </c>
      <c r="J284" s="145" t="s">
        <v>753</v>
      </c>
      <c r="K284" s="146">
        <f t="shared" si="119"/>
        <v>-270</v>
      </c>
      <c r="L284" s="147">
        <f t="shared" si="120"/>
        <v>-0.3776223776223776</v>
      </c>
      <c r="M284" s="143" t="s">
        <v>558</v>
      </c>
      <c r="N284" s="140">
        <v>43800</v>
      </c>
      <c r="O284" s="54"/>
      <c r="P284" s="54"/>
      <c r="Q284" s="198"/>
      <c r="R284" s="37" t="s">
        <v>1012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140</v>
      </c>
      <c r="B285" s="161">
        <v>43469</v>
      </c>
      <c r="C285" s="161"/>
      <c r="D285" s="162" t="s">
        <v>176</v>
      </c>
      <c r="E285" s="163" t="s">
        <v>546</v>
      </c>
      <c r="F285" s="163">
        <v>875</v>
      </c>
      <c r="G285" s="163"/>
      <c r="H285" s="163">
        <v>1165</v>
      </c>
      <c r="I285" s="165">
        <v>1185</v>
      </c>
      <c r="J285" s="135" t="s">
        <v>754</v>
      </c>
      <c r="K285" s="136">
        <f t="shared" si="119"/>
        <v>290</v>
      </c>
      <c r="L285" s="137">
        <f t="shared" si="120"/>
        <v>0.33142857142857141</v>
      </c>
      <c r="M285" s="132" t="s">
        <v>548</v>
      </c>
      <c r="N285" s="138">
        <v>43847</v>
      </c>
      <c r="O285" s="54"/>
      <c r="P285" s="54"/>
      <c r="Q285" s="198"/>
      <c r="R285" s="37" t="s">
        <v>1012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141</v>
      </c>
      <c r="B286" s="161">
        <v>43559</v>
      </c>
      <c r="C286" s="161"/>
      <c r="D286" s="162" t="s">
        <v>356</v>
      </c>
      <c r="E286" s="163" t="s">
        <v>546</v>
      </c>
      <c r="F286" s="163">
        <f>387-14.63</f>
        <v>372.37</v>
      </c>
      <c r="G286" s="163"/>
      <c r="H286" s="163">
        <v>490</v>
      </c>
      <c r="I286" s="165">
        <v>490</v>
      </c>
      <c r="J286" s="135" t="s">
        <v>632</v>
      </c>
      <c r="K286" s="136">
        <f t="shared" si="119"/>
        <v>117.63</v>
      </c>
      <c r="L286" s="137">
        <f t="shared" si="120"/>
        <v>0.31589548030185027</v>
      </c>
      <c r="M286" s="132" t="s">
        <v>548</v>
      </c>
      <c r="N286" s="138">
        <v>43850</v>
      </c>
      <c r="O286" s="54"/>
      <c r="P286" s="54"/>
      <c r="Q286" s="198"/>
      <c r="R286" s="37" t="s">
        <v>1012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73">
        <v>142</v>
      </c>
      <c r="B287" s="174">
        <v>43578</v>
      </c>
      <c r="C287" s="174"/>
      <c r="D287" s="175" t="s">
        <v>755</v>
      </c>
      <c r="E287" s="176" t="s">
        <v>557</v>
      </c>
      <c r="F287" s="176">
        <v>220</v>
      </c>
      <c r="G287" s="176"/>
      <c r="H287" s="176">
        <v>127.5</v>
      </c>
      <c r="I287" s="177">
        <v>284</v>
      </c>
      <c r="J287" s="145" t="s">
        <v>756</v>
      </c>
      <c r="K287" s="146">
        <f t="shared" si="119"/>
        <v>-92.5</v>
      </c>
      <c r="L287" s="147">
        <f t="shared" si="120"/>
        <v>-0.42045454545454547</v>
      </c>
      <c r="M287" s="143" t="s">
        <v>558</v>
      </c>
      <c r="N287" s="140">
        <v>43896</v>
      </c>
      <c r="O287" s="54"/>
      <c r="P287" s="54"/>
      <c r="Q287" s="198"/>
      <c r="R287" s="37" t="s">
        <v>1012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143</v>
      </c>
      <c r="B288" s="161">
        <v>43622</v>
      </c>
      <c r="C288" s="161"/>
      <c r="D288" s="162" t="s">
        <v>461</v>
      </c>
      <c r="E288" s="163" t="s">
        <v>557</v>
      </c>
      <c r="F288" s="163">
        <v>332.8</v>
      </c>
      <c r="G288" s="163"/>
      <c r="H288" s="163">
        <v>405</v>
      </c>
      <c r="I288" s="165">
        <v>419</v>
      </c>
      <c r="J288" s="135" t="s">
        <v>757</v>
      </c>
      <c r="K288" s="136">
        <f t="shared" si="119"/>
        <v>72.199999999999989</v>
      </c>
      <c r="L288" s="137">
        <f t="shared" si="120"/>
        <v>0.21694711538461534</v>
      </c>
      <c r="M288" s="132" t="s">
        <v>548</v>
      </c>
      <c r="N288" s="138">
        <v>43860</v>
      </c>
      <c r="O288" s="54"/>
      <c r="P288" s="54"/>
      <c r="Q288" s="198"/>
      <c r="R288" s="37" t="s">
        <v>1010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54">
        <v>144</v>
      </c>
      <c r="B289" s="153">
        <v>43641</v>
      </c>
      <c r="C289" s="153"/>
      <c r="D289" s="154" t="s">
        <v>168</v>
      </c>
      <c r="E289" s="155" t="s">
        <v>546</v>
      </c>
      <c r="F289" s="155">
        <v>386</v>
      </c>
      <c r="G289" s="156"/>
      <c r="H289" s="156">
        <v>395</v>
      </c>
      <c r="I289" s="156">
        <v>452</v>
      </c>
      <c r="J289" s="157" t="s">
        <v>758</v>
      </c>
      <c r="K289" s="158">
        <f t="shared" si="119"/>
        <v>9</v>
      </c>
      <c r="L289" s="159">
        <f t="shared" si="120"/>
        <v>2.3316062176165803E-2</v>
      </c>
      <c r="M289" s="155" t="s">
        <v>565</v>
      </c>
      <c r="N289" s="153">
        <v>43868</v>
      </c>
      <c r="O289" s="54"/>
      <c r="P289" s="54"/>
      <c r="Q289" s="198"/>
      <c r="R289" s="37" t="s">
        <v>1010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54">
        <v>145</v>
      </c>
      <c r="B290" s="153">
        <v>43707</v>
      </c>
      <c r="C290" s="153"/>
      <c r="D290" s="154" t="s">
        <v>143</v>
      </c>
      <c r="E290" s="155" t="s">
        <v>546</v>
      </c>
      <c r="F290" s="155">
        <v>137.5</v>
      </c>
      <c r="G290" s="156"/>
      <c r="H290" s="156">
        <v>138.5</v>
      </c>
      <c r="I290" s="156">
        <v>190</v>
      </c>
      <c r="J290" s="157" t="s">
        <v>759</v>
      </c>
      <c r="K290" s="158">
        <f t="shared" si="119"/>
        <v>1</v>
      </c>
      <c r="L290" s="159">
        <f t="shared" si="120"/>
        <v>7.2727272727272727E-3</v>
      </c>
      <c r="M290" s="155" t="s">
        <v>565</v>
      </c>
      <c r="N290" s="153">
        <v>44432</v>
      </c>
      <c r="O290" s="54"/>
      <c r="P290" s="54"/>
      <c r="Q290" s="198"/>
      <c r="R290" s="37" t="s">
        <v>1012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146</v>
      </c>
      <c r="B291" s="161">
        <v>43731</v>
      </c>
      <c r="C291" s="161"/>
      <c r="D291" s="162" t="s">
        <v>416</v>
      </c>
      <c r="E291" s="163" t="s">
        <v>546</v>
      </c>
      <c r="F291" s="163">
        <v>235</v>
      </c>
      <c r="G291" s="163"/>
      <c r="H291" s="163">
        <v>295</v>
      </c>
      <c r="I291" s="165">
        <v>296</v>
      </c>
      <c r="J291" s="135" t="s">
        <v>760</v>
      </c>
      <c r="K291" s="136">
        <f t="shared" si="119"/>
        <v>60</v>
      </c>
      <c r="L291" s="137">
        <f t="shared" si="120"/>
        <v>0.25531914893617019</v>
      </c>
      <c r="M291" s="132" t="s">
        <v>548</v>
      </c>
      <c r="N291" s="138">
        <v>43844</v>
      </c>
      <c r="O291" s="54"/>
      <c r="P291" s="54"/>
      <c r="Q291" s="198"/>
      <c r="R291" s="37" t="s">
        <v>1010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147</v>
      </c>
      <c r="B292" s="161">
        <v>43752</v>
      </c>
      <c r="C292" s="161"/>
      <c r="D292" s="162" t="s">
        <v>761</v>
      </c>
      <c r="E292" s="163" t="s">
        <v>546</v>
      </c>
      <c r="F292" s="163">
        <v>277.5</v>
      </c>
      <c r="G292" s="163"/>
      <c r="H292" s="163">
        <v>333</v>
      </c>
      <c r="I292" s="165">
        <v>333</v>
      </c>
      <c r="J292" s="135" t="s">
        <v>762</v>
      </c>
      <c r="K292" s="136">
        <f t="shared" si="119"/>
        <v>55.5</v>
      </c>
      <c r="L292" s="137">
        <f t="shared" si="120"/>
        <v>0.2</v>
      </c>
      <c r="M292" s="132" t="s">
        <v>548</v>
      </c>
      <c r="N292" s="138">
        <v>43846</v>
      </c>
      <c r="O292" s="54"/>
      <c r="P292" s="54"/>
      <c r="Q292" s="198"/>
      <c r="R292" s="37" t="s">
        <v>1012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148</v>
      </c>
      <c r="B293" s="161">
        <v>43752</v>
      </c>
      <c r="C293" s="161"/>
      <c r="D293" s="162" t="s">
        <v>763</v>
      </c>
      <c r="E293" s="163" t="s">
        <v>546</v>
      </c>
      <c r="F293" s="163">
        <v>930</v>
      </c>
      <c r="G293" s="163"/>
      <c r="H293" s="163">
        <v>1165</v>
      </c>
      <c r="I293" s="165">
        <v>1200</v>
      </c>
      <c r="J293" s="135" t="s">
        <v>764</v>
      </c>
      <c r="K293" s="136">
        <f t="shared" si="119"/>
        <v>235</v>
      </c>
      <c r="L293" s="137">
        <f t="shared" si="120"/>
        <v>0.25268817204301075</v>
      </c>
      <c r="M293" s="132" t="s">
        <v>548</v>
      </c>
      <c r="N293" s="138">
        <v>43847</v>
      </c>
      <c r="O293" s="54"/>
      <c r="P293" s="54"/>
      <c r="Q293" s="198"/>
      <c r="R293" s="37" t="s">
        <v>1010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149</v>
      </c>
      <c r="B294" s="161">
        <v>43753</v>
      </c>
      <c r="C294" s="161"/>
      <c r="D294" s="162" t="s">
        <v>765</v>
      </c>
      <c r="E294" s="163" t="s">
        <v>546</v>
      </c>
      <c r="F294" s="133">
        <v>111</v>
      </c>
      <c r="G294" s="163"/>
      <c r="H294" s="163">
        <v>141</v>
      </c>
      <c r="I294" s="165">
        <v>141</v>
      </c>
      <c r="J294" s="135" t="s">
        <v>766</v>
      </c>
      <c r="K294" s="136">
        <f t="shared" si="119"/>
        <v>30</v>
      </c>
      <c r="L294" s="137">
        <f t="shared" si="120"/>
        <v>0.27027027027027029</v>
      </c>
      <c r="M294" s="132" t="s">
        <v>548</v>
      </c>
      <c r="N294" s="138">
        <v>44328</v>
      </c>
      <c r="O294" s="54"/>
      <c r="P294" s="54"/>
      <c r="Q294" s="198"/>
      <c r="R294" s="37" t="s">
        <v>1010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150</v>
      </c>
      <c r="B295" s="161">
        <v>43753</v>
      </c>
      <c r="C295" s="161"/>
      <c r="D295" s="162" t="s">
        <v>767</v>
      </c>
      <c r="E295" s="163" t="s">
        <v>546</v>
      </c>
      <c r="F295" s="133">
        <v>296</v>
      </c>
      <c r="G295" s="163"/>
      <c r="H295" s="163">
        <v>370</v>
      </c>
      <c r="I295" s="165">
        <v>370</v>
      </c>
      <c r="J295" s="135" t="s">
        <v>632</v>
      </c>
      <c r="K295" s="136">
        <f t="shared" ref="K295:K320" si="121">H295-F295</f>
        <v>74</v>
      </c>
      <c r="L295" s="137">
        <f t="shared" ref="L295:L320" si="122">K295/F295</f>
        <v>0.25</v>
      </c>
      <c r="M295" s="132" t="s">
        <v>548</v>
      </c>
      <c r="N295" s="138">
        <v>43853</v>
      </c>
      <c r="O295" s="54"/>
      <c r="P295" s="54"/>
      <c r="Q295" s="198"/>
      <c r="R295" s="37" t="s">
        <v>1010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151</v>
      </c>
      <c r="B296" s="161">
        <v>43754</v>
      </c>
      <c r="C296" s="161"/>
      <c r="D296" s="162" t="s">
        <v>768</v>
      </c>
      <c r="E296" s="163" t="s">
        <v>546</v>
      </c>
      <c r="F296" s="133">
        <v>300</v>
      </c>
      <c r="G296" s="163"/>
      <c r="H296" s="163">
        <v>382.5</v>
      </c>
      <c r="I296" s="165">
        <v>344</v>
      </c>
      <c r="J296" s="135" t="s">
        <v>769</v>
      </c>
      <c r="K296" s="136">
        <f t="shared" si="121"/>
        <v>82.5</v>
      </c>
      <c r="L296" s="137">
        <f t="shared" si="122"/>
        <v>0.27500000000000002</v>
      </c>
      <c r="M296" s="132" t="s">
        <v>548</v>
      </c>
      <c r="N296" s="138">
        <v>44238</v>
      </c>
      <c r="O296" s="54"/>
      <c r="P296" s="54"/>
      <c r="Q296" s="198"/>
      <c r="R296" s="37" t="s">
        <v>1010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152</v>
      </c>
      <c r="B297" s="161">
        <v>43832</v>
      </c>
      <c r="C297" s="161"/>
      <c r="D297" s="162" t="s">
        <v>770</v>
      </c>
      <c r="E297" s="163" t="s">
        <v>546</v>
      </c>
      <c r="F297" s="133">
        <v>495</v>
      </c>
      <c r="G297" s="163"/>
      <c r="H297" s="163">
        <v>595</v>
      </c>
      <c r="I297" s="165">
        <v>590</v>
      </c>
      <c r="J297" s="135" t="s">
        <v>568</v>
      </c>
      <c r="K297" s="136">
        <f t="shared" si="121"/>
        <v>100</v>
      </c>
      <c r="L297" s="137">
        <f t="shared" si="122"/>
        <v>0.20202020202020202</v>
      </c>
      <c r="M297" s="132" t="s">
        <v>548</v>
      </c>
      <c r="N297" s="138">
        <v>44589</v>
      </c>
      <c r="O297" s="54"/>
      <c r="P297" s="54"/>
      <c r="Q297" s="198"/>
      <c r="R297" s="37" t="s">
        <v>1010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153</v>
      </c>
      <c r="B298" s="161">
        <v>43966</v>
      </c>
      <c r="C298" s="161"/>
      <c r="D298" s="162" t="s">
        <v>74</v>
      </c>
      <c r="E298" s="163" t="s">
        <v>546</v>
      </c>
      <c r="F298" s="133">
        <v>67.5</v>
      </c>
      <c r="G298" s="163"/>
      <c r="H298" s="163">
        <v>86</v>
      </c>
      <c r="I298" s="165">
        <v>86</v>
      </c>
      <c r="J298" s="135" t="s">
        <v>771</v>
      </c>
      <c r="K298" s="136">
        <f t="shared" si="121"/>
        <v>18.5</v>
      </c>
      <c r="L298" s="137">
        <f t="shared" si="122"/>
        <v>0.27407407407407408</v>
      </c>
      <c r="M298" s="132" t="s">
        <v>548</v>
      </c>
      <c r="N298" s="138">
        <v>44008</v>
      </c>
      <c r="O298" s="54"/>
      <c r="P298" s="54"/>
      <c r="Q298" s="198"/>
      <c r="R298" s="37" t="s">
        <v>1010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154</v>
      </c>
      <c r="B299" s="161">
        <v>44035</v>
      </c>
      <c r="C299" s="161"/>
      <c r="D299" s="162" t="s">
        <v>460</v>
      </c>
      <c r="E299" s="163" t="s">
        <v>546</v>
      </c>
      <c r="F299" s="133">
        <v>231</v>
      </c>
      <c r="G299" s="163"/>
      <c r="H299" s="163">
        <v>281</v>
      </c>
      <c r="I299" s="165">
        <v>281</v>
      </c>
      <c r="J299" s="135" t="s">
        <v>632</v>
      </c>
      <c r="K299" s="136">
        <f t="shared" si="121"/>
        <v>50</v>
      </c>
      <c r="L299" s="137">
        <f t="shared" si="122"/>
        <v>0.21645021645021645</v>
      </c>
      <c r="M299" s="132" t="s">
        <v>548</v>
      </c>
      <c r="N299" s="138">
        <v>44358</v>
      </c>
      <c r="O299" s="54"/>
      <c r="P299" s="54"/>
      <c r="Q299" s="198"/>
      <c r="R299" s="37" t="s">
        <v>1010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155</v>
      </c>
      <c r="B300" s="161">
        <v>44092</v>
      </c>
      <c r="C300" s="161"/>
      <c r="D300" s="162" t="s">
        <v>141</v>
      </c>
      <c r="E300" s="163" t="s">
        <v>546</v>
      </c>
      <c r="F300" s="163">
        <v>206</v>
      </c>
      <c r="G300" s="163"/>
      <c r="H300" s="163">
        <v>248</v>
      </c>
      <c r="I300" s="165">
        <v>248</v>
      </c>
      <c r="J300" s="135" t="s">
        <v>632</v>
      </c>
      <c r="K300" s="136">
        <f t="shared" si="121"/>
        <v>42</v>
      </c>
      <c r="L300" s="137">
        <f t="shared" si="122"/>
        <v>0.20388349514563106</v>
      </c>
      <c r="M300" s="132" t="s">
        <v>548</v>
      </c>
      <c r="N300" s="138">
        <v>44214</v>
      </c>
      <c r="O300" s="54"/>
      <c r="P300" s="54"/>
      <c r="Q300" s="198"/>
      <c r="R300" s="37" t="s">
        <v>1010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156</v>
      </c>
      <c r="B301" s="161">
        <v>44140</v>
      </c>
      <c r="C301" s="161"/>
      <c r="D301" s="162" t="s">
        <v>141</v>
      </c>
      <c r="E301" s="163" t="s">
        <v>546</v>
      </c>
      <c r="F301" s="163">
        <v>182.5</v>
      </c>
      <c r="G301" s="163"/>
      <c r="H301" s="163">
        <v>248</v>
      </c>
      <c r="I301" s="165">
        <v>248</v>
      </c>
      <c r="J301" s="135" t="s">
        <v>632</v>
      </c>
      <c r="K301" s="136">
        <f t="shared" si="121"/>
        <v>65.5</v>
      </c>
      <c r="L301" s="137">
        <f t="shared" si="122"/>
        <v>0.35890410958904112</v>
      </c>
      <c r="M301" s="132" t="s">
        <v>548</v>
      </c>
      <c r="N301" s="138">
        <v>44214</v>
      </c>
      <c r="O301" s="54"/>
      <c r="P301" s="54"/>
      <c r="Q301" s="198"/>
      <c r="R301" s="37" t="s">
        <v>1010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157</v>
      </c>
      <c r="B302" s="161">
        <v>44140</v>
      </c>
      <c r="C302" s="161"/>
      <c r="D302" s="162" t="s">
        <v>338</v>
      </c>
      <c r="E302" s="163" t="s">
        <v>546</v>
      </c>
      <c r="F302" s="163">
        <v>247.5</v>
      </c>
      <c r="G302" s="163"/>
      <c r="H302" s="163">
        <v>320</v>
      </c>
      <c r="I302" s="165">
        <v>320</v>
      </c>
      <c r="J302" s="135" t="s">
        <v>632</v>
      </c>
      <c r="K302" s="136">
        <f t="shared" si="121"/>
        <v>72.5</v>
      </c>
      <c r="L302" s="137">
        <f t="shared" si="122"/>
        <v>0.29292929292929293</v>
      </c>
      <c r="M302" s="132" t="s">
        <v>548</v>
      </c>
      <c r="N302" s="138">
        <v>44323</v>
      </c>
      <c r="O302" s="54"/>
      <c r="P302" s="54"/>
      <c r="Q302" s="198"/>
      <c r="R302" s="37" t="s">
        <v>1010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158</v>
      </c>
      <c r="B303" s="161">
        <v>44140</v>
      </c>
      <c r="C303" s="161"/>
      <c r="D303" s="162" t="s">
        <v>199</v>
      </c>
      <c r="E303" s="163" t="s">
        <v>546</v>
      </c>
      <c r="F303" s="133">
        <v>925</v>
      </c>
      <c r="G303" s="163"/>
      <c r="H303" s="163">
        <v>1095</v>
      </c>
      <c r="I303" s="165">
        <v>1093</v>
      </c>
      <c r="J303" s="135" t="s">
        <v>772</v>
      </c>
      <c r="K303" s="136">
        <f t="shared" si="121"/>
        <v>170</v>
      </c>
      <c r="L303" s="137">
        <f t="shared" si="122"/>
        <v>0.18378378378378379</v>
      </c>
      <c r="M303" s="132" t="s">
        <v>548</v>
      </c>
      <c r="N303" s="138">
        <v>44201</v>
      </c>
      <c r="O303" s="54"/>
      <c r="P303" s="54"/>
      <c r="Q303" s="198"/>
      <c r="R303" s="37" t="s">
        <v>1010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159</v>
      </c>
      <c r="B304" s="161">
        <v>44140</v>
      </c>
      <c r="C304" s="161"/>
      <c r="D304" s="162" t="s">
        <v>356</v>
      </c>
      <c r="E304" s="163" t="s">
        <v>546</v>
      </c>
      <c r="F304" s="133">
        <v>332.5</v>
      </c>
      <c r="G304" s="163"/>
      <c r="H304" s="163">
        <v>393</v>
      </c>
      <c r="I304" s="165">
        <v>406</v>
      </c>
      <c r="J304" s="135" t="s">
        <v>773</v>
      </c>
      <c r="K304" s="136">
        <f t="shared" si="121"/>
        <v>60.5</v>
      </c>
      <c r="L304" s="137">
        <f t="shared" si="122"/>
        <v>0.18195488721804512</v>
      </c>
      <c r="M304" s="132" t="s">
        <v>548</v>
      </c>
      <c r="N304" s="138">
        <v>44256</v>
      </c>
      <c r="O304" s="54"/>
      <c r="P304" s="54"/>
      <c r="Q304" s="198"/>
      <c r="R304" s="37" t="s">
        <v>1010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160</v>
      </c>
      <c r="B305" s="161">
        <v>44141</v>
      </c>
      <c r="C305" s="161"/>
      <c r="D305" s="162" t="s">
        <v>460</v>
      </c>
      <c r="E305" s="163" t="s">
        <v>546</v>
      </c>
      <c r="F305" s="133">
        <v>231</v>
      </c>
      <c r="G305" s="163"/>
      <c r="H305" s="163">
        <v>281</v>
      </c>
      <c r="I305" s="165">
        <v>281</v>
      </c>
      <c r="J305" s="135" t="s">
        <v>632</v>
      </c>
      <c r="K305" s="136">
        <f t="shared" si="121"/>
        <v>50</v>
      </c>
      <c r="L305" s="137">
        <f t="shared" si="122"/>
        <v>0.21645021645021645</v>
      </c>
      <c r="M305" s="132" t="s">
        <v>548</v>
      </c>
      <c r="N305" s="138">
        <v>44358</v>
      </c>
      <c r="O305" s="54"/>
      <c r="P305" s="54"/>
      <c r="Q305" s="198"/>
      <c r="R305" s="37" t="s">
        <v>1010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161</v>
      </c>
      <c r="B306" s="161">
        <v>44187</v>
      </c>
      <c r="C306" s="161"/>
      <c r="D306" s="162" t="s">
        <v>774</v>
      </c>
      <c r="E306" s="163" t="s">
        <v>546</v>
      </c>
      <c r="F306" s="133">
        <v>190</v>
      </c>
      <c r="G306" s="163"/>
      <c r="H306" s="163">
        <v>239</v>
      </c>
      <c r="I306" s="165">
        <v>239</v>
      </c>
      <c r="J306" s="135" t="s">
        <v>775</v>
      </c>
      <c r="K306" s="136">
        <f t="shared" si="121"/>
        <v>49</v>
      </c>
      <c r="L306" s="137">
        <f t="shared" si="122"/>
        <v>0.25789473684210529</v>
      </c>
      <c r="M306" s="132" t="s">
        <v>548</v>
      </c>
      <c r="N306" s="138">
        <v>44844</v>
      </c>
      <c r="O306" s="54"/>
      <c r="P306" s="54"/>
      <c r="Q306" s="198"/>
      <c r="R306" s="37" t="s">
        <v>1010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162</v>
      </c>
      <c r="B307" s="161">
        <v>44258</v>
      </c>
      <c r="C307" s="161"/>
      <c r="D307" s="162" t="s">
        <v>770</v>
      </c>
      <c r="E307" s="163" t="s">
        <v>546</v>
      </c>
      <c r="F307" s="133">
        <v>495</v>
      </c>
      <c r="G307" s="163"/>
      <c r="H307" s="163">
        <v>595</v>
      </c>
      <c r="I307" s="165">
        <v>590</v>
      </c>
      <c r="J307" s="135" t="s">
        <v>568</v>
      </c>
      <c r="K307" s="136">
        <f t="shared" si="121"/>
        <v>100</v>
      </c>
      <c r="L307" s="137">
        <f t="shared" si="122"/>
        <v>0.20202020202020202</v>
      </c>
      <c r="M307" s="132" t="s">
        <v>548</v>
      </c>
      <c r="N307" s="138">
        <v>44589</v>
      </c>
      <c r="O307" s="54"/>
      <c r="P307" s="54"/>
      <c r="Q307" s="198"/>
      <c r="R307" s="37" t="s">
        <v>1010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163</v>
      </c>
      <c r="B308" s="161">
        <v>44274</v>
      </c>
      <c r="C308" s="161"/>
      <c r="D308" s="162" t="s">
        <v>356</v>
      </c>
      <c r="E308" s="163" t="s">
        <v>546</v>
      </c>
      <c r="F308" s="133">
        <v>355</v>
      </c>
      <c r="G308" s="163"/>
      <c r="H308" s="163">
        <v>422.5</v>
      </c>
      <c r="I308" s="165">
        <v>420</v>
      </c>
      <c r="J308" s="135" t="s">
        <v>776</v>
      </c>
      <c r="K308" s="136">
        <f t="shared" si="121"/>
        <v>67.5</v>
      </c>
      <c r="L308" s="137">
        <f t="shared" si="122"/>
        <v>0.19014084507042253</v>
      </c>
      <c r="M308" s="132" t="s">
        <v>548</v>
      </c>
      <c r="N308" s="138">
        <v>44361</v>
      </c>
      <c r="O308" s="54"/>
      <c r="P308" s="54"/>
      <c r="R308" s="37" t="s">
        <v>1010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164</v>
      </c>
      <c r="B309" s="161">
        <v>44295</v>
      </c>
      <c r="C309" s="161"/>
      <c r="D309" s="162" t="s">
        <v>320</v>
      </c>
      <c r="E309" s="163" t="s">
        <v>546</v>
      </c>
      <c r="F309" s="133">
        <v>555</v>
      </c>
      <c r="G309" s="163"/>
      <c r="H309" s="163">
        <v>663</v>
      </c>
      <c r="I309" s="165">
        <v>663</v>
      </c>
      <c r="J309" s="135" t="s">
        <v>777</v>
      </c>
      <c r="K309" s="136">
        <f t="shared" si="121"/>
        <v>108</v>
      </c>
      <c r="L309" s="137">
        <f t="shared" si="122"/>
        <v>0.19459459459459461</v>
      </c>
      <c r="M309" s="132" t="s">
        <v>548</v>
      </c>
      <c r="N309" s="138">
        <v>44321</v>
      </c>
      <c r="O309" s="54"/>
      <c r="P309" s="54"/>
      <c r="Q309" s="198"/>
      <c r="R309" s="37" t="s">
        <v>1010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165</v>
      </c>
      <c r="B310" s="161">
        <v>44308</v>
      </c>
      <c r="C310" s="161"/>
      <c r="D310" s="162" t="s">
        <v>741</v>
      </c>
      <c r="E310" s="163" t="s">
        <v>546</v>
      </c>
      <c r="F310" s="133">
        <v>126.5</v>
      </c>
      <c r="G310" s="163"/>
      <c r="H310" s="163">
        <v>155</v>
      </c>
      <c r="I310" s="165">
        <v>155</v>
      </c>
      <c r="J310" s="135" t="s">
        <v>632</v>
      </c>
      <c r="K310" s="136">
        <f t="shared" si="121"/>
        <v>28.5</v>
      </c>
      <c r="L310" s="137">
        <f t="shared" si="122"/>
        <v>0.22529644268774704</v>
      </c>
      <c r="M310" s="132" t="s">
        <v>548</v>
      </c>
      <c r="N310" s="138">
        <v>44362</v>
      </c>
      <c r="O310" s="54"/>
      <c r="P310" s="54"/>
      <c r="R310" s="37" t="s">
        <v>1010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39">
        <v>166</v>
      </c>
      <c r="B311" s="170">
        <v>44368</v>
      </c>
      <c r="C311" s="170"/>
      <c r="D311" s="141" t="s">
        <v>778</v>
      </c>
      <c r="E311" s="143" t="s">
        <v>546</v>
      </c>
      <c r="F311" s="171">
        <v>287.5</v>
      </c>
      <c r="G311" s="143"/>
      <c r="H311" s="143">
        <v>245</v>
      </c>
      <c r="I311" s="144">
        <v>344</v>
      </c>
      <c r="J311" s="145" t="s">
        <v>779</v>
      </c>
      <c r="K311" s="146">
        <f t="shared" si="121"/>
        <v>-42.5</v>
      </c>
      <c r="L311" s="147">
        <f t="shared" si="122"/>
        <v>-0.14782608695652175</v>
      </c>
      <c r="M311" s="143" t="s">
        <v>558</v>
      </c>
      <c r="N311" s="140">
        <v>44508</v>
      </c>
      <c r="O311" s="54"/>
      <c r="P311" s="54"/>
      <c r="R311" s="37" t="s">
        <v>1010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167</v>
      </c>
      <c r="B312" s="161">
        <v>44368</v>
      </c>
      <c r="C312" s="161"/>
      <c r="D312" s="162" t="s">
        <v>460</v>
      </c>
      <c r="E312" s="163" t="s">
        <v>546</v>
      </c>
      <c r="F312" s="133">
        <v>241</v>
      </c>
      <c r="G312" s="163"/>
      <c r="H312" s="163">
        <v>298</v>
      </c>
      <c r="I312" s="165">
        <v>320</v>
      </c>
      <c r="J312" s="135" t="s">
        <v>632</v>
      </c>
      <c r="K312" s="136">
        <f t="shared" si="121"/>
        <v>57</v>
      </c>
      <c r="L312" s="137">
        <f t="shared" si="122"/>
        <v>0.23651452282157676</v>
      </c>
      <c r="M312" s="132" t="s">
        <v>548</v>
      </c>
      <c r="N312" s="138">
        <v>44802</v>
      </c>
      <c r="O312" s="54"/>
      <c r="P312" s="54"/>
      <c r="R312" s="37" t="s">
        <v>1010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168</v>
      </c>
      <c r="B313" s="161">
        <v>44406</v>
      </c>
      <c r="C313" s="161"/>
      <c r="D313" s="162" t="s">
        <v>741</v>
      </c>
      <c r="E313" s="163" t="s">
        <v>546</v>
      </c>
      <c r="F313" s="133">
        <v>162.5</v>
      </c>
      <c r="G313" s="163"/>
      <c r="H313" s="163">
        <v>200</v>
      </c>
      <c r="I313" s="165">
        <v>200</v>
      </c>
      <c r="J313" s="135" t="s">
        <v>632</v>
      </c>
      <c r="K313" s="136">
        <f t="shared" si="121"/>
        <v>37.5</v>
      </c>
      <c r="L313" s="137">
        <f t="shared" si="122"/>
        <v>0.23076923076923078</v>
      </c>
      <c r="M313" s="132" t="s">
        <v>548</v>
      </c>
      <c r="N313" s="138">
        <v>44802</v>
      </c>
      <c r="O313" s="54"/>
      <c r="P313" s="54"/>
      <c r="R313" s="37" t="s">
        <v>1010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169</v>
      </c>
      <c r="B314" s="161">
        <v>44462</v>
      </c>
      <c r="C314" s="161"/>
      <c r="D314" s="162" t="s">
        <v>424</v>
      </c>
      <c r="E314" s="163" t="s">
        <v>546</v>
      </c>
      <c r="F314" s="133">
        <v>1235</v>
      </c>
      <c r="G314" s="163"/>
      <c r="H314" s="163">
        <v>1505</v>
      </c>
      <c r="I314" s="165">
        <v>1500</v>
      </c>
      <c r="J314" s="135" t="s">
        <v>632</v>
      </c>
      <c r="K314" s="136">
        <f t="shared" si="121"/>
        <v>270</v>
      </c>
      <c r="L314" s="137">
        <f t="shared" si="122"/>
        <v>0.21862348178137653</v>
      </c>
      <c r="M314" s="132" t="s">
        <v>548</v>
      </c>
      <c r="N314" s="138">
        <v>44564</v>
      </c>
      <c r="O314" s="54"/>
      <c r="P314" s="54"/>
      <c r="R314" s="37" t="s">
        <v>1010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170</v>
      </c>
      <c r="B315" s="161">
        <v>44480</v>
      </c>
      <c r="C315" s="161"/>
      <c r="D315" s="162" t="s">
        <v>780</v>
      </c>
      <c r="E315" s="163" t="s">
        <v>546</v>
      </c>
      <c r="F315" s="133">
        <v>58.75</v>
      </c>
      <c r="G315" s="163"/>
      <c r="H315" s="163">
        <v>64.25</v>
      </c>
      <c r="I315" s="165"/>
      <c r="J315" s="135" t="s">
        <v>632</v>
      </c>
      <c r="K315" s="136">
        <f t="shared" si="121"/>
        <v>5.5</v>
      </c>
      <c r="L315" s="137">
        <f t="shared" si="122"/>
        <v>9.3617021276595741E-2</v>
      </c>
      <c r="M315" s="132" t="s">
        <v>548</v>
      </c>
      <c r="N315" s="138">
        <v>45322</v>
      </c>
      <c r="O315" s="54"/>
      <c r="P315" s="54"/>
      <c r="R315" s="37" t="s">
        <v>1010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29">
        <v>171</v>
      </c>
      <c r="B316" s="130">
        <v>44481</v>
      </c>
      <c r="C316" s="130"/>
      <c r="D316" s="131" t="s">
        <v>273</v>
      </c>
      <c r="E316" s="132" t="s">
        <v>546</v>
      </c>
      <c r="F316" s="133">
        <v>315</v>
      </c>
      <c r="G316" s="132"/>
      <c r="H316" s="132">
        <v>335</v>
      </c>
      <c r="I316" s="134">
        <v>380</v>
      </c>
      <c r="J316" s="135" t="s">
        <v>823</v>
      </c>
      <c r="K316" s="136">
        <f t="shared" si="121"/>
        <v>20</v>
      </c>
      <c r="L316" s="137">
        <f t="shared" si="122"/>
        <v>6.3492063492063489E-2</v>
      </c>
      <c r="M316" s="132" t="s">
        <v>548</v>
      </c>
      <c r="N316" s="138">
        <v>45297</v>
      </c>
      <c r="O316" s="54"/>
      <c r="P316" s="54"/>
      <c r="R316" s="37" t="s">
        <v>1010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29">
        <v>172</v>
      </c>
      <c r="B317" s="130">
        <v>44481</v>
      </c>
      <c r="C317" s="130"/>
      <c r="D317" s="131" t="s">
        <v>781</v>
      </c>
      <c r="E317" s="132" t="s">
        <v>546</v>
      </c>
      <c r="F317" s="133">
        <v>45.5</v>
      </c>
      <c r="G317" s="132"/>
      <c r="H317" s="132">
        <v>56.5</v>
      </c>
      <c r="I317" s="134">
        <v>56</v>
      </c>
      <c r="J317" s="135" t="s">
        <v>632</v>
      </c>
      <c r="K317" s="136">
        <f t="shared" si="121"/>
        <v>11</v>
      </c>
      <c r="L317" s="137">
        <f t="shared" si="122"/>
        <v>0.24175824175824176</v>
      </c>
      <c r="M317" s="132" t="s">
        <v>548</v>
      </c>
      <c r="N317" s="138">
        <v>44881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29">
        <v>173</v>
      </c>
      <c r="B318" s="130">
        <v>44551</v>
      </c>
      <c r="C318" s="130"/>
      <c r="D318" s="131" t="s">
        <v>128</v>
      </c>
      <c r="E318" s="132" t="s">
        <v>546</v>
      </c>
      <c r="F318" s="133">
        <v>2300</v>
      </c>
      <c r="G318" s="132"/>
      <c r="H318" s="132">
        <f>(2820+2200)/2</f>
        <v>2510</v>
      </c>
      <c r="I318" s="134">
        <v>3000</v>
      </c>
      <c r="J318" s="135" t="s">
        <v>782</v>
      </c>
      <c r="K318" s="136">
        <f t="shared" si="121"/>
        <v>210</v>
      </c>
      <c r="L318" s="137">
        <f t="shared" si="122"/>
        <v>9.1304347826086957E-2</v>
      </c>
      <c r="M318" s="132" t="s">
        <v>548</v>
      </c>
      <c r="N318" s="138">
        <v>44649</v>
      </c>
      <c r="O318" s="54"/>
      <c r="P318" s="54"/>
      <c r="R318" s="37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29">
        <v>174</v>
      </c>
      <c r="B319" s="130">
        <v>44606</v>
      </c>
      <c r="C319" s="130"/>
      <c r="D319" s="131" t="s">
        <v>414</v>
      </c>
      <c r="E319" s="132" t="s">
        <v>546</v>
      </c>
      <c r="F319" s="133">
        <v>635</v>
      </c>
      <c r="G319" s="132"/>
      <c r="H319" s="132">
        <v>700</v>
      </c>
      <c r="I319" s="134">
        <v>764</v>
      </c>
      <c r="J319" s="135" t="s">
        <v>807</v>
      </c>
      <c r="K319" s="136">
        <f t="shared" si="121"/>
        <v>65</v>
      </c>
      <c r="L319" s="137">
        <f t="shared" si="122"/>
        <v>0.10236220472440945</v>
      </c>
      <c r="M319" s="132" t="s">
        <v>548</v>
      </c>
      <c r="N319" s="138">
        <v>45159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29">
        <v>175</v>
      </c>
      <c r="B320" s="130">
        <v>44613</v>
      </c>
      <c r="C320" s="130"/>
      <c r="D320" s="131" t="s">
        <v>424</v>
      </c>
      <c r="E320" s="132" t="s">
        <v>546</v>
      </c>
      <c r="F320" s="133">
        <v>1255</v>
      </c>
      <c r="G320" s="132"/>
      <c r="H320" s="132">
        <v>1515</v>
      </c>
      <c r="I320" s="134">
        <v>1510</v>
      </c>
      <c r="J320" s="135" t="s">
        <v>632</v>
      </c>
      <c r="K320" s="136">
        <f t="shared" si="121"/>
        <v>260</v>
      </c>
      <c r="L320" s="137">
        <f t="shared" si="122"/>
        <v>0.20717131474103587</v>
      </c>
      <c r="M320" s="132" t="s">
        <v>548</v>
      </c>
      <c r="N320" s="138">
        <v>44834</v>
      </c>
      <c r="O320" s="54"/>
      <c r="P320" s="54"/>
      <c r="R320" s="37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271">
        <v>176</v>
      </c>
      <c r="B321" s="262">
        <v>44670</v>
      </c>
      <c r="C321" s="262"/>
      <c r="D321" s="263" t="s">
        <v>511</v>
      </c>
      <c r="E321" s="264" t="s">
        <v>546</v>
      </c>
      <c r="F321" s="265">
        <v>445</v>
      </c>
      <c r="G321" s="265"/>
      <c r="H321" s="265">
        <v>460</v>
      </c>
      <c r="I321" s="265">
        <v>553</v>
      </c>
      <c r="J321" s="266" t="s">
        <v>854</v>
      </c>
      <c r="K321" s="267">
        <f t="shared" ref="K321" si="123">H321-F321</f>
        <v>15</v>
      </c>
      <c r="L321" s="268">
        <f t="shared" ref="L321" si="124">K321/F321</f>
        <v>3.3707865168539325E-2</v>
      </c>
      <c r="M321" s="269" t="s">
        <v>565</v>
      </c>
      <c r="N321" s="270">
        <v>45397</v>
      </c>
      <c r="O321" s="54"/>
      <c r="P321" s="54"/>
      <c r="R321" s="37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177</v>
      </c>
      <c r="B322" s="161">
        <v>44746</v>
      </c>
      <c r="C322" s="161"/>
      <c r="D322" s="162" t="s">
        <v>783</v>
      </c>
      <c r="E322" s="163" t="s">
        <v>546</v>
      </c>
      <c r="F322" s="163">
        <v>207.5</v>
      </c>
      <c r="G322" s="163"/>
      <c r="H322" s="163">
        <v>254</v>
      </c>
      <c r="I322" s="165">
        <v>254</v>
      </c>
      <c r="J322" s="135" t="s">
        <v>632</v>
      </c>
      <c r="K322" s="136">
        <f t="shared" ref="K322:K332" si="125">H322-F322</f>
        <v>46.5</v>
      </c>
      <c r="L322" s="137">
        <f t="shared" ref="L322:L332" si="126">K322/F322</f>
        <v>0.22409638554216868</v>
      </c>
      <c r="M322" s="132" t="s">
        <v>548</v>
      </c>
      <c r="N322" s="138">
        <v>44792</v>
      </c>
      <c r="O322" s="54"/>
      <c r="P322" s="54"/>
      <c r="R322" s="37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178</v>
      </c>
      <c r="B323" s="161">
        <v>44775</v>
      </c>
      <c r="C323" s="161"/>
      <c r="D323" s="162" t="s">
        <v>462</v>
      </c>
      <c r="E323" s="163" t="s">
        <v>546</v>
      </c>
      <c r="F323" s="163">
        <v>31.25</v>
      </c>
      <c r="G323" s="163"/>
      <c r="H323" s="163">
        <v>38.75</v>
      </c>
      <c r="I323" s="165">
        <v>38</v>
      </c>
      <c r="J323" s="135" t="s">
        <v>632</v>
      </c>
      <c r="K323" s="136">
        <f t="shared" si="125"/>
        <v>7.5</v>
      </c>
      <c r="L323" s="137">
        <f t="shared" si="126"/>
        <v>0.24</v>
      </c>
      <c r="M323" s="132" t="s">
        <v>548</v>
      </c>
      <c r="N323" s="138">
        <v>44844</v>
      </c>
      <c r="O323" s="54"/>
      <c r="P323" s="54"/>
      <c r="R323" s="37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179</v>
      </c>
      <c r="B324" s="161">
        <v>44841</v>
      </c>
      <c r="C324" s="161"/>
      <c r="D324" s="162" t="s">
        <v>784</v>
      </c>
      <c r="E324" s="163" t="s">
        <v>546</v>
      </c>
      <c r="F324" s="133">
        <v>665</v>
      </c>
      <c r="G324" s="163"/>
      <c r="H324" s="163">
        <v>807.5</v>
      </c>
      <c r="I324" s="165">
        <v>840</v>
      </c>
      <c r="J324" s="135" t="s">
        <v>782</v>
      </c>
      <c r="K324" s="136">
        <f t="shared" si="125"/>
        <v>142.5</v>
      </c>
      <c r="L324" s="137">
        <f t="shared" si="126"/>
        <v>0.21428571428571427</v>
      </c>
      <c r="M324" s="132" t="s">
        <v>548</v>
      </c>
      <c r="N324" s="138">
        <v>45097</v>
      </c>
      <c r="O324" s="54"/>
      <c r="P324" s="54"/>
      <c r="R324" s="37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180</v>
      </c>
      <c r="B325" s="161">
        <v>44844</v>
      </c>
      <c r="C325" s="161"/>
      <c r="D325" s="162" t="s">
        <v>416</v>
      </c>
      <c r="E325" s="163" t="s">
        <v>546</v>
      </c>
      <c r="F325" s="133">
        <v>227.5</v>
      </c>
      <c r="G325" s="163"/>
      <c r="H325" s="163">
        <v>270</v>
      </c>
      <c r="I325" s="165">
        <v>291</v>
      </c>
      <c r="J325" s="135" t="s">
        <v>809</v>
      </c>
      <c r="K325" s="136">
        <f t="shared" si="125"/>
        <v>42.5</v>
      </c>
      <c r="L325" s="137">
        <f t="shared" si="126"/>
        <v>0.18681318681318682</v>
      </c>
      <c r="M325" s="132" t="s">
        <v>548</v>
      </c>
      <c r="N325" s="138">
        <v>45160</v>
      </c>
      <c r="O325" s="54"/>
      <c r="P325" s="54"/>
      <c r="R325" s="37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A326" s="160">
        <v>181</v>
      </c>
      <c r="B326" s="161">
        <v>44845</v>
      </c>
      <c r="C326" s="161"/>
      <c r="D326" s="162" t="s">
        <v>414</v>
      </c>
      <c r="E326" s="163" t="s">
        <v>546</v>
      </c>
      <c r="F326" s="133">
        <v>555</v>
      </c>
      <c r="G326" s="163"/>
      <c r="H326" s="163">
        <v>700</v>
      </c>
      <c r="I326" s="165">
        <v>765</v>
      </c>
      <c r="J326" s="135" t="s">
        <v>808</v>
      </c>
      <c r="K326" s="136">
        <f t="shared" si="125"/>
        <v>145</v>
      </c>
      <c r="L326" s="137">
        <f t="shared" si="126"/>
        <v>0.26126126126126126</v>
      </c>
      <c r="M326" s="132" t="s">
        <v>548</v>
      </c>
      <c r="N326" s="138">
        <v>45159</v>
      </c>
      <c r="O326" s="54"/>
      <c r="P326" s="54"/>
      <c r="R326" s="37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A327" s="160">
        <v>182</v>
      </c>
      <c r="B327" s="161">
        <v>44981</v>
      </c>
      <c r="C327" s="161"/>
      <c r="D327" s="162" t="s">
        <v>429</v>
      </c>
      <c r="E327" s="163" t="s">
        <v>546</v>
      </c>
      <c r="F327" s="133">
        <v>1675</v>
      </c>
      <c r="G327" s="163"/>
      <c r="H327" s="163">
        <v>2080</v>
      </c>
      <c r="I327" s="165">
        <v>2080</v>
      </c>
      <c r="J327" s="135" t="s">
        <v>632</v>
      </c>
      <c r="K327" s="136">
        <f t="shared" si="125"/>
        <v>405</v>
      </c>
      <c r="L327" s="137">
        <f t="shared" si="126"/>
        <v>0.2417910447761194</v>
      </c>
      <c r="M327" s="132" t="s">
        <v>548</v>
      </c>
      <c r="N327" s="138">
        <v>45119</v>
      </c>
      <c r="O327" s="54"/>
      <c r="P327" s="54"/>
      <c r="R327" s="37" t="s">
        <v>1013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A328" s="160">
        <v>183</v>
      </c>
      <c r="B328" s="161">
        <v>44986</v>
      </c>
      <c r="C328" s="161"/>
      <c r="D328" s="162" t="s">
        <v>462</v>
      </c>
      <c r="E328" s="163" t="s">
        <v>546</v>
      </c>
      <c r="F328" s="133">
        <v>57.5</v>
      </c>
      <c r="G328" s="163"/>
      <c r="H328" s="163">
        <v>120</v>
      </c>
      <c r="I328" s="165">
        <v>120</v>
      </c>
      <c r="J328" s="135" t="s">
        <v>632</v>
      </c>
      <c r="K328" s="136">
        <f t="shared" si="125"/>
        <v>62.5</v>
      </c>
      <c r="L328" s="137">
        <f t="shared" si="126"/>
        <v>1.0869565217391304</v>
      </c>
      <c r="M328" s="132" t="s">
        <v>548</v>
      </c>
      <c r="N328" s="138">
        <v>45049</v>
      </c>
      <c r="O328" s="54"/>
      <c r="P328" s="54"/>
      <c r="R328" s="37" t="s">
        <v>1013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A329" s="160">
        <v>184</v>
      </c>
      <c r="B329" s="161">
        <v>45008</v>
      </c>
      <c r="C329" s="161"/>
      <c r="D329" s="162" t="s">
        <v>476</v>
      </c>
      <c r="E329" s="163" t="s">
        <v>546</v>
      </c>
      <c r="F329" s="133">
        <v>2765</v>
      </c>
      <c r="G329" s="163"/>
      <c r="H329" s="163">
        <v>3547.5</v>
      </c>
      <c r="I329" s="165">
        <v>3523</v>
      </c>
      <c r="J329" s="135" t="s">
        <v>632</v>
      </c>
      <c r="K329" s="136">
        <f t="shared" si="125"/>
        <v>782.5</v>
      </c>
      <c r="L329" s="137">
        <f t="shared" si="126"/>
        <v>0.28300180831826399</v>
      </c>
      <c r="M329" s="132" t="s">
        <v>548</v>
      </c>
      <c r="N329" s="138">
        <v>45177</v>
      </c>
      <c r="O329" s="54"/>
      <c r="P329" s="54"/>
      <c r="R329" s="37" t="s">
        <v>1013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160">
        <v>185</v>
      </c>
      <c r="B330" s="161">
        <v>45027</v>
      </c>
      <c r="C330" s="161"/>
      <c r="D330" s="162" t="s">
        <v>785</v>
      </c>
      <c r="E330" s="163" t="s">
        <v>546</v>
      </c>
      <c r="F330" s="163">
        <v>460</v>
      </c>
      <c r="G330" s="163"/>
      <c r="H330" s="163">
        <v>825</v>
      </c>
      <c r="I330" s="165">
        <v>810</v>
      </c>
      <c r="J330" s="135" t="s">
        <v>632</v>
      </c>
      <c r="K330" s="136">
        <f t="shared" si="125"/>
        <v>365</v>
      </c>
      <c r="L330" s="137">
        <f t="shared" si="126"/>
        <v>0.79347826086956519</v>
      </c>
      <c r="M330" s="132" t="s">
        <v>548</v>
      </c>
      <c r="N330" s="138">
        <v>45155</v>
      </c>
      <c r="O330" s="54"/>
      <c r="P330" s="54"/>
      <c r="R330" s="37" t="s">
        <v>1013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A331" s="160">
        <v>186</v>
      </c>
      <c r="B331" s="161">
        <v>45050</v>
      </c>
      <c r="C331" s="161"/>
      <c r="D331" s="162" t="s">
        <v>41</v>
      </c>
      <c r="E331" s="163" t="s">
        <v>546</v>
      </c>
      <c r="F331" s="163">
        <v>3630</v>
      </c>
      <c r="G331" s="163"/>
      <c r="H331" s="163">
        <v>5150</v>
      </c>
      <c r="I331" s="165">
        <v>5040</v>
      </c>
      <c r="J331" s="135" t="s">
        <v>632</v>
      </c>
      <c r="K331" s="136">
        <f t="shared" si="125"/>
        <v>1520</v>
      </c>
      <c r="L331" s="137">
        <f t="shared" si="126"/>
        <v>0.41873278236914602</v>
      </c>
      <c r="M331" s="132" t="s">
        <v>548</v>
      </c>
      <c r="N331" s="138">
        <v>45344</v>
      </c>
      <c r="O331" s="54"/>
      <c r="P331" s="54"/>
      <c r="R331" s="37" t="s">
        <v>1013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A332" s="160">
        <v>187</v>
      </c>
      <c r="B332" s="161">
        <v>45075</v>
      </c>
      <c r="C332" s="161"/>
      <c r="D332" s="162" t="s">
        <v>786</v>
      </c>
      <c r="E332" s="163" t="s">
        <v>546</v>
      </c>
      <c r="F332" s="133">
        <v>585</v>
      </c>
      <c r="G332" s="163"/>
      <c r="H332" s="163">
        <v>732</v>
      </c>
      <c r="I332" s="165">
        <v>732</v>
      </c>
      <c r="J332" s="135" t="s">
        <v>632</v>
      </c>
      <c r="K332" s="136">
        <f t="shared" si="125"/>
        <v>147</v>
      </c>
      <c r="L332" s="137">
        <f t="shared" si="126"/>
        <v>0.25128205128205128</v>
      </c>
      <c r="M332" s="132" t="s">
        <v>548</v>
      </c>
      <c r="N332" s="138">
        <v>45152</v>
      </c>
      <c r="O332" s="54"/>
      <c r="P332" s="54"/>
      <c r="R332" s="37" t="s">
        <v>1013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F332" s="37"/>
      <c r="AG332" s="54"/>
      <c r="AI332" s="37"/>
      <c r="AK332" s="37"/>
      <c r="AL332" s="54"/>
    </row>
    <row r="333" spans="1:38" ht="12.75" customHeight="1">
      <c r="A333" s="160">
        <v>188</v>
      </c>
      <c r="B333" s="161">
        <v>45078</v>
      </c>
      <c r="C333" s="161"/>
      <c r="D333" s="162" t="s">
        <v>501</v>
      </c>
      <c r="E333" s="163" t="s">
        <v>546</v>
      </c>
      <c r="F333" s="133">
        <v>3310</v>
      </c>
      <c r="G333" s="163"/>
      <c r="H333" s="163">
        <v>4300</v>
      </c>
      <c r="I333" s="165">
        <v>4300</v>
      </c>
      <c r="J333" s="135" t="s">
        <v>632</v>
      </c>
      <c r="K333" s="136">
        <f t="shared" ref="K333" si="127">H333-F333</f>
        <v>990</v>
      </c>
      <c r="L333" s="137">
        <f t="shared" ref="L333" si="128">K333/F333</f>
        <v>0.29909365558912387</v>
      </c>
      <c r="M333" s="132" t="s">
        <v>548</v>
      </c>
      <c r="N333" s="138">
        <v>45436</v>
      </c>
      <c r="O333" s="54"/>
      <c r="P333" s="54"/>
      <c r="R333" s="37" t="s">
        <v>1013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F333" s="37"/>
      <c r="AG333" s="54"/>
      <c r="AI333" s="37"/>
      <c r="AK333" s="37"/>
      <c r="AL333" s="54"/>
    </row>
    <row r="334" spans="1:38" ht="12.75" customHeight="1">
      <c r="A334" s="160">
        <v>189</v>
      </c>
      <c r="B334" s="161">
        <v>45103</v>
      </c>
      <c r="C334" s="161"/>
      <c r="D334" s="162" t="s">
        <v>804</v>
      </c>
      <c r="E334" s="163" t="s">
        <v>546</v>
      </c>
      <c r="F334" s="133">
        <v>282.5</v>
      </c>
      <c r="G334" s="163"/>
      <c r="H334" s="163">
        <v>383</v>
      </c>
      <c r="I334" s="165">
        <v>383</v>
      </c>
      <c r="J334" s="135" t="s">
        <v>632</v>
      </c>
      <c r="K334" s="136">
        <f>H334-F334</f>
        <v>100.5</v>
      </c>
      <c r="L334" s="137">
        <f>K334/F334</f>
        <v>0.35575221238938054</v>
      </c>
      <c r="M334" s="132" t="s">
        <v>548</v>
      </c>
      <c r="N334" s="138">
        <v>45265</v>
      </c>
      <c r="O334" s="54"/>
      <c r="P334" s="54"/>
      <c r="R334" s="37" t="s">
        <v>1013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F334" s="37"/>
      <c r="AG334" s="54"/>
      <c r="AI334" s="37"/>
      <c r="AK334" s="37"/>
      <c r="AL334" s="54"/>
    </row>
    <row r="335" spans="1:38" ht="12.75" customHeight="1">
      <c r="A335" s="160">
        <v>190</v>
      </c>
      <c r="B335" s="161">
        <v>45120</v>
      </c>
      <c r="C335" s="161"/>
      <c r="D335" s="162" t="s">
        <v>500</v>
      </c>
      <c r="E335" s="163" t="s">
        <v>546</v>
      </c>
      <c r="F335" s="133">
        <v>2312.5</v>
      </c>
      <c r="G335" s="163"/>
      <c r="H335" s="163">
        <v>2935</v>
      </c>
      <c r="I335" s="165">
        <v>2935</v>
      </c>
      <c r="J335" s="135" t="s">
        <v>632</v>
      </c>
      <c r="K335" s="136">
        <f>H335-F335</f>
        <v>622.5</v>
      </c>
      <c r="L335" s="137">
        <f>K335/F335</f>
        <v>0.26918918918918922</v>
      </c>
      <c r="M335" s="132" t="s">
        <v>548</v>
      </c>
      <c r="N335" s="138">
        <v>45177</v>
      </c>
      <c r="O335" s="54"/>
      <c r="P335" s="54"/>
      <c r="R335" s="37" t="s">
        <v>1013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F335" s="37"/>
      <c r="AG335" s="54"/>
      <c r="AI335" s="37"/>
      <c r="AK335" s="37"/>
      <c r="AL335" s="54"/>
    </row>
    <row r="336" spans="1:38" ht="12.75" customHeight="1">
      <c r="A336" s="160">
        <v>191</v>
      </c>
      <c r="B336" s="161">
        <v>45125</v>
      </c>
      <c r="C336" s="161"/>
      <c r="D336" s="162" t="s">
        <v>199</v>
      </c>
      <c r="E336" s="163" t="s">
        <v>546</v>
      </c>
      <c r="F336" s="133">
        <v>3980</v>
      </c>
      <c r="G336" s="163"/>
      <c r="H336" s="163">
        <v>4895</v>
      </c>
      <c r="I336" s="165">
        <v>4895</v>
      </c>
      <c r="J336" s="135" t="s">
        <v>632</v>
      </c>
      <c r="K336" s="136">
        <f>H336-F336</f>
        <v>915</v>
      </c>
      <c r="L336" s="137">
        <f>K336/F336</f>
        <v>0.22989949748743718</v>
      </c>
      <c r="M336" s="132" t="s">
        <v>548</v>
      </c>
      <c r="N336" s="138">
        <v>45155</v>
      </c>
      <c r="O336" s="54"/>
      <c r="P336" s="54"/>
      <c r="R336" s="37" t="s">
        <v>1013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60">
        <v>192</v>
      </c>
      <c r="B337" s="161">
        <v>45145</v>
      </c>
      <c r="C337" s="161"/>
      <c r="D337" s="162" t="s">
        <v>806</v>
      </c>
      <c r="E337" s="163" t="s">
        <v>546</v>
      </c>
      <c r="F337" s="133">
        <v>565</v>
      </c>
      <c r="G337" s="163"/>
      <c r="H337" s="163">
        <v>725</v>
      </c>
      <c r="I337" s="165">
        <v>725</v>
      </c>
      <c r="J337" s="135" t="s">
        <v>632</v>
      </c>
      <c r="K337" s="136">
        <f>H337-F337</f>
        <v>160</v>
      </c>
      <c r="L337" s="137">
        <f>K337/F337</f>
        <v>0.2831858407079646</v>
      </c>
      <c r="M337" s="132" t="s">
        <v>548</v>
      </c>
      <c r="N337" s="138">
        <v>45169</v>
      </c>
      <c r="O337" s="54"/>
      <c r="P337" s="54"/>
      <c r="R337" s="37" t="s">
        <v>1013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232">
        <v>193</v>
      </c>
      <c r="B338" s="233">
        <v>45167</v>
      </c>
      <c r="C338" s="233"/>
      <c r="D338" s="234" t="s">
        <v>810</v>
      </c>
      <c r="E338" s="235" t="s">
        <v>546</v>
      </c>
      <c r="F338" s="133">
        <v>700</v>
      </c>
      <c r="G338" s="235"/>
      <c r="H338" s="235">
        <v>950</v>
      </c>
      <c r="I338" s="236">
        <v>950</v>
      </c>
      <c r="J338" s="237" t="s">
        <v>632</v>
      </c>
      <c r="K338" s="136">
        <f>H338-F338</f>
        <v>250</v>
      </c>
      <c r="L338" s="137">
        <f>K338/F338</f>
        <v>0.35714285714285715</v>
      </c>
      <c r="M338" s="132" t="s">
        <v>548</v>
      </c>
      <c r="N338" s="138">
        <v>45261</v>
      </c>
      <c r="O338" s="54"/>
      <c r="P338" s="54"/>
      <c r="R338" s="37" t="s">
        <v>1013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194</v>
      </c>
      <c r="B339" s="179">
        <v>45184</v>
      </c>
      <c r="C339" s="53"/>
      <c r="D339" s="53" t="s">
        <v>503</v>
      </c>
      <c r="E339" s="180" t="s">
        <v>546</v>
      </c>
      <c r="F339" s="51" t="s">
        <v>811</v>
      </c>
      <c r="G339" s="51"/>
      <c r="H339" s="51"/>
      <c r="I339" s="51">
        <v>480</v>
      </c>
      <c r="J339" s="51" t="s">
        <v>547</v>
      </c>
      <c r="K339" s="51"/>
      <c r="L339" s="51"/>
      <c r="M339" s="51"/>
      <c r="N339" s="51"/>
      <c r="O339" s="54"/>
      <c r="P339" s="54"/>
      <c r="R339" s="37" t="s">
        <v>1013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195</v>
      </c>
      <c r="B340" s="233">
        <v>45203</v>
      </c>
      <c r="C340" s="233"/>
      <c r="D340" s="234" t="s">
        <v>172</v>
      </c>
      <c r="E340" s="235" t="s">
        <v>546</v>
      </c>
      <c r="F340" s="133">
        <v>992.5</v>
      </c>
      <c r="G340" s="235"/>
      <c r="H340" s="235">
        <v>1198</v>
      </c>
      <c r="I340" s="236">
        <v>1198</v>
      </c>
      <c r="J340" s="237" t="s">
        <v>632</v>
      </c>
      <c r="K340" s="136">
        <f>H340-F340</f>
        <v>205.5</v>
      </c>
      <c r="L340" s="137">
        <f>K340/F340</f>
        <v>0.2070528967254408</v>
      </c>
      <c r="M340" s="132" t="s">
        <v>548</v>
      </c>
      <c r="N340" s="138">
        <v>45392</v>
      </c>
      <c r="O340" s="54"/>
      <c r="P340" s="54"/>
      <c r="R340" s="37" t="s">
        <v>1014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232">
        <v>196</v>
      </c>
      <c r="B341" s="233">
        <v>45216</v>
      </c>
      <c r="C341" s="233"/>
      <c r="D341" s="234" t="s">
        <v>104</v>
      </c>
      <c r="E341" s="235" t="s">
        <v>546</v>
      </c>
      <c r="F341" s="133">
        <v>5425</v>
      </c>
      <c r="G341" s="235"/>
      <c r="H341" s="235">
        <v>6880</v>
      </c>
      <c r="I341" s="236">
        <v>6870</v>
      </c>
      <c r="J341" s="237" t="s">
        <v>632</v>
      </c>
      <c r="K341" s="136">
        <f>H341-F341</f>
        <v>1455</v>
      </c>
      <c r="L341" s="137">
        <f>K341/F341</f>
        <v>0.26820276497695855</v>
      </c>
      <c r="M341" s="132" t="s">
        <v>548</v>
      </c>
      <c r="N341" s="138">
        <v>45342</v>
      </c>
      <c r="O341" s="54"/>
      <c r="P341" s="54"/>
      <c r="R341" s="37" t="s">
        <v>1014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232">
        <v>197</v>
      </c>
      <c r="B342" s="233">
        <v>45216</v>
      </c>
      <c r="C342" s="233"/>
      <c r="D342" s="234" t="s">
        <v>812</v>
      </c>
      <c r="E342" s="235" t="s">
        <v>546</v>
      </c>
      <c r="F342" s="133">
        <v>1090</v>
      </c>
      <c r="G342" s="235"/>
      <c r="H342" s="235">
        <v>1415</v>
      </c>
      <c r="I342" s="236">
        <v>1415</v>
      </c>
      <c r="J342" s="237" t="s">
        <v>632</v>
      </c>
      <c r="K342" s="136">
        <f>H342-F342</f>
        <v>325</v>
      </c>
      <c r="L342" s="137">
        <f>K342/F342</f>
        <v>0.29816513761467889</v>
      </c>
      <c r="M342" s="132" t="s">
        <v>548</v>
      </c>
      <c r="N342" s="138">
        <v>45282</v>
      </c>
      <c r="O342" s="54"/>
      <c r="P342" s="54"/>
      <c r="R342" s="37" t="s">
        <v>1013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198</v>
      </c>
      <c r="B343" s="233">
        <v>45236</v>
      </c>
      <c r="C343" s="233"/>
      <c r="D343" s="234" t="s">
        <v>815</v>
      </c>
      <c r="E343" s="235" t="s">
        <v>546</v>
      </c>
      <c r="F343" s="133">
        <v>1270</v>
      </c>
      <c r="G343" s="235"/>
      <c r="H343" s="235">
        <v>1613</v>
      </c>
      <c r="I343" s="236">
        <v>1613</v>
      </c>
      <c r="J343" s="237" t="s">
        <v>632</v>
      </c>
      <c r="K343" s="136">
        <f>H343-F343</f>
        <v>343</v>
      </c>
      <c r="L343" s="137">
        <f>K343/F343</f>
        <v>0.27007874015748029</v>
      </c>
      <c r="M343" s="132" t="s">
        <v>548</v>
      </c>
      <c r="N343" s="138">
        <v>45246</v>
      </c>
      <c r="O343" s="54"/>
      <c r="P343" s="54"/>
      <c r="R343" s="37" t="s">
        <v>1014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199</v>
      </c>
      <c r="B344" s="179">
        <v>45251</v>
      </c>
      <c r="C344" s="53"/>
      <c r="D344" s="53" t="s">
        <v>816</v>
      </c>
      <c r="E344" s="180" t="s">
        <v>546</v>
      </c>
      <c r="F344" s="51" t="s">
        <v>817</v>
      </c>
      <c r="G344" s="51"/>
      <c r="H344" s="51"/>
      <c r="I344" s="51">
        <v>1490</v>
      </c>
      <c r="J344" s="51" t="s">
        <v>547</v>
      </c>
      <c r="K344" s="51"/>
      <c r="L344" s="51"/>
      <c r="M344" s="51"/>
      <c r="N344" s="51"/>
      <c r="O344" s="54"/>
      <c r="P344" s="54"/>
      <c r="R344" s="37" t="s">
        <v>1013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200</v>
      </c>
      <c r="B345" s="179">
        <v>45254</v>
      </c>
      <c r="C345" s="53"/>
      <c r="D345" s="53" t="s">
        <v>815</v>
      </c>
      <c r="E345" s="180" t="s">
        <v>546</v>
      </c>
      <c r="F345" s="51" t="s">
        <v>818</v>
      </c>
      <c r="G345" s="51"/>
      <c r="H345" s="51"/>
      <c r="I345" s="51">
        <v>1806</v>
      </c>
      <c r="J345" s="51" t="s">
        <v>547</v>
      </c>
      <c r="K345" s="51"/>
      <c r="L345" s="51"/>
      <c r="M345" s="51"/>
      <c r="N345" s="51"/>
      <c r="O345" s="54"/>
      <c r="P345" s="54"/>
      <c r="R345" s="37" t="s">
        <v>1014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232">
        <v>201</v>
      </c>
      <c r="B346" s="233">
        <v>45265</v>
      </c>
      <c r="C346" s="233"/>
      <c r="D346" s="234" t="s">
        <v>504</v>
      </c>
      <c r="E346" s="235" t="s">
        <v>546</v>
      </c>
      <c r="F346" s="133">
        <v>435</v>
      </c>
      <c r="G346" s="235"/>
      <c r="H346" s="235">
        <v>558</v>
      </c>
      <c r="I346" s="236">
        <v>558</v>
      </c>
      <c r="J346" s="237" t="s">
        <v>632</v>
      </c>
      <c r="K346" s="136">
        <f>H346-F346</f>
        <v>123</v>
      </c>
      <c r="L346" s="137">
        <f>K346/F346</f>
        <v>0.28275862068965518</v>
      </c>
      <c r="M346" s="132" t="s">
        <v>548</v>
      </c>
      <c r="N346" s="138">
        <v>45378</v>
      </c>
      <c r="O346" s="54"/>
      <c r="P346" s="54"/>
      <c r="R346" s="37" t="s">
        <v>1013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232">
        <v>202</v>
      </c>
      <c r="B347" s="233">
        <v>45272</v>
      </c>
      <c r="C347" s="233"/>
      <c r="D347" s="234" t="s">
        <v>820</v>
      </c>
      <c r="E347" s="235" t="s">
        <v>546</v>
      </c>
      <c r="F347" s="133">
        <v>4225</v>
      </c>
      <c r="G347" s="235"/>
      <c r="H347" s="235">
        <v>5512</v>
      </c>
      <c r="I347" s="236">
        <v>5512</v>
      </c>
      <c r="J347" s="237" t="s">
        <v>632</v>
      </c>
      <c r="K347" s="136">
        <f>H347-F347</f>
        <v>1287</v>
      </c>
      <c r="L347" s="137">
        <f>K347/F347</f>
        <v>0.30461538461538462</v>
      </c>
      <c r="M347" s="132" t="s">
        <v>548</v>
      </c>
      <c r="N347" s="138">
        <v>45329</v>
      </c>
      <c r="O347" s="54"/>
      <c r="P347" s="54"/>
      <c r="R347" s="37" t="s">
        <v>1014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178">
        <v>203</v>
      </c>
      <c r="B348" s="179">
        <v>45292</v>
      </c>
      <c r="C348" s="53"/>
      <c r="D348" s="53" t="s">
        <v>309</v>
      </c>
      <c r="E348" s="180" t="s">
        <v>546</v>
      </c>
      <c r="F348" s="51" t="s">
        <v>821</v>
      </c>
      <c r="G348" s="51"/>
      <c r="H348" s="51"/>
      <c r="I348" s="51">
        <v>4909</v>
      </c>
      <c r="J348" s="51" t="s">
        <v>547</v>
      </c>
      <c r="K348" s="51"/>
      <c r="L348" s="51"/>
      <c r="M348" s="51"/>
      <c r="N348" s="51"/>
      <c r="O348" s="54"/>
      <c r="P348" s="54"/>
      <c r="R348" s="37" t="s">
        <v>1014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>
        <v>204</v>
      </c>
      <c r="B349" s="179">
        <v>45294</v>
      </c>
      <c r="C349" s="53"/>
      <c r="D349" s="53" t="s">
        <v>502</v>
      </c>
      <c r="E349" s="180" t="s">
        <v>546</v>
      </c>
      <c r="F349" s="51" t="s">
        <v>822</v>
      </c>
      <c r="G349" s="51"/>
      <c r="H349" s="51"/>
      <c r="I349" s="51">
        <v>1080</v>
      </c>
      <c r="J349" s="51" t="s">
        <v>547</v>
      </c>
      <c r="K349" s="51"/>
      <c r="L349" s="51"/>
      <c r="M349" s="51"/>
      <c r="N349" s="51"/>
      <c r="O349" s="54"/>
      <c r="P349" s="54"/>
      <c r="R349" s="37" t="s">
        <v>1013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78">
        <v>205</v>
      </c>
      <c r="B350" s="179">
        <v>45315</v>
      </c>
      <c r="C350" s="53"/>
      <c r="D350" s="53" t="s">
        <v>310</v>
      </c>
      <c r="E350" s="180" t="s">
        <v>546</v>
      </c>
      <c r="F350" s="51" t="s">
        <v>824</v>
      </c>
      <c r="G350" s="51"/>
      <c r="H350" s="51"/>
      <c r="I350" s="51">
        <v>2077</v>
      </c>
      <c r="J350" s="51" t="s">
        <v>547</v>
      </c>
      <c r="K350" s="51"/>
      <c r="L350" s="51"/>
      <c r="M350" s="51"/>
      <c r="N350" s="51"/>
      <c r="O350" s="54"/>
      <c r="P350" s="54"/>
      <c r="R350" s="37" t="s">
        <v>1014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206</v>
      </c>
      <c r="B351" s="179">
        <v>45320</v>
      </c>
      <c r="C351" s="53"/>
      <c r="D351" s="53" t="s">
        <v>825</v>
      </c>
      <c r="E351" s="180" t="s">
        <v>546</v>
      </c>
      <c r="F351" s="51" t="s">
        <v>826</v>
      </c>
      <c r="G351" s="51"/>
      <c r="H351" s="51"/>
      <c r="I351" s="51">
        <v>2906</v>
      </c>
      <c r="J351" s="51" t="s">
        <v>547</v>
      </c>
      <c r="K351" s="51"/>
      <c r="L351" s="51"/>
      <c r="M351" s="51"/>
      <c r="N351" s="51"/>
      <c r="O351" s="54"/>
      <c r="P351" s="54"/>
      <c r="R351" s="37" t="s">
        <v>1013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232">
        <v>207</v>
      </c>
      <c r="B352" s="233">
        <v>45331</v>
      </c>
      <c r="C352" s="233"/>
      <c r="D352" s="234" t="s">
        <v>500</v>
      </c>
      <c r="E352" s="235" t="s">
        <v>546</v>
      </c>
      <c r="F352" s="133">
        <v>3270</v>
      </c>
      <c r="G352" s="235"/>
      <c r="H352" s="235">
        <v>4096</v>
      </c>
      <c r="I352" s="236">
        <v>4096</v>
      </c>
      <c r="J352" s="237" t="s">
        <v>632</v>
      </c>
      <c r="K352" s="136">
        <f>H352-F352</f>
        <v>826</v>
      </c>
      <c r="L352" s="137">
        <f>K352/F352</f>
        <v>0.25259938837920487</v>
      </c>
      <c r="M352" s="132" t="s">
        <v>548</v>
      </c>
      <c r="N352" s="138">
        <v>45377</v>
      </c>
      <c r="O352" s="54"/>
      <c r="P352" s="54"/>
      <c r="R352" s="37" t="s">
        <v>1013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178">
        <v>208</v>
      </c>
      <c r="B353" s="179">
        <v>45345</v>
      </c>
      <c r="C353" s="53"/>
      <c r="D353" s="53" t="s">
        <v>59</v>
      </c>
      <c r="E353" s="180" t="s">
        <v>546</v>
      </c>
      <c r="F353" s="51" t="s">
        <v>841</v>
      </c>
      <c r="G353" s="51"/>
      <c r="H353" s="51"/>
      <c r="I353" s="51">
        <v>2627</v>
      </c>
      <c r="J353" s="51" t="s">
        <v>547</v>
      </c>
      <c r="K353" s="51"/>
      <c r="L353" s="51"/>
      <c r="M353" s="51"/>
      <c r="N353" s="53"/>
      <c r="O353" s="54"/>
      <c r="P353" s="54"/>
      <c r="R353" s="37" t="s">
        <v>1014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232">
        <v>209</v>
      </c>
      <c r="B354" s="233">
        <v>45356</v>
      </c>
      <c r="C354" s="233"/>
      <c r="D354" s="234" t="s">
        <v>810</v>
      </c>
      <c r="E354" s="235" t="s">
        <v>546</v>
      </c>
      <c r="F354" s="133">
        <v>925</v>
      </c>
      <c r="G354" s="235"/>
      <c r="H354" s="235">
        <v>1170</v>
      </c>
      <c r="I354" s="236">
        <v>1170</v>
      </c>
      <c r="J354" s="237" t="s">
        <v>632</v>
      </c>
      <c r="K354" s="136">
        <f>H354-F354</f>
        <v>245</v>
      </c>
      <c r="L354" s="137">
        <f>K354/F354</f>
        <v>0.26486486486486488</v>
      </c>
      <c r="M354" s="132" t="s">
        <v>548</v>
      </c>
      <c r="N354" s="138">
        <v>45435</v>
      </c>
      <c r="O354" s="54"/>
      <c r="P354" s="54"/>
      <c r="R354" s="37" t="s">
        <v>1015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210</v>
      </c>
      <c r="B355" s="233">
        <v>45372</v>
      </c>
      <c r="C355" s="233"/>
      <c r="D355" s="234" t="s">
        <v>476</v>
      </c>
      <c r="E355" s="235" t="s">
        <v>546</v>
      </c>
      <c r="F355" s="133">
        <v>2910</v>
      </c>
      <c r="G355" s="235"/>
      <c r="H355" s="235">
        <v>3696</v>
      </c>
      <c r="I355" s="236">
        <v>3696</v>
      </c>
      <c r="J355" s="237" t="s">
        <v>632</v>
      </c>
      <c r="K355" s="136">
        <f>H355-F355</f>
        <v>786</v>
      </c>
      <c r="L355" s="137">
        <f>K355/F355</f>
        <v>0.27010309278350514</v>
      </c>
      <c r="M355" s="132" t="s">
        <v>548</v>
      </c>
      <c r="N355" s="138">
        <v>45412</v>
      </c>
      <c r="O355" s="54"/>
      <c r="P355" s="54"/>
      <c r="R355" s="37" t="s">
        <v>1015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78">
        <v>211</v>
      </c>
      <c r="B356" s="179">
        <v>45387</v>
      </c>
      <c r="C356" s="53"/>
      <c r="D356" s="53" t="s">
        <v>506</v>
      </c>
      <c r="E356" s="180" t="s">
        <v>546</v>
      </c>
      <c r="F356" s="51" t="s">
        <v>851</v>
      </c>
      <c r="G356" s="51"/>
      <c r="H356" s="51"/>
      <c r="I356" s="51">
        <v>938</v>
      </c>
      <c r="J356" s="51" t="s">
        <v>547</v>
      </c>
      <c r="K356" s="51"/>
      <c r="L356" s="51"/>
      <c r="M356" s="51"/>
      <c r="N356" s="53"/>
      <c r="O356" s="54"/>
      <c r="P356" s="54"/>
      <c r="R356" s="43" t="s">
        <v>1014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>
        <v>212</v>
      </c>
      <c r="B357" s="179">
        <v>45407</v>
      </c>
      <c r="C357" s="53"/>
      <c r="D357" s="53" t="s">
        <v>812</v>
      </c>
      <c r="E357" s="180" t="s">
        <v>546</v>
      </c>
      <c r="F357" s="51" t="s">
        <v>857</v>
      </c>
      <c r="G357" s="51"/>
      <c r="H357" s="51"/>
      <c r="I357" s="51">
        <v>1675</v>
      </c>
      <c r="J357" s="51" t="s">
        <v>547</v>
      </c>
      <c r="K357" s="51"/>
      <c r="L357" s="51"/>
      <c r="M357" s="51"/>
      <c r="N357" s="53"/>
      <c r="O357" s="54"/>
      <c r="P357" s="54"/>
      <c r="R357" s="43" t="s">
        <v>1014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178">
        <v>213</v>
      </c>
      <c r="B358" s="179">
        <v>45426</v>
      </c>
      <c r="C358" s="53"/>
      <c r="D358" s="53" t="s">
        <v>789</v>
      </c>
      <c r="E358" s="180" t="s">
        <v>546</v>
      </c>
      <c r="F358" s="51" t="s">
        <v>987</v>
      </c>
      <c r="G358" s="51"/>
      <c r="H358" s="51"/>
      <c r="I358" s="51">
        <v>617</v>
      </c>
      <c r="J358" s="51" t="s">
        <v>547</v>
      </c>
      <c r="K358" s="51"/>
      <c r="L358" s="51"/>
      <c r="M358" s="51"/>
      <c r="N358" s="53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178"/>
      <c r="B359" s="179"/>
      <c r="C359" s="53"/>
      <c r="D359" s="53"/>
      <c r="E359" s="180"/>
      <c r="F359" s="51"/>
      <c r="G359" s="51"/>
      <c r="H359" s="51"/>
      <c r="I359" s="51"/>
      <c r="J359" s="51"/>
      <c r="K359" s="51"/>
      <c r="L359" s="51"/>
      <c r="M359" s="51"/>
      <c r="N359" s="53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5" customHeight="1">
      <c r="A360" s="178"/>
      <c r="B360" s="179"/>
      <c r="C360" s="53"/>
      <c r="D360" s="53"/>
      <c r="E360" s="180"/>
      <c r="F360" s="51"/>
      <c r="G360" s="51"/>
      <c r="H360" s="51"/>
      <c r="I360" s="51"/>
      <c r="J360" s="51"/>
      <c r="K360" s="51"/>
      <c r="L360" s="51"/>
      <c r="M360" s="51"/>
      <c r="N360" s="53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8" ht="12.75" customHeight="1">
      <c r="B361" s="181" t="s">
        <v>787</v>
      </c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182"/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182"/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8" ht="12.75" customHeight="1">
      <c r="A364" s="51"/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8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5" customHeight="1">
      <c r="F537" s="54"/>
      <c r="G537" s="54"/>
      <c r="H537" s="54"/>
      <c r="I537" s="54"/>
      <c r="J537" s="37"/>
      <c r="K537" s="54"/>
      <c r="L537" s="54"/>
      <c r="M537" s="54"/>
      <c r="O537" s="37"/>
    </row>
  </sheetData>
  <mergeCells count="91">
    <mergeCell ref="A117:A118"/>
    <mergeCell ref="B117:B118"/>
    <mergeCell ref="J117:J118"/>
    <mergeCell ref="M117:M118"/>
    <mergeCell ref="O117:O118"/>
    <mergeCell ref="P76:P77"/>
    <mergeCell ref="J76:J77"/>
    <mergeCell ref="M82:M83"/>
    <mergeCell ref="O82:O83"/>
    <mergeCell ref="J86:J87"/>
    <mergeCell ref="M86:M87"/>
    <mergeCell ref="O86:O87"/>
    <mergeCell ref="P86:P87"/>
    <mergeCell ref="P78:P79"/>
    <mergeCell ref="J82:J83"/>
    <mergeCell ref="P82:P83"/>
    <mergeCell ref="P84:P85"/>
    <mergeCell ref="O76:O77"/>
    <mergeCell ref="O78:O79"/>
    <mergeCell ref="J84:J85"/>
    <mergeCell ref="J93:J94"/>
    <mergeCell ref="A93:A94"/>
    <mergeCell ref="B93:B94"/>
    <mergeCell ref="M97:M98"/>
    <mergeCell ref="A111:A112"/>
    <mergeCell ref="B111:B112"/>
    <mergeCell ref="J111:J112"/>
    <mergeCell ref="A97:A98"/>
    <mergeCell ref="B97:B98"/>
    <mergeCell ref="J97:J98"/>
    <mergeCell ref="A99:A100"/>
    <mergeCell ref="B99:B100"/>
    <mergeCell ref="J99:J100"/>
    <mergeCell ref="A76:A77"/>
    <mergeCell ref="B76:B77"/>
    <mergeCell ref="A78:A79"/>
    <mergeCell ref="B78:B79"/>
    <mergeCell ref="M76:M77"/>
    <mergeCell ref="M78:M79"/>
    <mergeCell ref="J78:J79"/>
    <mergeCell ref="A82:A83"/>
    <mergeCell ref="B82:B83"/>
    <mergeCell ref="A84:A85"/>
    <mergeCell ref="B84:B85"/>
    <mergeCell ref="A86:A87"/>
    <mergeCell ref="B86:B87"/>
    <mergeCell ref="A57:A58"/>
    <mergeCell ref="B57:B58"/>
    <mergeCell ref="J57:J58"/>
    <mergeCell ref="O57:O58"/>
    <mergeCell ref="P57:P58"/>
    <mergeCell ref="M57:M58"/>
    <mergeCell ref="A119:A120"/>
    <mergeCell ref="B119:B120"/>
    <mergeCell ref="A121:A122"/>
    <mergeCell ref="B121:B122"/>
    <mergeCell ref="O102:O103"/>
    <mergeCell ref="M102:M103"/>
    <mergeCell ref="M111:M112"/>
    <mergeCell ref="M113:M114"/>
    <mergeCell ref="B113:B114"/>
    <mergeCell ref="A113:A114"/>
    <mergeCell ref="J113:J114"/>
    <mergeCell ref="O111:O112"/>
    <mergeCell ref="O113:O114"/>
    <mergeCell ref="A102:A103"/>
    <mergeCell ref="B102:B103"/>
    <mergeCell ref="J102:J103"/>
    <mergeCell ref="J121:J122"/>
    <mergeCell ref="P121:P122"/>
    <mergeCell ref="M99:M100"/>
    <mergeCell ref="P113:P114"/>
    <mergeCell ref="P102:P103"/>
    <mergeCell ref="K121:K122"/>
    <mergeCell ref="O121:O122"/>
    <mergeCell ref="M121:M122"/>
    <mergeCell ref="P111:P112"/>
    <mergeCell ref="P99:P100"/>
    <mergeCell ref="O99:O100"/>
    <mergeCell ref="P117:P118"/>
    <mergeCell ref="J119:J120"/>
    <mergeCell ref="M119:M120"/>
    <mergeCell ref="O119:O120"/>
    <mergeCell ref="P119:P120"/>
    <mergeCell ref="O93:O94"/>
    <mergeCell ref="P93:P94"/>
    <mergeCell ref="O97:O98"/>
    <mergeCell ref="O84:O85"/>
    <mergeCell ref="M84:M85"/>
    <mergeCell ref="M93:M94"/>
    <mergeCell ref="P97:P9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8:K79 K83 K87 K94 K44 K58 K118:K1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2024-05-26T18:56:07Z</dcterms:modified>
</cp:coreProperties>
</file>