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16" i="7"/>
  <c r="K116" s="1"/>
  <c r="K78"/>
  <c r="L78" s="1"/>
  <c r="H38"/>
  <c r="K33"/>
  <c r="L33" s="1"/>
  <c r="K32"/>
  <c r="L32" s="1"/>
  <c r="K30"/>
  <c r="L30" s="1"/>
  <c r="K77"/>
  <c r="L77" s="1"/>
  <c r="L112" l="1"/>
  <c r="K112" s="1"/>
  <c r="L113"/>
  <c r="K113" s="1"/>
  <c r="L115"/>
  <c r="K115" s="1"/>
  <c r="K75"/>
  <c r="L75" s="1"/>
  <c r="K74"/>
  <c r="L74" s="1"/>
  <c r="K37"/>
  <c r="L37" s="1"/>
  <c r="K36"/>
  <c r="L36" s="1"/>
  <c r="K38"/>
  <c r="L38" s="1"/>
  <c r="K35" l="1"/>
  <c r="L35" s="1"/>
  <c r="L111"/>
  <c r="K111" s="1"/>
  <c r="K34"/>
  <c r="L34" s="1"/>
  <c r="L109" l="1"/>
  <c r="K109" s="1"/>
  <c r="K73"/>
  <c r="L73" s="1"/>
  <c r="K29"/>
  <c r="L29" s="1"/>
  <c r="K20"/>
  <c r="L20" s="1"/>
  <c r="K27"/>
  <c r="L27" s="1"/>
  <c r="K68"/>
  <c r="L68" s="1"/>
  <c r="L110"/>
  <c r="K110" s="1"/>
  <c r="L108"/>
  <c r="K108" s="1"/>
  <c r="L106"/>
  <c r="K106" s="1"/>
  <c r="K24"/>
  <c r="L24" s="1"/>
  <c r="K69"/>
  <c r="L69" s="1"/>
  <c r="K72"/>
  <c r="L72" s="1"/>
  <c r="K71"/>
  <c r="L71" s="1"/>
  <c r="L107"/>
  <c r="K107" s="1"/>
  <c r="L105"/>
  <c r="K105" s="1"/>
  <c r="L104"/>
  <c r="K104" s="1"/>
  <c r="L103"/>
  <c r="K103" s="1"/>
  <c r="L101"/>
  <c r="K101" s="1"/>
  <c r="K25"/>
  <c r="L25" s="1"/>
  <c r="K26"/>
  <c r="L26" s="1"/>
  <c r="K21"/>
  <c r="L21" s="1"/>
  <c r="K63"/>
  <c r="L63" s="1"/>
  <c r="K65"/>
  <c r="L65" s="1"/>
  <c r="K61"/>
  <c r="L61" s="1"/>
  <c r="K67"/>
  <c r="L67" s="1"/>
  <c r="K19"/>
  <c r="L19" s="1"/>
  <c r="K14"/>
  <c r="L14" s="1"/>
  <c r="K12"/>
  <c r="L12" s="1"/>
  <c r="K66"/>
  <c r="L66" s="1"/>
  <c r="H17"/>
  <c r="K64"/>
  <c r="L64" s="1"/>
  <c r="K62"/>
  <c r="L62" s="1"/>
  <c r="M7"/>
  <c r="K60" l="1"/>
  <c r="L60" s="1"/>
  <c r="L102"/>
  <c r="K102" s="1"/>
  <c r="K59"/>
  <c r="L59" s="1"/>
  <c r="K58"/>
  <c r="L58" s="1"/>
  <c r="K23"/>
  <c r="L23" s="1"/>
  <c r="K22"/>
  <c r="L22" s="1"/>
  <c r="K17"/>
  <c r="L17" s="1"/>
  <c r="K55"/>
  <c r="L55" s="1"/>
  <c r="K57"/>
  <c r="L57" s="1"/>
  <c r="K13"/>
  <c r="L13" s="1"/>
  <c r="K56"/>
  <c r="L56" s="1"/>
  <c r="K16"/>
  <c r="L16" s="1"/>
  <c r="K18"/>
  <c r="L18" s="1"/>
  <c r="K11"/>
  <c r="L11" s="1"/>
  <c r="K10"/>
  <c r="L10" s="1"/>
  <c r="K15"/>
  <c r="L15" s="1"/>
  <c r="K53"/>
  <c r="L53" s="1"/>
  <c r="K54"/>
  <c r="L54" s="1"/>
  <c r="L100"/>
  <c r="K100" s="1"/>
  <c r="K50"/>
  <c r="L50" s="1"/>
  <c r="K52"/>
  <c r="L52" s="1"/>
  <c r="K51"/>
  <c r="L51" s="1"/>
  <c r="K49"/>
  <c r="L49" s="1"/>
  <c r="F274" l="1"/>
  <c r="K275"/>
  <c r="L275" s="1"/>
  <c r="K266"/>
  <c r="L266" s="1"/>
  <c r="K269"/>
  <c r="L269" s="1"/>
  <c r="K277" l="1"/>
  <c r="L277" s="1"/>
  <c r="F268"/>
  <c r="F267"/>
  <c r="F265"/>
  <c r="K265" s="1"/>
  <c r="L265" s="1"/>
  <c r="F245"/>
  <c r="F197"/>
  <c r="K276" l="1"/>
  <c r="L276" s="1"/>
  <c r="K274"/>
  <c r="L274" s="1"/>
  <c r="K280"/>
  <c r="L280" s="1"/>
  <c r="K281"/>
  <c r="L281" s="1"/>
  <c r="K273"/>
  <c r="L273" s="1"/>
  <c r="K283"/>
  <c r="L283" s="1"/>
  <c r="K279"/>
  <c r="L279" s="1"/>
  <c r="K272" l="1"/>
  <c r="L272" s="1"/>
  <c r="K261"/>
  <c r="L261" s="1"/>
  <c r="K263"/>
  <c r="L263" s="1"/>
  <c r="K260"/>
  <c r="L260" s="1"/>
  <c r="K262"/>
  <c r="L262" s="1"/>
  <c r="K191"/>
  <c r="L191" s="1"/>
  <c r="K244"/>
  <c r="L244" s="1"/>
  <c r="K258"/>
  <c r="L258" s="1"/>
  <c r="K259"/>
  <c r="L259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7"/>
  <c r="L247" s="1"/>
  <c r="K246"/>
  <c r="L246" s="1"/>
  <c r="K245"/>
  <c r="L245" s="1"/>
  <c r="K241"/>
  <c r="L241" s="1"/>
  <c r="K240"/>
  <c r="L240" s="1"/>
  <c r="K239"/>
  <c r="L239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19"/>
  <c r="L219" s="1"/>
  <c r="K217"/>
  <c r="L217" s="1"/>
  <c r="K215"/>
  <c r="L215" s="1"/>
  <c r="K213"/>
  <c r="L213" s="1"/>
  <c r="K212"/>
  <c r="L212" s="1"/>
  <c r="K211"/>
  <c r="L211" s="1"/>
  <c r="K209"/>
  <c r="L209" s="1"/>
  <c r="K208"/>
  <c r="L208" s="1"/>
  <c r="K207"/>
  <c r="L207" s="1"/>
  <c r="K206"/>
  <c r="K205"/>
  <c r="L205" s="1"/>
  <c r="K204"/>
  <c r="L204" s="1"/>
  <c r="K202"/>
  <c r="L202" s="1"/>
  <c r="K201"/>
  <c r="L201" s="1"/>
  <c r="K200"/>
  <c r="L200" s="1"/>
  <c r="K199"/>
  <c r="L199" s="1"/>
  <c r="K198"/>
  <c r="L198" s="1"/>
  <c r="K197"/>
  <c r="L197" s="1"/>
  <c r="H196"/>
  <c r="K196" s="1"/>
  <c r="L196" s="1"/>
  <c r="K193"/>
  <c r="L193" s="1"/>
  <c r="K192"/>
  <c r="L192" s="1"/>
  <c r="K190"/>
  <c r="L190" s="1"/>
  <c r="K189"/>
  <c r="L189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H162"/>
  <c r="K162" s="1"/>
  <c r="L162" s="1"/>
  <c r="F161"/>
  <c r="K161" s="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D7" i="6"/>
  <c r="K6" i="4"/>
  <c r="K6" i="3"/>
  <c r="L6" i="2"/>
</calcChain>
</file>

<file path=xl/sharedStrings.xml><?xml version="1.0" encoding="utf-8"?>
<sst xmlns="http://schemas.openxmlformats.org/spreadsheetml/2006/main" count="7511" uniqueCount="3807">
  <si>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</si>
  <si>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</si>
  <si>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</si>
  <si>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</si>
  <si>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</si>
  <si>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</si>
  <si>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</si>
  <si>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</si>
  <si>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</si>
  <si>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</si>
  <si>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</si>
  <si>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</si>
  <si>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</si>
  <si>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</si>
  <si>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</si>
  <si>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</si>
  <si>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</si>
  <si>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</si>
  <si>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</si>
  <si>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</si>
  <si>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</si>
  <si>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</si>
  <si>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</si>
  <si>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</si>
  <si>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</si>
  <si>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</si>
  <si>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</si>
  <si>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</si>
  <si>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</si>
  <si>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</si>
  <si>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</si>
  <si>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</si>
  <si>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</si>
  <si>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</si>
  <si>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</si>
  <si>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</si>
  <si>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</si>
  <si>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</si>
  <si>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</si>
  <si>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</si>
  <si>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</si>
  <si>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</si>
  <si>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</si>
  <si>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</si>
  <si>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</si>
  <si>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</si>
  <si>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</si>
  <si>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</si>
  <si>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</si>
  <si>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</si>
  <si>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</si>
  <si>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</si>
  <si>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</si>
  <si>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</si>
  <si>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</si>
  <si>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</si>
  <si>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</si>
  <si>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</si>
  <si>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</si>
  <si>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</si>
  <si>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</si>
  <si>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</si>
  <si>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</si>
  <si>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</si>
  <si>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</si>
  <si>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</si>
  <si>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</si>
  <si>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</si>
  <si>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</si>
  <si>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</si>
  <si>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</si>
  <si>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</si>
  <si>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</si>
  <si>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</si>
  <si>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</si>
  <si>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</si>
  <si>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</si>
  <si>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</si>
  <si>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</si>
  <si>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</si>
  <si>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</si>
  <si>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</si>
  <si>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</si>
  <si>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</si>
  <si>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</si>
  <si>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</si>
  <si>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</si>
  <si>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</si>
  <si>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</si>
  <si>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</si>
  <si>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</si>
  <si>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</si>
  <si>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</si>
  <si>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</si>
  <si>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</si>
  <si>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</si>
  <si>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</si>
  <si>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</si>
  <si>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</si>
  <si>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</si>
  <si>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</si>
  <si>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</si>
  <si>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</si>
  <si>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</si>
  <si>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</si>
  <si>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</si>
  <si>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</si>
  <si>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</si>
  <si>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</si>
  <si>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</si>
  <si>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</si>
  <si>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</si>
  <si>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</si>
  <si>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</si>
  <si>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</si>
  <si>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</si>
  <si>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</si>
  <si>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</si>
  <si>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</si>
  <si>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</si>
  <si>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</si>
  <si>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</si>
  <si>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</si>
  <si>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</si>
  <si>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</si>
  <si>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</si>
  <si>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</si>
  <si>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</si>
  <si>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</si>
  <si>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</si>
  <si>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</si>
  <si>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</si>
  <si>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</si>
  <si>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</si>
  <si>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</si>
  <si>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</si>
  <si>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</si>
  <si>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</si>
  <si>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</si>
  <si>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</si>
  <si>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</si>
  <si>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</si>
  <si>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</si>
  <si>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</si>
  <si>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</si>
  <si>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</si>
  <si>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</si>
  <si>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</si>
  <si>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</si>
  <si>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</si>
  <si>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</si>
  <si>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</si>
  <si>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</si>
  <si>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</si>
  <si>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</si>
  <si>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</si>
  <si>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</si>
  <si>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</si>
  <si>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</si>
  <si>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</si>
  <si>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</si>
  <si>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</si>
  <si>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</si>
  <si>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</si>
  <si>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</si>
  <si>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</si>
  <si>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</si>
  <si>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</si>
  <si>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</si>
  <si>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</si>
  <si>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</si>
  <si>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</si>
  <si>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</si>
  <si>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</si>
  <si>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</si>
  <si>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</si>
  <si>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</si>
  <si>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</si>
  <si>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</si>
  <si>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</si>
  <si>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</si>
  <si>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</si>
  <si>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</si>
  <si>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</si>
  <si>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</si>
  <si>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</si>
  <si>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</si>
  <si>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</si>
  <si>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</si>
  <si>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</si>
  <si>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</si>
  <si>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</si>
  <si>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</si>
  <si>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</si>
  <si>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</si>
  <si>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</si>
  <si>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</si>
  <si>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</si>
  <si>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</si>
  <si>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</si>
  <si>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</si>
  <si>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</si>
  <si>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</si>
  <si>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</si>
  <si>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</si>
  <si>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</si>
  <si>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</si>
  <si>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</si>
  <si>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</si>
  <si>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</si>
  <si>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</si>
  <si>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</si>
  <si>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</si>
  <si>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</si>
  <si>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</si>
  <si>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</si>
  <si>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</si>
  <si>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</si>
  <si>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</si>
  <si>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</si>
  <si>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</si>
  <si>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</si>
  <si>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</si>
  <si>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</si>
  <si>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</si>
  <si>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</si>
  <si>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</si>
  <si>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</si>
  <si>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</si>
  <si>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</si>
  <si>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</si>
  <si>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</si>
  <si>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</si>
  <si>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</si>
  <si>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</si>
  <si>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</si>
  <si>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</si>
  <si>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</si>
  <si>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</si>
  <si>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</si>
  <si>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</si>
  <si>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</si>
  <si>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</si>
  <si>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</si>
  <si>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</si>
  <si>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</si>
  <si>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</si>
  <si>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</si>
  <si>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</si>
  <si>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</si>
  <si>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</si>
  <si>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</si>
  <si>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</si>
  <si>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</si>
  <si>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</si>
  <si>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</si>
  <si>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</si>
  <si>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</si>
  <si>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</si>
  <si>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</si>
  <si>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</si>
  <si>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</si>
  <si>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</si>
  <si>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</si>
  <si>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</si>
  <si>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</si>
  <si>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</si>
  <si>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</si>
  <si>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</si>
  <si>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</si>
  <si>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</si>
  <si>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</si>
  <si>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</si>
  <si>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</si>
  <si>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</si>
  <si>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</si>
  <si>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</si>
  <si>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</si>
  <si>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</si>
  <si>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</si>
  <si>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</si>
  <si>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</si>
  <si>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</si>
  <si>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</si>
  <si>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</si>
  <si>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</si>
  <si>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</si>
  <si>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</si>
  <si>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</si>
  <si>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</si>
  <si>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</si>
  <si>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</si>
  <si>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</si>
  <si>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</si>
  <si>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</si>
  <si>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</si>
  <si>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</si>
  <si>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</si>
  <si>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</si>
  <si>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</si>
  <si>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</si>
  <si>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</si>
  <si>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</si>
  <si>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</si>
  <si>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</si>
  <si>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</si>
  <si>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</si>
  <si>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</si>
  <si>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</si>
  <si>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</si>
  <si>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</si>
  <si>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</si>
  <si>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</si>
  <si>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</si>
  <si>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</si>
  <si>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</si>
  <si>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</si>
  <si>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</si>
  <si>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</si>
  <si>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</si>
  <si>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</si>
  <si>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</si>
  <si>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</si>
  <si>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</si>
  <si>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</si>
  <si>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</si>
  <si>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</si>
  <si>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</si>
  <si>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</si>
  <si>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</si>
  <si>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</si>
  <si>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</si>
  <si>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</si>
  <si>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</si>
  <si>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</si>
  <si>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</si>
  <si>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</si>
  <si>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</si>
  <si>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</si>
  <si>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</si>
  <si>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</si>
  <si>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</si>
  <si>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</si>
  <si>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</si>
  <si>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</si>
  <si>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</si>
  <si>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</si>
  <si>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</si>
  <si>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</si>
  <si>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</si>
  <si>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</si>
  <si>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</si>
  <si>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</si>
  <si>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</si>
  <si>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</si>
  <si>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</si>
  <si>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</si>
  <si>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</si>
  <si>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</si>
  <si>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</si>
  <si>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</si>
  <si>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</si>
  <si>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</si>
  <si>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</si>
  <si>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</si>
  <si>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</si>
  <si>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</si>
  <si>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</si>
  <si>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</si>
  <si>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</si>
  <si>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</si>
  <si>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</si>
  <si>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</si>
  <si>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</si>
  <si>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</si>
  <si>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</si>
  <si>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</si>
  <si>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</si>
  <si>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</si>
  <si>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</si>
  <si>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</si>
  <si>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</si>
  <si>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</si>
  <si>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</si>
  <si>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</si>
  <si>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</si>
  <si>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</si>
  <si>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</si>
  <si>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</si>
  <si>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</si>
  <si>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</si>
  <si>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</si>
  <si>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</si>
  <si>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</si>
  <si>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</si>
  <si>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</si>
  <si>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</si>
  <si>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</si>
  <si>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</si>
  <si>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</si>
  <si>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</si>
  <si>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</si>
  <si>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</si>
  <si>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</si>
  <si>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</si>
  <si>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</si>
  <si>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</si>
  <si>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</si>
  <si>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</si>
  <si>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</si>
  <si>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</si>
  <si>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</si>
  <si>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</si>
  <si>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</si>
  <si>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</si>
  <si>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</si>
  <si>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</si>
  <si>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</si>
  <si>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</si>
  <si>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</si>
  <si>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</si>
  <si>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</si>
  <si>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</si>
  <si>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</si>
  <si>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</si>
  <si>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</si>
  <si>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</si>
  <si>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</si>
  <si>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</si>
  <si>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</si>
  <si>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</si>
  <si>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</si>
  <si>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</si>
  <si>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</si>
  <si>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</si>
  <si>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</si>
  <si>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</si>
  <si>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</si>
  <si>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</si>
  <si>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</si>
  <si>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</si>
  <si>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</si>
  <si>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</si>
  <si>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</si>
  <si>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</si>
  <si>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</si>
  <si>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</si>
  <si>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</si>
  <si>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</si>
  <si>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</si>
  <si>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</si>
  <si>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</si>
  <si>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</si>
  <si>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</si>
  <si>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</si>
  <si>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</si>
  <si>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</si>
  <si>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</si>
  <si>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</si>
  <si>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</si>
  <si>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</si>
  <si>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</si>
  <si>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</si>
  <si>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</si>
  <si>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</si>
  <si>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</si>
  <si>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</si>
  <si>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</si>
  <si>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</si>
  <si>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</si>
  <si>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</si>
  <si>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</si>
  <si>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</si>
  <si>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</si>
  <si>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</si>
  <si>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</si>
  <si>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</si>
  <si>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</si>
  <si>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</si>
  <si>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</si>
  <si>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</si>
  <si>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</si>
  <si>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</si>
  <si>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</si>
  <si>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</si>
  <si>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</si>
  <si>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</si>
  <si>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</si>
  <si>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</si>
  <si>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</si>
  <si>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</si>
  <si>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</si>
  <si>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</si>
  <si>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</si>
  <si>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</si>
  <si>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</si>
  <si>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</si>
  <si>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</si>
  <si>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</si>
  <si>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</si>
  <si>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</si>
  <si>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</si>
  <si>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</si>
  <si>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</si>
  <si>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</si>
  <si>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</si>
  <si>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</si>
  <si>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</si>
  <si>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</si>
  <si>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</si>
  <si>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</si>
  <si>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</si>
  <si>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</si>
  <si>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</si>
  <si>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</si>
  <si>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</si>
  <si>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</si>
  <si>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</si>
  <si>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</si>
  <si>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</si>
  <si>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</si>
  <si>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</si>
  <si>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</si>
  <si>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</si>
  <si>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</si>
  <si>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</si>
  <si>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</si>
  <si>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</si>
  <si>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</si>
  <si>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</si>
  <si>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</si>
  <si>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</si>
  <si>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</si>
  <si>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</si>
  <si>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</si>
  <si>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</si>
  <si>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</si>
  <si>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</si>
  <si>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</si>
  <si>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</si>
  <si>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</si>
  <si>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</si>
  <si>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</si>
  <si>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</si>
  <si>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</si>
  <si>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</si>
  <si>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</si>
  <si>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</si>
  <si>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</si>
  <si>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</si>
  <si>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</si>
  <si>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</si>
  <si>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</si>
  <si>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</si>
  <si>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</si>
  <si>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</si>
  <si>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</si>
  <si>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</si>
  <si>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</si>
  <si>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</si>
  <si>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</si>
  <si>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</si>
  <si>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</si>
  <si>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</si>
  <si>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</si>
  <si>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</si>
  <si>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</si>
  <si>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</si>
  <si>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</si>
  <si>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</si>
  <si>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</si>
  <si>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</si>
  <si>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</si>
  <si>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</si>
  <si>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</si>
  <si>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</si>
  <si>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</si>
  <si>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</si>
  <si>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</si>
  <si>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</si>
  <si>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</si>
  <si>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</si>
  <si>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</si>
  <si>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</si>
  <si>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</si>
  <si>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</si>
  <si>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</si>
  <si>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</si>
  <si>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</si>
  <si>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</si>
  <si>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</si>
  <si>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</si>
  <si>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</si>
  <si>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</si>
  <si>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</si>
  <si>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</si>
  <si>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</si>
  <si>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</si>
  <si>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</si>
  <si>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</si>
  <si>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</si>
  <si>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</si>
  <si>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</si>
  <si>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</si>
  <si>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</si>
  <si>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</si>
  <si>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</si>
  <si>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</si>
  <si>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</si>
  <si>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</si>
  <si>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</si>
  <si>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</si>
  <si>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</si>
  <si>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</si>
  <si>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</si>
  <si>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</si>
  <si>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</si>
  <si>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</si>
  <si>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</si>
  <si>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</si>
  <si>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</si>
  <si>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</si>
  <si>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</si>
  <si>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</si>
  <si>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</si>
  <si>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</si>
  <si>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</si>
  <si>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</si>
  <si>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</si>
  <si>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</si>
  <si>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</si>
  <si>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</si>
  <si>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</si>
  <si>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</si>
  <si>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</si>
  <si>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</si>
  <si>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</si>
  <si>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</si>
  <si>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</si>
  <si>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</si>
  <si>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</si>
  <si>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</si>
  <si>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</si>
  <si>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</si>
  <si>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</si>
  <si>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</si>
  <si>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</si>
  <si>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</si>
  <si>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</si>
  <si>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</si>
  <si>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</si>
  <si>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</si>
  <si>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</si>
  <si>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</si>
  <si>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</si>
  <si>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</si>
  <si>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</si>
  <si>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</si>
  <si>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</si>
  <si>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</si>
  <si>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</si>
  <si>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</si>
  <si>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</si>
  <si>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</si>
  <si>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</si>
  <si>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</si>
  <si>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</si>
  <si>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</si>
  <si>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</si>
  <si>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</si>
  <si>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</si>
  <si>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</si>
  <si>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</si>
  <si>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</si>
  <si>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</si>
  <si>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</si>
  <si>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</si>
  <si>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</si>
  <si>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</si>
  <si>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</si>
  <si>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</si>
  <si>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</si>
  <si>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</si>
  <si>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</si>
  <si>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</si>
  <si>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</si>
  <si>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</si>
  <si>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</si>
  <si>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</si>
  <si>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</si>
  <si>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</si>
  <si>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</si>
  <si>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</si>
  <si>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</si>
  <si>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</si>
  <si>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</si>
  <si>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</si>
  <si>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</si>
  <si>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</si>
  <si>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</si>
  <si>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</si>
  <si>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</si>
  <si>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</si>
  <si>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</si>
  <si>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</si>
  <si>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</si>
  <si>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</si>
  <si>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</si>
  <si>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</si>
  <si>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</si>
  <si>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</si>
  <si>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</si>
  <si>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</si>
  <si>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</si>
  <si>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</si>
  <si>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</si>
  <si>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</si>
  <si>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</si>
  <si>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</si>
  <si>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</si>
  <si>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</si>
  <si>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</si>
  <si>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</si>
  <si>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</si>
  <si>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</si>
  <si>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</si>
  <si>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</si>
  <si>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</si>
  <si>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</si>
  <si>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</si>
  <si>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</si>
  <si>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</si>
  <si>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</si>
  <si>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</si>
  <si>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</si>
  <si>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</si>
  <si>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</si>
  <si>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</si>
  <si>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</si>
  <si>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</si>
  <si>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</si>
  <si>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</si>
  <si>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</si>
  <si>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</si>
  <si>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</si>
  <si>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</si>
  <si>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</si>
  <si>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</si>
  <si>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</si>
  <si>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</si>
  <si>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</si>
  <si>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</si>
  <si>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</si>
  <si>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</si>
  <si>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</si>
  <si>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</si>
  <si>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</si>
  <si>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</si>
  <si>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</si>
  <si>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</si>
  <si>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</si>
  <si>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</si>
  <si>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</si>
  <si>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</si>
  <si>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</si>
  <si>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</si>
  <si>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</si>
  <si>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</si>
  <si>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</si>
  <si>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</si>
  <si>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</si>
  <si>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</si>
  <si>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</si>
  <si>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</si>
  <si>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</si>
  <si>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</si>
  <si>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</si>
  <si>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</si>
  <si>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</si>
  <si>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</si>
  <si>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</si>
  <si>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</si>
  <si>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</si>
  <si>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</si>
  <si>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</si>
  <si>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</si>
  <si>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</si>
  <si>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</si>
  <si>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</si>
  <si>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</si>
  <si>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</si>
  <si>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</si>
  <si>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</si>
  <si>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</si>
  <si>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</si>
  <si>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</si>
  <si>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</si>
  <si>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</si>
  <si>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</si>
  <si>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</si>
  <si>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</si>
  <si>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</si>
  <si>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</si>
  <si>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</si>
  <si>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</si>
  <si>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</si>
  <si>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</si>
  <si>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</si>
  <si>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</si>
  <si>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</si>
  <si>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</si>
  <si>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</si>
  <si>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</si>
  <si>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</si>
  <si>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</si>
  <si>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</si>
  <si>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</si>
  <si>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</si>
  <si>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</si>
  <si>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</si>
  <si>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</si>
  <si>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</si>
  <si>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</si>
  <si>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</si>
  <si>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</si>
  <si>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</si>
  <si>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</si>
  <si>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</si>
  <si>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</si>
  <si>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</si>
  <si>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</si>
  <si>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</si>
  <si>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</si>
  <si>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</si>
  <si>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</si>
  <si>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</si>
  <si>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</si>
  <si>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</si>
  <si>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</si>
  <si>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</si>
  <si>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</si>
  <si>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</si>
  <si>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</si>
  <si>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</si>
  <si>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</si>
  <si>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</si>
  <si>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</si>
  <si>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</si>
  <si>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</si>
  <si>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</si>
  <si>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</si>
  <si>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</si>
  <si>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</si>
  <si>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</si>
  <si>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</si>
  <si>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</si>
  <si>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</si>
  <si>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</si>
  <si>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</si>
  <si>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</si>
  <si>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</si>
  <si>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</si>
  <si>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</si>
  <si>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</si>
  <si>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</si>
  <si>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</si>
  <si>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</si>
  <si>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</si>
  <si>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</si>
  <si>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</si>
  <si>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</si>
  <si>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</si>
  <si>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</si>
  <si>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</si>
  <si>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</si>
  <si>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</si>
  <si>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</si>
  <si>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</si>
  <si>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</si>
  <si>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</si>
  <si>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</si>
  <si>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</si>
  <si>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</si>
  <si>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</si>
  <si>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</si>
  <si>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</si>
  <si>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</si>
  <si>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</si>
  <si>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</si>
  <si>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</si>
  <si>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</si>
  <si>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</si>
  <si>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</si>
  <si>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</si>
  <si>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</si>
  <si>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</si>
  <si>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</si>
  <si>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</si>
  <si>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</si>
  <si>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</si>
  <si>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</si>
  <si>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</si>
  <si>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</si>
  <si>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</si>
  <si>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</si>
  <si>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</si>
  <si>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</si>
  <si>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</si>
  <si>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</si>
  <si>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</si>
  <si>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</si>
  <si>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</si>
  <si>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</si>
  <si>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</si>
  <si>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</si>
  <si>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</si>
  <si>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</si>
  <si>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</si>
  <si>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</si>
  <si>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</si>
  <si>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</si>
  <si>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</si>
  <si>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</si>
  <si>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</si>
  <si>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</si>
  <si>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</si>
  <si>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</si>
  <si>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</si>
  <si>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</si>
  <si>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</si>
  <si>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</si>
  <si>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</si>
  <si>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</si>
  <si>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</si>
  <si>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</si>
  <si>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</si>
  <si>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</si>
  <si>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</si>
  <si>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</si>
  <si>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</si>
  <si>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</si>
  <si>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</si>
  <si>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</si>
  <si>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</si>
  <si>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</si>
  <si>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</si>
  <si>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</si>
  <si>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</si>
  <si>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</si>
  <si>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</si>
  <si>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</si>
  <si>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</si>
  <si>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</si>
  <si>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</si>
  <si>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</si>
  <si>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</si>
  <si>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</si>
  <si>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</si>
  <si>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</si>
  <si>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</si>
  <si>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</si>
  <si>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</si>
  <si>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</si>
  <si>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</si>
  <si>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</si>
  <si>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</si>
  <si>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</si>
  <si>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</si>
  <si>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</si>
  <si>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</si>
  <si>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</si>
  <si>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</si>
  <si>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</si>
  <si>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</si>
  <si>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</si>
  <si>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</si>
  <si>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</si>
  <si>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</si>
  <si>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</si>
  <si>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</si>
  <si>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</si>
  <si>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</si>
  <si>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</si>
  <si>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</si>
  <si>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</si>
  <si>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</si>
  <si>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</si>
  <si>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</si>
  <si>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</si>
  <si>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</si>
  <si>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</si>
  <si>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</si>
  <si>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</si>
  <si>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</si>
  <si>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</si>
  <si>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</si>
  <si>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</si>
  <si>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</si>
  <si>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</si>
  <si>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</si>
  <si>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</si>
  <si>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</si>
  <si>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</si>
  <si>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</si>
  <si>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</si>
  <si>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</si>
  <si>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</si>
  <si>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</si>
  <si>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</si>
  <si>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</si>
  <si>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</si>
  <si>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</si>
  <si>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</si>
  <si>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</si>
  <si>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</si>
  <si>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</si>
  <si>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</si>
  <si>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</si>
  <si>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</si>
  <si>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</si>
  <si>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</si>
  <si>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</si>
  <si>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</si>
  <si>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</si>
  <si>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</si>
  <si>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</si>
  <si>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</si>
  <si>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</si>
  <si>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</si>
  <si>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</si>
  <si>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</si>
  <si>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</si>
  <si>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</si>
  <si>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</si>
  <si>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</si>
  <si>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</si>
  <si>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</si>
  <si>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</si>
  <si>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</si>
  <si>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</si>
  <si>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</si>
  <si>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</si>
  <si>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</si>
  <si>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</si>
  <si>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</si>
  <si>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</si>
  <si>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</si>
  <si>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</si>
  <si>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</si>
  <si>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</si>
  <si>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</si>
  <si>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</si>
  <si>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</si>
  <si>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</si>
  <si>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</si>
  <si>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</si>
  <si>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</si>
  <si>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</si>
  <si>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</si>
  <si>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</si>
  <si>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</si>
  <si>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</si>
  <si>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</si>
  <si>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</si>
  <si>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</si>
  <si>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</si>
  <si>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</si>
  <si>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</si>
  <si>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</si>
  <si>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</si>
  <si>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</si>
  <si>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</si>
  <si>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</si>
  <si>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</si>
  <si>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</si>
  <si>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</si>
  <si>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</si>
  <si>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</si>
  <si>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</si>
  <si>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</si>
  <si>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</si>
  <si>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</si>
  <si>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</si>
  <si>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</si>
  <si>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</si>
  <si>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</si>
  <si>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</si>
  <si>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</si>
  <si>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</si>
  <si>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</si>
  <si>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</si>
  <si>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</si>
  <si>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</si>
  <si>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</si>
  <si>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</si>
  <si>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</si>
  <si>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</si>
  <si>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</si>
  <si>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</si>
  <si>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</si>
  <si>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</si>
  <si>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</si>
  <si>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</si>
  <si>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</si>
  <si>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</si>
  <si>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</si>
  <si>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</si>
  <si>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</si>
  <si>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</si>
  <si>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</si>
  <si>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</si>
  <si>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</si>
  <si>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</si>
  <si>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</si>
  <si>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</si>
  <si>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</si>
  <si>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</si>
  <si>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</si>
  <si>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</si>
  <si>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</si>
  <si>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</si>
  <si>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</si>
  <si>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</si>
  <si>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</si>
  <si>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</si>
  <si>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</si>
  <si>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</si>
  <si>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</si>
  <si>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</si>
  <si>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</si>
  <si>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</si>
  <si>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</si>
  <si>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</si>
  <si>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</si>
  <si>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</si>
  <si>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</si>
  <si>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</si>
  <si>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</si>
  <si>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</si>
  <si>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</si>
  <si>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</si>
  <si>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</si>
  <si>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</si>
  <si>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</si>
  <si>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</si>
  <si>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</si>
  <si>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</si>
  <si>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</si>
  <si>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</si>
  <si>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</si>
  <si>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</si>
  <si>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</si>
  <si>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</si>
  <si>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</si>
  <si>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</si>
  <si>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</si>
  <si>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</si>
  <si>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</si>
  <si>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</si>
  <si>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</si>
  <si>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</si>
  <si>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</si>
  <si>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</si>
  <si>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</si>
  <si>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</si>
  <si>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</si>
  <si>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</si>
  <si>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</si>
  <si>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</si>
  <si>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</si>
  <si>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</si>
  <si>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</si>
  <si>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</si>
  <si>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</si>
  <si>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</si>
  <si>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</si>
  <si>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</si>
  <si>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</si>
  <si>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</si>
  <si>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</si>
  <si>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</si>
  <si>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</si>
  <si>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</si>
  <si>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</si>
  <si>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</si>
  <si>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</si>
  <si>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</si>
  <si>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</si>
  <si>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</si>
  <si>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</si>
  <si>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</si>
  <si>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</si>
  <si>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</si>
  <si>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</si>
  <si>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</si>
  <si>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</si>
  <si>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</si>
  <si>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</si>
  <si>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</si>
  <si>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</si>
  <si>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</si>
  <si>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</si>
  <si>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</si>
  <si>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</si>
  <si>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</si>
  <si>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</si>
  <si>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</si>
  <si>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</si>
  <si>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</si>
  <si>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</si>
  <si>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</si>
  <si>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</si>
  <si>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</si>
  <si>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</si>
  <si>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</si>
  <si>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</si>
  <si>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</si>
  <si>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</si>
  <si>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</si>
  <si>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</si>
  <si>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</si>
  <si>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</si>
  <si>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</si>
  <si>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</si>
  <si>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</si>
  <si>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</si>
  <si>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</si>
  <si>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</si>
  <si>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</si>
  <si>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</si>
  <si>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</si>
  <si>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</si>
  <si>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</si>
  <si>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</si>
  <si>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</si>
  <si>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</si>
  <si>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</si>
  <si>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</si>
  <si>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</si>
  <si>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</si>
  <si>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</si>
  <si>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</si>
  <si>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</si>
  <si>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</si>
  <si>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</si>
  <si>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</si>
  <si>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</si>
  <si>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</si>
  <si>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</si>
  <si>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</si>
  <si>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</si>
  <si>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</si>
  <si>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</si>
  <si>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</si>
  <si>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</si>
  <si>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</si>
  <si>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</si>
  <si>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</si>
  <si>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</si>
  <si>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</si>
  <si>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</si>
  <si>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</si>
  <si>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</si>
  <si>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</si>
  <si>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</si>
  <si>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</si>
  <si>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</si>
  <si>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</si>
  <si>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</si>
  <si>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</si>
  <si>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</si>
  <si>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</si>
  <si>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</si>
  <si>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</si>
  <si>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</si>
  <si>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</si>
  <si>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</si>
  <si>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</si>
  <si>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</si>
  <si>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</si>
  <si>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</si>
  <si>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</si>
  <si>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</si>
  <si>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</si>
  <si>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</si>
  <si>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</si>
  <si>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</si>
  <si>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</si>
  <si>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</si>
  <si>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</si>
  <si>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</si>
  <si>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</si>
  <si>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</si>
  <si>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</si>
  <si>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</si>
  <si>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</si>
  <si>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</si>
  <si>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</si>
  <si>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</si>
  <si>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</si>
  <si>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</si>
  <si>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</si>
  <si>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</si>
  <si>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</si>
  <si>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</si>
  <si>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</si>
  <si>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</si>
  <si>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</si>
  <si>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</si>
  <si>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</si>
  <si>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</si>
  <si>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</si>
  <si>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</si>
  <si>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</si>
  <si>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</si>
  <si>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</si>
  <si>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</si>
  <si>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</si>
  <si>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</si>
  <si>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</si>
  <si>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</si>
  <si>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</si>
  <si>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</si>
  <si>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</si>
  <si>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</si>
  <si>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</si>
  <si>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</si>
  <si>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</si>
  <si>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</si>
  <si>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</si>
  <si>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</si>
  <si>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</si>
  <si>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</si>
  <si>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</si>
  <si>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</si>
  <si>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</si>
  <si>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</si>
  <si>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</si>
  <si>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</si>
  <si>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</si>
  <si>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</si>
  <si>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</si>
  <si>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</si>
  <si>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</si>
  <si>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</si>
  <si>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</si>
  <si>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</si>
  <si>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</si>
  <si>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</si>
  <si>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</si>
  <si>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</si>
  <si>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</si>
  <si>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</si>
  <si>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</si>
  <si>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</si>
  <si>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</si>
  <si>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</si>
  <si>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</si>
  <si>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</si>
  <si>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</si>
  <si>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</si>
  <si>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</si>
  <si>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</si>
  <si>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</si>
  <si>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</si>
  <si>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</si>
  <si>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</si>
  <si>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</si>
  <si>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</si>
  <si>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</si>
  <si>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</si>
  <si>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</si>
  <si>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</si>
  <si>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</si>
  <si>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</si>
  <si>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</si>
  <si>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</si>
  <si>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</si>
  <si>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</si>
  <si>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</si>
  <si>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</si>
  <si>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</si>
  <si>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</si>
  <si>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</si>
  <si>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</si>
  <si>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</si>
  <si>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</si>
  <si>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</si>
  <si>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</si>
  <si>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</si>
  <si>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</si>
  <si>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</si>
  <si>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</si>
  <si>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</si>
  <si>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</si>
  <si>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</si>
  <si>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</si>
  <si>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</si>
  <si>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</si>
  <si>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</si>
  <si>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</si>
  <si>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</si>
  <si>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</si>
  <si>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</si>
  <si>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</si>
  <si>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</si>
  <si>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</si>
  <si>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</si>
  <si>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</si>
  <si>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</si>
  <si>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</si>
  <si>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</si>
  <si>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</si>
  <si>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</si>
  <si>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</si>
  <si>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</si>
  <si>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</si>
  <si>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</si>
  <si>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</si>
  <si>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</si>
  <si>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</si>
  <si>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</si>
  <si>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</si>
  <si>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</si>
  <si>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</si>
  <si>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</si>
  <si>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</si>
  <si>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</si>
  <si>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</si>
  <si>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</si>
  <si>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</si>
  <si>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</si>
  <si>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</si>
  <si>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</si>
  <si>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</si>
  <si>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</si>
  <si>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</si>
  <si>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</si>
  <si>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</si>
  <si>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</si>
  <si>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</si>
  <si>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</si>
  <si>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</si>
  <si>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</si>
  <si>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</si>
  <si>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</si>
  <si>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</si>
  <si>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</si>
  <si>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</si>
  <si>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</si>
  <si>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</si>
  <si>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</si>
  <si>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</si>
  <si>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</si>
  <si>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</si>
  <si>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</si>
  <si>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</si>
  <si>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</si>
  <si>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</si>
  <si>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</si>
  <si>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</si>
  <si>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</si>
  <si>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</si>
  <si>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</si>
  <si>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</si>
  <si>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</si>
  <si>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</si>
  <si>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</si>
  <si>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</si>
  <si>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</si>
  <si>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</si>
  <si>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</si>
  <si>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</si>
  <si>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</si>
  <si>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</si>
  <si>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</si>
  <si>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</si>
  <si>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</si>
  <si>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</si>
  <si>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</si>
  <si>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</si>
  <si>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</si>
  <si>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</si>
  <si>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</si>
  <si>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</si>
  <si>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</si>
  <si>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</si>
  <si>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</si>
  <si>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</si>
  <si>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</si>
  <si>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</si>
  <si>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</si>
  <si>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</si>
  <si>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</si>
  <si>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</si>
  <si>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</si>
  <si>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</si>
  <si>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</si>
  <si>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</si>
  <si>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</si>
  <si>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</si>
  <si>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</si>
  <si>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</si>
  <si>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</si>
  <si>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</si>
  <si>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</si>
  <si>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</si>
  <si>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</si>
  <si>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</si>
  <si>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</si>
  <si>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</si>
  <si>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</si>
  <si>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</si>
  <si>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</si>
  <si>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</si>
  <si>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</si>
  <si>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</si>
  <si>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</si>
  <si>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</si>
  <si>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</si>
  <si>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</si>
  <si>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</si>
  <si>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</si>
  <si>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</si>
  <si>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</si>
  <si>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</si>
  <si>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</si>
  <si>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</si>
  <si>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</si>
  <si>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</si>
  <si>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</si>
  <si>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</si>
  <si>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</si>
  <si>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</si>
  <si>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</si>
  <si>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</si>
  <si>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</si>
  <si>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</si>
  <si>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</si>
  <si>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</si>
  <si>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</si>
  <si>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</si>
  <si>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</si>
  <si>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</si>
  <si>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</si>
  <si>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</si>
  <si>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</si>
  <si>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</si>
  <si>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</si>
  <si>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</si>
  <si>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</si>
  <si>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</si>
  <si>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</si>
  <si>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</si>
  <si>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</si>
  <si>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</si>
  <si>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</si>
  <si>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</si>
  <si>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</si>
  <si>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</si>
  <si>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</si>
  <si>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</si>
  <si>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</si>
  <si>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</si>
  <si>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</si>
  <si>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</si>
  <si>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</si>
  <si>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</si>
  <si>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</si>
  <si>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</si>
  <si>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</si>
  <si>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</si>
  <si>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</si>
  <si>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</si>
  <si>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</si>
  <si>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</si>
  <si>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</si>
  <si>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</si>
  <si>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</si>
  <si>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</si>
  <si>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</si>
  <si>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</si>
  <si>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</si>
  <si>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</si>
  <si>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</si>
  <si>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</si>
  <si>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</si>
  <si>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</si>
  <si>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</si>
  <si>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</si>
  <si>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</si>
  <si>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</si>
  <si>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</si>
  <si>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</si>
  <si>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</si>
  <si>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</si>
  <si>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</si>
  <si>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</si>
  <si>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</si>
  <si>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</si>
  <si>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</si>
  <si>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</si>
  <si>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</si>
  <si>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</si>
  <si>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</si>
  <si>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</si>
  <si>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</si>
  <si>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</si>
  <si>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</si>
  <si>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</si>
  <si>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</si>
  <si>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</si>
  <si>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</si>
  <si>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</si>
  <si>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</si>
  <si>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</si>
  <si>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</si>
  <si>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</si>
  <si>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</si>
  <si>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</si>
  <si>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</si>
  <si>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</si>
  <si>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</si>
  <si>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</si>
  <si>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</si>
  <si>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</si>
  <si>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</si>
  <si>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</si>
  <si>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</si>
  <si>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</si>
  <si>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</si>
  <si>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</si>
  <si>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</si>
  <si>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</si>
  <si>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</si>
  <si>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</si>
  <si>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</si>
  <si>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</si>
  <si>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</si>
  <si>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</si>
  <si>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</si>
  <si>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</si>
  <si>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</si>
  <si>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</si>
  <si>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</si>
  <si>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</si>
  <si>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</si>
  <si>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</si>
  <si>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</si>
  <si>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</si>
  <si>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</si>
  <si>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</si>
  <si>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</si>
  <si>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</si>
  <si>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</si>
  <si>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</si>
  <si>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</si>
  <si>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</si>
  <si>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</si>
  <si>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</si>
  <si>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</si>
  <si>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</si>
  <si>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</si>
  <si>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</si>
  <si>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</si>
  <si>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</si>
  <si>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</si>
  <si>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</si>
  <si>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</si>
  <si>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</si>
  <si>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</si>
  <si>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</si>
  <si>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</si>
  <si>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</si>
  <si>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</si>
  <si>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</si>
  <si>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</si>
  <si>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</si>
  <si>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</si>
  <si>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</si>
  <si>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</si>
  <si>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</si>
  <si>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</si>
  <si>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</si>
  <si>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</si>
  <si>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</si>
  <si>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</si>
  <si>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</si>
  <si>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</si>
  <si>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</si>
  <si>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</si>
  <si>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</si>
  <si>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</si>
  <si>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</si>
  <si>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</si>
  <si>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</si>
  <si>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</si>
  <si>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</si>
  <si>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</si>
  <si>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</si>
  <si>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</si>
  <si>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</si>
  <si>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</si>
  <si>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</si>
  <si>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</si>
  <si>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</si>
  <si>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</si>
  <si>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</si>
  <si>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</si>
  <si>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</si>
  <si>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</si>
  <si>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</si>
  <si>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</si>
  <si>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</si>
  <si>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</si>
  <si>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</si>
  <si>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</si>
  <si>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</si>
  <si>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</si>
  <si>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</si>
  <si>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</si>
  <si>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</si>
  <si>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</si>
  <si>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</si>
  <si>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</si>
  <si>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</si>
  <si>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</si>
  <si>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</si>
  <si>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</si>
  <si>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</si>
  <si>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</si>
  <si>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</si>
  <si>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</si>
  <si>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</si>
  <si>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</si>
  <si>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</si>
  <si>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</si>
  <si>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</si>
  <si>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</si>
  <si>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</si>
  <si>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</si>
  <si>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</si>
  <si>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</si>
  <si>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</si>
  <si>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</si>
  <si>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</si>
  <si>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</si>
  <si>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</si>
  <si>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</si>
  <si>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</si>
  <si>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</si>
  <si>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</si>
  <si>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</si>
  <si>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</si>
  <si>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</si>
  <si>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</si>
  <si>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</si>
  <si>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</si>
  <si>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</si>
  <si>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</si>
  <si>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</si>
  <si>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</si>
  <si>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</si>
  <si>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</si>
  <si>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</si>
  <si>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</si>
  <si>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</si>
  <si>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</si>
  <si>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</si>
  <si>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</si>
  <si>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</si>
  <si>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</si>
  <si>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</si>
  <si>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</si>
  <si>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</si>
  <si>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</si>
  <si>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</si>
  <si>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</si>
  <si>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</si>
  <si>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</si>
  <si>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</si>
  <si>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</si>
  <si>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</si>
  <si>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</si>
  <si>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</si>
  <si>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</si>
  <si>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</si>
  <si>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</si>
  <si>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</si>
  <si>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</si>
  <si>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</si>
  <si>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</si>
  <si>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</si>
  <si>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</si>
  <si>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</si>
  <si>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</si>
  <si>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</si>
  <si>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</si>
  <si>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</si>
  <si>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</si>
  <si>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</si>
  <si>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</si>
  <si>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</si>
  <si>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</si>
  <si>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</si>
  <si>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</si>
  <si>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</si>
  <si>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</si>
  <si>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</si>
  <si>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</si>
  <si>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</si>
  <si>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</si>
  <si>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</si>
  <si>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</si>
  <si>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</si>
  <si>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</si>
  <si>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</si>
  <si>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</si>
  <si>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</si>
  <si>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</si>
  <si>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</si>
  <si>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</si>
  <si>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</si>
  <si>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</si>
  <si>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</si>
  <si>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</si>
  <si>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</si>
  <si>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</si>
  <si>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</si>
  <si>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</si>
  <si>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</si>
  <si>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</si>
  <si>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</si>
  <si>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</si>
  <si>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</si>
  <si>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</si>
  <si>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</si>
  <si>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</si>
  <si>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</si>
  <si>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</si>
  <si>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</si>
  <si>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</si>
  <si>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</si>
  <si>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</si>
  <si>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</si>
  <si>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</si>
  <si>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</si>
  <si>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</si>
  <si>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</si>
  <si>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</si>
  <si>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</si>
  <si>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</si>
  <si>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</si>
  <si>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</si>
  <si>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</si>
  <si>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</si>
  <si>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</si>
  <si>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</si>
  <si>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</si>
  <si>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</si>
  <si>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</si>
  <si>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</si>
  <si>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</si>
  <si>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</si>
  <si>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</si>
  <si>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</si>
  <si>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</si>
  <si>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</si>
  <si>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</si>
  <si>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</si>
  <si>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</si>
  <si>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</si>
  <si>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</si>
  <si>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</si>
  <si>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</si>
  <si>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</si>
  <si>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</si>
  <si>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</si>
  <si>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</si>
  <si>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</si>
  <si>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</si>
  <si>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</si>
  <si>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</si>
  <si>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</si>
  <si>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</si>
  <si>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</si>
  <si>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</si>
  <si>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</si>
  <si>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</si>
  <si>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</si>
  <si>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</si>
  <si>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</si>
  <si>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</si>
  <si>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</si>
  <si>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</si>
  <si>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</si>
  <si>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</si>
  <si>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</si>
  <si>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</si>
  <si>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</si>
  <si>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</si>
  <si>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</si>
  <si>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</si>
  <si>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</si>
  <si>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</si>
  <si>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</si>
  <si>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</si>
  <si>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</si>
  <si>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</si>
  <si>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</si>
  <si>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</si>
  <si>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</si>
  <si>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</si>
  <si>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</si>
  <si>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</si>
  <si>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</si>
  <si>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</si>
  <si>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</si>
  <si>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</si>
  <si>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</si>
  <si>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</si>
  <si>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</si>
  <si>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</si>
  <si>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</si>
  <si>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</si>
  <si>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</si>
  <si>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</si>
  <si>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</si>
  <si>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</si>
  <si>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</si>
  <si>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</si>
  <si>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</si>
  <si>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</si>
  <si>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</si>
  <si>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</si>
  <si>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</si>
  <si>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</si>
  <si>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</si>
  <si>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</si>
  <si>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</si>
  <si>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</si>
  <si>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</si>
  <si>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</si>
  <si>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</si>
  <si>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</si>
  <si>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</si>
  <si>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</si>
  <si>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</si>
  <si>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</si>
  <si>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</si>
  <si>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</si>
  <si>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</si>
  <si>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</si>
  <si>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</si>
  <si>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</si>
  <si>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</si>
  <si>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</si>
  <si>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</si>
  <si>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</si>
  <si>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</si>
  <si>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</si>
  <si>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</si>
  <si>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</si>
  <si>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</si>
  <si>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</si>
  <si>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</si>
  <si>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</si>
  <si>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</si>
  <si>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</si>
  <si>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</si>
  <si>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</si>
  <si>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</si>
  <si>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</si>
  <si>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</si>
  <si>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</si>
  <si>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</si>
  <si>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</si>
  <si>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</si>
  <si>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</si>
  <si>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</si>
  <si>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</si>
  <si>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</si>
  <si>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</si>
  <si>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</si>
  <si>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</si>
  <si>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</si>
  <si>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</si>
  <si>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</si>
  <si>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</si>
  <si>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</si>
  <si>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</si>
  <si>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</si>
  <si>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</si>
  <si>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</si>
  <si>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</si>
  <si>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</si>
  <si>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</si>
  <si>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</si>
  <si>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</si>
  <si>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</si>
  <si>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</si>
  <si>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</si>
  <si>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</si>
  <si>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</si>
  <si>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</si>
  <si>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</si>
  <si>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</si>
  <si>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</si>
  <si>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</si>
  <si>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</si>
  <si>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</si>
  <si>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</si>
  <si>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</si>
  <si>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</si>
  <si>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</si>
  <si>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</si>
  <si>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</si>
  <si>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</si>
  <si>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</si>
  <si>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</si>
  <si>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</si>
  <si>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</si>
  <si>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</si>
  <si>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</si>
  <si>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</si>
  <si>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</si>
  <si>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</si>
  <si>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</si>
  <si>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</si>
  <si>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</si>
  <si>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</si>
  <si>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</si>
  <si>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</si>
  <si>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</si>
  <si>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</si>
  <si>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</si>
  <si>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</si>
  <si>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</si>
  <si>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</si>
  <si>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</si>
  <si>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</si>
  <si>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</si>
  <si>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</si>
  <si>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</si>
  <si>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</si>
  <si>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</si>
  <si>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</si>
  <si>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</si>
  <si>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</si>
  <si>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</si>
  <si>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</si>
  <si>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</si>
  <si>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</si>
  <si>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</si>
  <si>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</si>
  <si>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</si>
  <si>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</si>
  <si>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</si>
  <si>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</si>
  <si>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</si>
  <si>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</si>
  <si>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</si>
  <si>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</si>
  <si>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</si>
  <si>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</si>
  <si>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</si>
  <si>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</si>
  <si>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</si>
  <si>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</si>
  <si>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</si>
  <si>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</si>
  <si>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</si>
  <si>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</si>
  <si>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</si>
  <si>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</si>
  <si>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</si>
  <si>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</si>
  <si>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</si>
  <si>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</si>
  <si>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</si>
  <si>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</si>
  <si>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</si>
  <si>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</si>
  <si>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</si>
  <si>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</si>
  <si>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</si>
  <si>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</si>
  <si>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</si>
  <si>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</si>
  <si>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</si>
  <si>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</si>
  <si>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</si>
  <si>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</si>
  <si>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</si>
  <si>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</si>
  <si>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</si>
  <si>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</si>
  <si>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</si>
  <si>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</si>
  <si>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</si>
  <si>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</si>
  <si>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</si>
  <si>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</si>
  <si>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</si>
  <si>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</si>
  <si>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</si>
  <si>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</si>
  <si>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</si>
  <si>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</si>
  <si>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</si>
  <si>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</si>
  <si>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</si>
  <si>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</si>
  <si>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</si>
  <si>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</si>
  <si>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</si>
  <si>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</si>
  <si>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</si>
  <si>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</si>
  <si>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</si>
  <si>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</si>
  <si>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</si>
  <si>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</si>
  <si>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</si>
  <si>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</si>
  <si>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</si>
  <si>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</si>
  <si>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</si>
  <si>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</si>
  <si>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</si>
  <si>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</si>
  <si>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</si>
  <si>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</si>
  <si>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</si>
  <si>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</si>
  <si>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</si>
  <si>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</si>
  <si>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</si>
  <si>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</si>
  <si>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</si>
  <si>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</si>
  <si>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</si>
  <si>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</si>
  <si>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</si>
  <si>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</si>
  <si>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</si>
  <si>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</si>
  <si>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</si>
  <si>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</si>
  <si>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</si>
  <si>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</si>
  <si>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</si>
  <si>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</si>
  <si>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</si>
  <si>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</si>
  <si>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</si>
  <si>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</si>
  <si>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</si>
  <si>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</si>
  <si>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</si>
  <si>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</si>
  <si>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</si>
  <si>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</si>
  <si>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</si>
  <si>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</si>
  <si>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</si>
  <si>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</si>
  <si>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</si>
  <si>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</si>
  <si>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</si>
  <si>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</si>
  <si>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</si>
  <si>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</si>
  <si>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</si>
  <si>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</si>
  <si>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</si>
  <si>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</si>
  <si>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</si>
  <si>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</si>
  <si>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</si>
  <si>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</si>
  <si>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</si>
  <si>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</si>
  <si>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</si>
  <si>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</si>
  <si>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</si>
  <si>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</si>
  <si>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</si>
  <si>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</si>
  <si>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</si>
  <si>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</si>
  <si>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</si>
  <si>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</si>
  <si>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</si>
  <si>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</si>
  <si>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</si>
  <si>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</si>
  <si>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</si>
  <si>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</si>
  <si>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</si>
  <si>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</si>
  <si>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</si>
  <si>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</si>
  <si>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</si>
  <si>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</si>
  <si>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</si>
  <si>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</si>
  <si>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</si>
  <si>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</si>
  <si>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</si>
  <si>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</si>
  <si>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</si>
  <si>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</si>
  <si>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</si>
  <si>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</si>
  <si>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</si>
  <si>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</si>
  <si>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</si>
  <si>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</si>
  <si>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</si>
  <si>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</si>
  <si>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</si>
  <si>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</si>
  <si>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</si>
  <si>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</si>
  <si>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</si>
  <si>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</si>
  <si>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</si>
  <si>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</si>
  <si>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</si>
  <si>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</si>
  <si>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</si>
  <si>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</si>
  <si>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</si>
  <si>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</si>
  <si>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</si>
  <si>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</si>
  <si>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</si>
  <si>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</si>
  <si>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</si>
  <si>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</si>
  <si>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</si>
  <si>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</si>
  <si>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</si>
  <si>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</si>
  <si>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</si>
  <si>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</si>
  <si>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</si>
  <si>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</si>
  <si>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</si>
  <si>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</si>
  <si>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</si>
  <si>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</si>
  <si>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</si>
  <si>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</si>
  <si>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</si>
  <si>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</si>
  <si>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</si>
  <si>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</si>
  <si>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</si>
  <si>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</si>
  <si>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</si>
  <si>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</si>
  <si>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</si>
  <si>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</si>
  <si>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</si>
  <si>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</si>
  <si>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</si>
  <si>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</si>
  <si>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</si>
  <si>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</si>
  <si>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</si>
  <si>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</si>
  <si>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</si>
  <si>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</si>
  <si>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</si>
  <si>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</si>
  <si>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</si>
  <si>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</si>
  <si>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</si>
  <si>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</si>
  <si>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</si>
  <si>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</si>
  <si>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</si>
  <si>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</si>
  <si>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</si>
  <si>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</si>
  <si>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</si>
  <si>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</si>
  <si>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</si>
  <si>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</si>
  <si>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</si>
  <si>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</si>
  <si>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</si>
  <si>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</si>
  <si>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</si>
  <si>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</si>
  <si>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</si>
  <si>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</si>
  <si>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</si>
  <si>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</si>
  <si>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</si>
  <si>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</si>
  <si>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</si>
  <si>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</si>
  <si>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</si>
  <si>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</si>
  <si>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</si>
  <si>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</si>
  <si>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</si>
  <si>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</si>
  <si>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</si>
  <si>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</si>
  <si>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</si>
  <si>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</si>
  <si>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</si>
  <si>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</si>
  <si>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</si>
  <si>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</si>
  <si>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</si>
  <si>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</si>
  <si>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</si>
  <si>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</si>
  <si>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</si>
  <si>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</si>
  <si>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</si>
  <si>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</si>
  <si>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</si>
  <si>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</si>
  <si>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</si>
  <si>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</si>
  <si>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</si>
  <si>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</si>
  <si>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</si>
  <si>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</si>
  <si>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</si>
  <si>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</si>
  <si>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</si>
  <si>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</si>
  <si>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</si>
  <si>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</si>
  <si>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</si>
  <si>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</si>
  <si>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</si>
  <si>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</si>
  <si>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</si>
  <si>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</si>
  <si>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</si>
  <si>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</si>
  <si>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</si>
  <si>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</si>
  <si>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</si>
  <si>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</si>
  <si>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</si>
  <si>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</si>
  <si>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</si>
  <si>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</si>
  <si>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</si>
  <si>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</si>
  <si>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</si>
  <si>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</si>
  <si>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</si>
  <si>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</si>
  <si>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</si>
  <si>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</si>
  <si>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</si>
  <si>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</si>
  <si>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</si>
  <si>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</si>
  <si>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</si>
  <si>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</si>
  <si>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</si>
  <si>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</si>
  <si>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</si>
  <si>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</si>
  <si>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</si>
  <si>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</si>
  <si>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</si>
  <si>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</si>
  <si>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</si>
  <si>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</si>
  <si>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</si>
  <si>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</si>
  <si>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</si>
  <si>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</si>
  <si>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</si>
  <si>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</si>
  <si>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</si>
  <si>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</si>
  <si>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</si>
  <si>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</si>
  <si>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</si>
  <si>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</si>
  <si>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</si>
  <si>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</si>
  <si>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</si>
  <si>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</si>
  <si>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</si>
  <si>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</si>
  <si>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</si>
  <si>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</si>
  <si>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</si>
  <si>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</si>
  <si>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</si>
  <si>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</si>
  <si>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</si>
  <si>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</si>
  <si>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</si>
  <si>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</si>
  <si>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</si>
  <si>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</si>
  <si>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</si>
  <si>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</si>
  <si>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</si>
  <si>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</si>
  <si>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</si>
  <si>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</si>
  <si>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</si>
  <si>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</si>
  <si>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</si>
  <si>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</si>
  <si>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</si>
  <si>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</si>
  <si>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</si>
  <si>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</si>
  <si>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</si>
  <si>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</si>
  <si>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</si>
  <si>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</si>
  <si>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</si>
  <si>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</si>
  <si>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</si>
  <si>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</si>
  <si>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</si>
  <si>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</si>
  <si>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</si>
  <si>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</si>
  <si>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</si>
  <si>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</si>
  <si>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</si>
  <si>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</si>
  <si>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</si>
  <si>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</si>
  <si>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</si>
  <si>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</si>
  <si>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</si>
  <si>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</si>
  <si>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</si>
  <si>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</si>
  <si>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</si>
  <si>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</si>
  <si>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</si>
  <si>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</si>
  <si>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</si>
  <si>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</si>
  <si>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</si>
  <si>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</si>
  <si>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</si>
  <si>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</si>
  <si>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</si>
  <si>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</si>
  <si>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</si>
  <si>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</si>
  <si>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</si>
  <si>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</si>
  <si>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</si>
  <si>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</si>
  <si>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</si>
  <si>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</si>
  <si>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</si>
  <si>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</si>
  <si>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</si>
  <si>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</si>
  <si>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</si>
  <si>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</si>
  <si>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</si>
  <si>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</si>
  <si>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</si>
  <si>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</si>
  <si>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</si>
  <si>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</si>
  <si>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</si>
  <si>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</si>
  <si>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</si>
  <si>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</si>
  <si>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</si>
  <si>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</si>
  <si>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</si>
  <si>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</si>
  <si>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</si>
  <si>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</si>
  <si>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</si>
  <si>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</si>
  <si>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</si>
  <si>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</si>
  <si>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</si>
  <si>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</si>
  <si>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</si>
  <si>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</si>
  <si>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</si>
  <si>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</si>
  <si>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</si>
  <si>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</si>
  <si>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</si>
  <si>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</si>
  <si>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</si>
  <si>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</si>
  <si>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</si>
  <si>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</si>
  <si>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</si>
  <si>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</si>
  <si>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</si>
  <si>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</si>
  <si>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</si>
  <si>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</si>
  <si>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</si>
  <si>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</si>
  <si>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</si>
  <si>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</si>
  <si>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</si>
  <si>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</si>
  <si>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</si>
  <si>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</si>
  <si>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</si>
  <si>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</si>
  <si>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</si>
  <si>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</si>
  <si>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</si>
  <si>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</si>
  <si>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</si>
  <si>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</si>
  <si>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</si>
  <si>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</si>
  <si>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</si>
  <si>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</si>
  <si>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</si>
  <si>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</si>
  <si>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</si>
  <si>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</si>
  <si>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</si>
  <si>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</si>
  <si>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</si>
  <si>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</si>
  <si>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</si>
  <si>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</si>
  <si>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</si>
  <si>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</si>
  <si>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</si>
  <si>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</si>
  <si>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</si>
  <si>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</si>
  <si>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</si>
  <si>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</si>
  <si>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</si>
  <si>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</si>
  <si>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</si>
  <si>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</si>
  <si>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</si>
  <si>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</si>
  <si>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</si>
  <si>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</si>
  <si>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</si>
  <si>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</si>
  <si>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</si>
  <si>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</si>
  <si>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</si>
  <si>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</si>
  <si>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</si>
  <si>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</si>
  <si>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</si>
  <si>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</si>
  <si>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</si>
  <si>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</si>
  <si>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</si>
  <si>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</si>
  <si>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</si>
  <si>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</si>
  <si>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</si>
  <si>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</si>
  <si>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</si>
  <si>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</si>
  <si>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</si>
  <si>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</si>
  <si>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</si>
  <si>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</si>
  <si>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</si>
  <si>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</si>
  <si>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</si>
  <si>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</si>
  <si>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</si>
  <si>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</si>
  <si>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</si>
  <si>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</si>
  <si>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</si>
  <si>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</si>
  <si>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</si>
  <si>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</si>
  <si>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</si>
  <si>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</si>
  <si>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</si>
  <si>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</si>
  <si>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</si>
  <si>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</si>
  <si>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</si>
  <si>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</si>
  <si>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</si>
  <si>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</si>
  <si>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</si>
  <si>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</si>
  <si>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</si>
  <si>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</si>
  <si>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</si>
  <si>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</si>
  <si>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</si>
  <si>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</si>
  <si>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</si>
  <si>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</si>
  <si>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</si>
  <si>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</si>
  <si>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</si>
  <si>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</si>
  <si>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</si>
  <si>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</si>
  <si>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</si>
  <si>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</si>
  <si>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</si>
  <si>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</si>
  <si>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</si>
  <si>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</si>
  <si>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</si>
  <si>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</si>
  <si>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</si>
  <si>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</si>
  <si>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</si>
  <si>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</si>
  <si>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</si>
  <si>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</si>
  <si>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</si>
  <si>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</si>
  <si>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</si>
  <si>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</si>
  <si>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</si>
  <si>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</si>
  <si>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</si>
  <si>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</si>
  <si>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</si>
  <si>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</si>
  <si>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</si>
  <si>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</si>
  <si>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</si>
  <si>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</si>
  <si>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</si>
  <si>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</si>
  <si>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</si>
  <si>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</si>
  <si>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</si>
  <si>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</si>
  <si>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</si>
  <si>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</si>
  <si>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</si>
  <si>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</si>
  <si>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</si>
  <si>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</si>
  <si>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</si>
  <si>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</si>
  <si>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</si>
  <si>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</si>
  <si>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</si>
  <si>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</si>
  <si>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</si>
  <si>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</si>
  <si>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</si>
  <si>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</si>
  <si>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</si>
  <si>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</si>
  <si>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</si>
  <si>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</si>
  <si>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</si>
  <si>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</si>
  <si>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</si>
  <si>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</si>
  <si>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</si>
  <si>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</si>
  <si>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</si>
  <si>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</si>
  <si>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</si>
  <si>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</si>
  <si>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</si>
  <si>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</si>
  <si>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</si>
  <si>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</si>
  <si>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</si>
  <si>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</si>
  <si>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</si>
  <si>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</si>
  <si>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</si>
  <si>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</si>
  <si>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</si>
  <si>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</si>
  <si>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</si>
  <si>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</si>
  <si>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</si>
  <si>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</si>
  <si>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</si>
  <si>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</si>
  <si>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</si>
  <si>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</si>
  <si>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</si>
  <si>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</si>
  <si>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</si>
  <si>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</si>
  <si>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</si>
  <si>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</si>
  <si>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</si>
  <si>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</si>
  <si>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</si>
  <si>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</si>
  <si>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</si>
  <si>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</si>
  <si>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</si>
  <si>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</si>
  <si>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</si>
  <si>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</si>
  <si>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</si>
  <si>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</si>
  <si>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</si>
  <si>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</si>
  <si>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</si>
  <si>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</si>
  <si>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</si>
  <si>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</si>
  <si>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</si>
  <si>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</si>
  <si>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</si>
  <si>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</si>
  <si>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</si>
  <si>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</si>
  <si>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</si>
  <si>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</si>
  <si>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</si>
  <si>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</si>
  <si>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</si>
  <si>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</si>
  <si>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</si>
  <si>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</si>
  <si>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</si>
  <si>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</si>
  <si>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</si>
  <si>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</si>
  <si>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</si>
  <si>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</si>
  <si>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</si>
  <si>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</si>
  <si>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</si>
  <si>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</si>
  <si>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</si>
  <si>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</si>
  <si>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</si>
  <si>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</si>
  <si>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</si>
  <si>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</si>
  <si>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</si>
  <si>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</si>
  <si>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</si>
  <si>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</si>
  <si>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</si>
  <si>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</si>
  <si>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</si>
  <si>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</si>
  <si>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</si>
  <si>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</si>
  <si>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</si>
  <si>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</si>
  <si>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</si>
  <si>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</si>
  <si>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</si>
  <si>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</si>
  <si>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</si>
  <si>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</si>
  <si>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</si>
  <si>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</si>
  <si>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</si>
  <si>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</si>
  <si>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</si>
  <si>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</si>
  <si>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</si>
  <si>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</si>
  <si>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</si>
  <si>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</si>
  <si>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</si>
  <si>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</si>
  <si>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</si>
  <si>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</si>
  <si>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</si>
  <si>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</si>
  <si>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</si>
  <si>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</si>
  <si>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</si>
  <si>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</si>
  <si>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</si>
  <si>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</si>
  <si>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</si>
  <si>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</si>
  <si>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</si>
  <si>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</si>
  <si>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</si>
  <si>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</si>
  <si>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</si>
  <si>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</si>
  <si>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</si>
  <si>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</si>
  <si>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</si>
  <si>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</si>
  <si>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</si>
  <si>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</si>
  <si>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</si>
  <si>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</si>
  <si>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</si>
  <si>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</si>
  <si>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</si>
  <si>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</si>
  <si>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</si>
  <si>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</si>
  <si>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</si>
  <si>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</si>
  <si>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</si>
  <si>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</si>
  <si>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</si>
  <si>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</si>
  <si>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</si>
  <si>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</si>
  <si>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</si>
  <si>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</si>
  <si>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</si>
  <si>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</si>
  <si>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</si>
  <si>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</si>
  <si>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</si>
  <si>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</si>
  <si>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</si>
  <si>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</si>
  <si>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</si>
  <si>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</si>
  <si>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</si>
  <si>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</si>
  <si>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</si>
  <si>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</si>
  <si>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</si>
  <si>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</si>
  <si>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</si>
  <si>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</si>
  <si>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</si>
  <si>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</si>
  <si>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</si>
  <si>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</si>
  <si>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</si>
  <si>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</si>
  <si>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</si>
  <si>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</si>
  <si>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</si>
  <si>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</si>
  <si>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</si>
  <si>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</si>
  <si>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</si>
  <si>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</si>
  <si>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</si>
  <si>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</si>
  <si>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</si>
  <si>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</si>
  <si>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</si>
  <si>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</si>
  <si>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</si>
  <si>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</si>
  <si>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</si>
  <si>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</si>
  <si>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</si>
  <si>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</si>
  <si>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</si>
  <si>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</si>
  <si>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</si>
  <si>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</si>
  <si>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</si>
  <si>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</si>
  <si>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</si>
  <si>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</si>
  <si>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</si>
  <si>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</si>
  <si>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</si>
  <si>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</si>
  <si>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</si>
  <si>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</si>
  <si>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</si>
  <si>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</si>
  <si>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</si>
  <si>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</si>
  <si>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</si>
  <si>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</si>
  <si>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</si>
  <si>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</si>
  <si>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</si>
  <si>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</si>
  <si>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</si>
  <si>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</si>
  <si>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</si>
  <si>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</si>
  <si>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</si>
  <si>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</si>
  <si>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</si>
  <si>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</si>
  <si>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</si>
  <si>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</si>
  <si>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</si>
  <si>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</si>
  <si>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</si>
  <si>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</si>
  <si>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</si>
  <si>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</si>
  <si>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</si>
  <si>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</si>
  <si>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</si>
  <si>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</si>
  <si>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</si>
  <si>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</si>
  <si>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</si>
  <si>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</si>
  <si>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</si>
  <si>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</si>
  <si>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</si>
  <si>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</si>
  <si>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</si>
  <si>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</si>
  <si>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</si>
  <si>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</si>
  <si>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</si>
  <si>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</si>
  <si>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</si>
  <si>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</si>
  <si>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</si>
  <si>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</si>
  <si>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</si>
  <si>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</si>
  <si>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</si>
  <si>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</si>
  <si>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</si>
  <si>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</si>
  <si>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</si>
  <si>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</si>
  <si>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</si>
  <si>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</si>
  <si>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</si>
  <si>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</si>
  <si>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</si>
  <si>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</si>
  <si>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</si>
  <si>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</si>
  <si>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</si>
  <si>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</si>
  <si>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</si>
  <si>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</si>
  <si>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</si>
  <si>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</si>
  <si>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</si>
  <si>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</si>
  <si>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</si>
  <si>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</si>
  <si>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</si>
  <si>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</si>
  <si>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</si>
  <si>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</si>
  <si>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</si>
  <si>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</si>
  <si>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</si>
  <si>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</si>
  <si>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</si>
  <si>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</si>
  <si>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</si>
  <si>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</si>
  <si>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</si>
  <si>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</si>
  <si>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</si>
  <si>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</si>
  <si>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</si>
  <si>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</si>
  <si>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</si>
  <si>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</si>
  <si>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</si>
  <si>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</si>
  <si>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</si>
  <si>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</si>
  <si>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</si>
  <si>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</si>
  <si>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</si>
  <si>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</si>
  <si>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</si>
  <si>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</si>
  <si>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</si>
  <si>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</si>
  <si>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</si>
  <si>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</si>
  <si>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</si>
  <si>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</si>
  <si>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</si>
  <si>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</si>
  <si>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</si>
  <si>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</si>
  <si>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</si>
  <si>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</si>
  <si>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</si>
  <si>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</si>
  <si>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</si>
  <si>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</si>
  <si>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</si>
  <si>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</si>
  <si>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</si>
  <si>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</si>
  <si>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</si>
  <si>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</si>
  <si>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</si>
  <si>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</si>
  <si>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</si>
  <si>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</si>
  <si>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</si>
  <si>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</si>
  <si>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</si>
  <si>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</si>
  <si>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</si>
  <si>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</si>
  <si>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</si>
  <si>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</si>
  <si>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</si>
  <si>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</si>
  <si>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</si>
  <si>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</si>
  <si>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</si>
  <si>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</si>
  <si>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</si>
  <si>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</si>
  <si>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</si>
  <si>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</si>
  <si>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</si>
  <si>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</si>
  <si>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</si>
  <si>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</si>
  <si>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</si>
  <si>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</si>
  <si>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</si>
  <si>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</si>
  <si>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</si>
  <si>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</si>
  <si>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</si>
  <si>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</si>
  <si>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</si>
  <si>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</si>
  <si>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</si>
  <si>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</si>
  <si>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</si>
  <si>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</si>
  <si>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</si>
  <si>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</si>
  <si>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</si>
  <si>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</si>
  <si>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</si>
  <si>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</si>
  <si>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</si>
  <si>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</si>
  <si>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</si>
  <si>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</si>
  <si>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</si>
  <si>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</si>
  <si>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</si>
  <si>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</si>
  <si>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</si>
  <si>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</si>
  <si>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</si>
  <si>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</si>
  <si>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</si>
  <si>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</si>
  <si>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</si>
  <si>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</si>
  <si>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</si>
  <si>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</si>
  <si>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</si>
  <si>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</si>
  <si>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</si>
  <si>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</si>
  <si>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</si>
  <si>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</si>
  <si>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</si>
  <si>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</si>
  <si>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</si>
  <si>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</si>
  <si>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</si>
  <si>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</si>
  <si>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</si>
  <si>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</si>
  <si>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</si>
  <si>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</si>
  <si>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</si>
  <si>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</si>
  <si>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</si>
  <si>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</si>
  <si>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</si>
  <si>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</si>
  <si>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</si>
  <si>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</si>
  <si>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</si>
  <si>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</si>
  <si>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</si>
  <si>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</si>
  <si>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</si>
  <si>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</si>
  <si>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</si>
  <si>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</si>
  <si>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</si>
  <si>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</si>
  <si>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</si>
  <si>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</si>
  <si>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</si>
  <si>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</si>
  <si>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</si>
  <si>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</si>
  <si>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</si>
  <si>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</si>
  <si>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</si>
  <si>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</si>
  <si>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</si>
  <si>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</si>
  <si>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</si>
  <si>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</si>
  <si>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</si>
  <si>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</si>
  <si>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</si>
  <si>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</si>
  <si>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</si>
  <si>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</si>
  <si>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</si>
  <si>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</si>
  <si>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</si>
  <si>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</si>
  <si>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</si>
  <si>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</si>
  <si>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</si>
  <si>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</si>
  <si>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</si>
  <si>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</si>
  <si>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</si>
  <si>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</si>
  <si>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</si>
  <si>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</si>
  <si>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</si>
  <si>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</si>
  <si>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</si>
  <si>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</si>
  <si>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</si>
  <si>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</si>
  <si>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</si>
  <si>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</si>
  <si>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</si>
  <si>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</si>
  <si>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</si>
  <si>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</si>
  <si>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</si>
  <si>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</si>
  <si>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</si>
  <si>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</si>
  <si>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</si>
  <si>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</si>
  <si>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</si>
  <si>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</si>
  <si>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</si>
  <si>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</si>
  <si>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</si>
  <si>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</si>
  <si>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</si>
  <si>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</si>
  <si>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</si>
  <si>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</si>
  <si>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</si>
  <si>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</si>
  <si>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</si>
  <si>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</si>
  <si>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</si>
  <si>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</si>
  <si>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</si>
  <si>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</si>
  <si>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</si>
  <si>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</si>
  <si>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</si>
  <si>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</si>
  <si>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</si>
  <si>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</si>
  <si>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</si>
  <si>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</si>
  <si>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</si>
  <si>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</si>
  <si>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</si>
  <si>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</si>
  <si>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</si>
  <si>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</si>
  <si>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</si>
  <si>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</si>
  <si>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</si>
  <si>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</si>
  <si>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</si>
  <si>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</si>
  <si>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</si>
  <si>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</si>
  <si>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</si>
  <si>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</si>
  <si>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</si>
  <si>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</si>
  <si>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</si>
  <si>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</si>
  <si>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</si>
  <si>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</si>
  <si>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</si>
  <si>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</si>
  <si>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</si>
  <si>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</si>
  <si>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</si>
  <si>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</si>
  <si>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</si>
  <si>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</si>
  <si>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</si>
  <si>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</si>
  <si>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</si>
  <si>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</si>
  <si>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</si>
  <si>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</si>
  <si>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</si>
  <si>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</si>
  <si>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</si>
  <si>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</si>
  <si>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</si>
  <si>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</si>
  <si>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</si>
  <si>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</si>
  <si>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</si>
  <si>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</si>
  <si>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</si>
  <si>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</si>
  <si>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</si>
  <si>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</si>
  <si>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</si>
  <si>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</si>
  <si>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</si>
  <si>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</si>
  <si>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</si>
  <si>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</si>
  <si>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</si>
  <si>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</si>
  <si>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</si>
  <si>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</si>
  <si>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</si>
  <si>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</si>
  <si>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</si>
  <si>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</si>
  <si>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</si>
  <si>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</si>
  <si>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</si>
  <si>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</si>
  <si>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</si>
  <si>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</si>
  <si>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</si>
  <si>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</si>
  <si>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</si>
  <si>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</si>
  <si>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</si>
  <si>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</si>
  <si>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</si>
  <si>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</si>
  <si>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</si>
  <si>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</si>
  <si>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</si>
  <si>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</si>
  <si>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</si>
  <si>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</si>
  <si>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</si>
  <si>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</si>
  <si>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</si>
  <si>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</si>
  <si>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</si>
  <si>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</si>
  <si>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</si>
  <si>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</si>
  <si>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</si>
  <si>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</si>
  <si>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</si>
  <si>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</si>
  <si>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</si>
  <si>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</si>
  <si>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</si>
  <si>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</si>
  <si>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</si>
  <si>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</si>
  <si>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</si>
  <si>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</si>
  <si>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</si>
  <si>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</si>
  <si>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</si>
  <si>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</si>
  <si>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</si>
  <si>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</si>
  <si>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</si>
  <si>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</si>
  <si>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</si>
  <si>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</si>
  <si>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</si>
  <si>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</si>
  <si>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</si>
  <si>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</si>
  <si>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</si>
  <si>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</si>
  <si>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</si>
  <si>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</si>
  <si>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</si>
  <si>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</si>
  <si>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</si>
  <si>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</si>
  <si>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</si>
  <si>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</si>
  <si>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</si>
  <si>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</si>
  <si>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</si>
  <si>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</si>
  <si>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</si>
  <si>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</si>
  <si>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</si>
  <si>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</si>
  <si>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</si>
  <si>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</si>
  <si>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</si>
  <si>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</si>
  <si>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</si>
  <si>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</si>
  <si>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</si>
  <si>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</si>
  <si>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</si>
  <si>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</si>
  <si>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</si>
  <si>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</si>
  <si>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</si>
  <si>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</si>
  <si>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</si>
  <si>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</si>
  <si>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</si>
  <si>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</si>
  <si>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</si>
  <si>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</si>
  <si>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</si>
  <si>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</si>
  <si>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</si>
  <si>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</si>
  <si>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</si>
  <si>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</si>
  <si>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</si>
  <si>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</si>
  <si>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</si>
  <si>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</si>
  <si>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</si>
  <si>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</si>
  <si>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</si>
  <si>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</si>
  <si>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</si>
  <si>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</si>
  <si>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</si>
  <si>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</si>
  <si>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</si>
  <si>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</si>
  <si>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</si>
  <si>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</si>
  <si>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</si>
  <si>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</si>
  <si>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</si>
  <si>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</si>
  <si>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</si>
  <si>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</si>
  <si>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</si>
  <si>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</si>
  <si>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</si>
  <si>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</si>
  <si>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</si>
  <si>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</si>
  <si>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</si>
  <si>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</si>
  <si>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</si>
  <si>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</si>
  <si>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</si>
  <si>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</si>
  <si>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</si>
  <si>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</si>
  <si>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</si>
  <si>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</si>
  <si>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</si>
  <si>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</si>
  <si>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</si>
  <si>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</si>
  <si>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</si>
  <si>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</si>
  <si>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</si>
  <si>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</si>
  <si>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</si>
  <si>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</si>
  <si>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</si>
  <si>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</si>
  <si>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</si>
  <si>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</si>
  <si>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</si>
  <si>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</si>
  <si>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</si>
  <si>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</si>
  <si>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</si>
  <si>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</si>
  <si>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</si>
  <si>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</si>
  <si>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</si>
  <si>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</si>
  <si>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</si>
  <si>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</si>
  <si>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</si>
  <si>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</si>
  <si>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</si>
  <si>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</si>
  <si>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</si>
  <si>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</si>
  <si>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</si>
  <si>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</si>
  <si>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</si>
  <si>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</si>
  <si>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</si>
  <si>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</si>
  <si>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</si>
  <si>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</si>
  <si>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</si>
  <si>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</si>
  <si>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</si>
  <si>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</si>
  <si>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</si>
  <si>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</si>
  <si>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</si>
  <si>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</si>
  <si>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</si>
  <si>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</si>
  <si>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</si>
  <si>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</si>
  <si>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</si>
  <si>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</si>
  <si>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</si>
  <si>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</si>
  <si>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</si>
  <si>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</si>
  <si>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</si>
  <si>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</si>
  <si>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</si>
  <si>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</si>
  <si>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</si>
  <si>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</si>
  <si>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</si>
  <si>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</si>
  <si>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</si>
  <si>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</si>
  <si>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</si>
  <si>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</si>
  <si>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</si>
  <si>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</si>
  <si>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</si>
  <si>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</si>
  <si>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</si>
  <si>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</si>
  <si>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</si>
  <si>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</si>
  <si>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</si>
  <si>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</si>
  <si>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</si>
  <si>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</si>
  <si>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</si>
  <si>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</si>
  <si>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</si>
  <si>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</si>
  <si>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</si>
  <si>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</si>
  <si>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</si>
  <si>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</si>
  <si>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</si>
  <si>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</si>
  <si>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</si>
  <si>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</si>
  <si>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</si>
  <si>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</si>
  <si>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</si>
  <si>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</si>
  <si>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</si>
  <si>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</si>
  <si>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</si>
  <si>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</si>
  <si>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</si>
  <si>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</si>
  <si>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</si>
  <si>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</si>
  <si>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</si>
  <si>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</si>
  <si>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</si>
  <si>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</si>
  <si>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</si>
  <si>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</si>
  <si>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</si>
  <si>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</si>
  <si>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</si>
  <si>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</si>
  <si>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</si>
  <si>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</si>
  <si>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</si>
  <si>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</si>
  <si>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</si>
  <si>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</si>
  <si>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</si>
  <si>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</si>
  <si>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</si>
  <si>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</si>
  <si>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</si>
  <si>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</si>
  <si>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</si>
  <si>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</si>
  <si>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</si>
  <si>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</si>
  <si>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</si>
  <si>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</si>
  <si>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</si>
  <si>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</si>
  <si>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</si>
  <si>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</si>
  <si>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</si>
  <si>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</si>
  <si>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</si>
  <si>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</si>
  <si>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</si>
  <si>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</si>
  <si>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</si>
  <si>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</si>
  <si>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</si>
  <si>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</si>
  <si>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</si>
  <si>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</si>
  <si>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</si>
  <si>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</si>
  <si>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</si>
  <si>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</si>
  <si>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</si>
  <si>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</si>
  <si>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</si>
  <si>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</si>
  <si>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</si>
  <si>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</si>
  <si>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</si>
  <si>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</si>
  <si>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</si>
  <si>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</si>
  <si>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</si>
  <si>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</si>
  <si>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</si>
  <si>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</si>
  <si>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</si>
  <si>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</si>
  <si>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</si>
  <si>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</si>
  <si>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</si>
  <si>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</si>
  <si>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</si>
  <si>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</si>
  <si>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</si>
  <si>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</si>
  <si>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</si>
  <si>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</si>
  <si>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</si>
  <si>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</si>
  <si>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</si>
  <si>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</si>
  <si>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</si>
  <si>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</si>
  <si>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</si>
  <si>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</si>
  <si>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</si>
  <si>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</si>
  <si>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</si>
  <si>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</si>
  <si>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</si>
  <si>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</si>
  <si>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</si>
  <si>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</si>
  <si>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</si>
  <si>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</si>
  <si>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</si>
  <si>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1580-1600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</si>
  <si>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</si>
  <si>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</si>
  <si>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</si>
  <si>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</si>
  <si>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</si>
  <si>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</si>
  <si>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</si>
  <si>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</si>
  <si>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</si>
  <si>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</si>
  <si>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</si>
  <si>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</si>
  <si>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</si>
  <si>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</si>
  <si>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</si>
  <si>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</si>
  <si>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</si>
  <si>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</si>
  <si>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Profit of Rs.7/-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</si>
  <si>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</si>
  <si>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</si>
  <si>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</si>
  <si>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</si>
  <si>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</si>
  <si>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</si>
  <si>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</si>
  <si>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</si>
  <si>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</si>
  <si>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</si>
  <si>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</si>
  <si>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</si>
  <si>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</si>
  <si>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</si>
  <si>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</si>
  <si>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</si>
  <si>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</si>
  <si>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</si>
  <si>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</si>
  <si>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600-620</t>
  </si>
  <si>
    <t>210-215</t>
  </si>
  <si>
    <t xml:space="preserve">CADILAHC </t>
  </si>
  <si>
    <t>540-550</t>
  </si>
  <si>
    <t>SBIN 210 CE MAY</t>
  </si>
  <si>
    <t>11-12.0</t>
  </si>
  <si>
    <t>Loss of Rs.19.5/-</t>
  </si>
  <si>
    <t>Loss of Rs.19/-</t>
  </si>
  <si>
    <t>Loss of Rs.1.85/-</t>
  </si>
  <si>
    <t xml:space="preserve">TVSMOTOR </t>
  </si>
  <si>
    <t>500-510</t>
  </si>
  <si>
    <t xml:space="preserve">Retail Research Technical Calls &amp; Fundamental Performance Report for the month of May-2020 </t>
  </si>
  <si>
    <t>Loss of Rs.52.50/-</t>
  </si>
  <si>
    <t>Sell</t>
  </si>
  <si>
    <t>440-435</t>
  </si>
  <si>
    <t>Profit of Rs.8.5/-</t>
  </si>
  <si>
    <t>235-240</t>
  </si>
  <si>
    <t>520-530</t>
  </si>
  <si>
    <t>Loss of Rs.26/-</t>
  </si>
  <si>
    <t>Loss of Rs.37/-</t>
  </si>
  <si>
    <t>Loss of Rs.13.5/-</t>
  </si>
  <si>
    <t>152-155</t>
  </si>
  <si>
    <t>375-385</t>
  </si>
  <si>
    <t>1900-2000</t>
  </si>
  <si>
    <t>Profit of Rs.8/-</t>
  </si>
  <si>
    <t>1950-2000</t>
  </si>
  <si>
    <t>2100-2150</t>
  </si>
  <si>
    <t>900-930</t>
  </si>
  <si>
    <t>2200-2250</t>
  </si>
  <si>
    <t>3150-3250</t>
  </si>
  <si>
    <t>1380-1385</t>
  </si>
  <si>
    <t>Loss of Rs.45/-</t>
  </si>
  <si>
    <t>1260-1270</t>
  </si>
  <si>
    <t>Profit of Rs.3.5/-</t>
  </si>
  <si>
    <t>360-363</t>
  </si>
  <si>
    <t>Profit of Rs.11.50/-</t>
  </si>
  <si>
    <t>Profit of Rs.13/-</t>
  </si>
  <si>
    <t>Profit of Rs.130/-</t>
  </si>
  <si>
    <t>Profit of Rs.110/-</t>
  </si>
  <si>
    <t>350-360</t>
  </si>
  <si>
    <t>415-420</t>
  </si>
  <si>
    <t>PVR 1000 CE MAY</t>
  </si>
  <si>
    <t>50-60</t>
  </si>
  <si>
    <t>DLF 120 PE MAY</t>
  </si>
  <si>
    <t>Profit of Rs.28.5/-</t>
  </si>
  <si>
    <t>7.0-8.0</t>
  </si>
  <si>
    <t>270-265</t>
  </si>
  <si>
    <t>365-355</t>
  </si>
  <si>
    <t>960-970</t>
  </si>
  <si>
    <t>970-980</t>
  </si>
  <si>
    <t>HDFCBANK 1000 CE MAY</t>
  </si>
  <si>
    <t>25-30</t>
  </si>
  <si>
    <t>Loss of Rs.1.6/-</t>
  </si>
  <si>
    <t>2100-2130</t>
  </si>
  <si>
    <t>Loss of Rs.37.5/-</t>
  </si>
  <si>
    <t>Profit of Rs.5/-</t>
  </si>
  <si>
    <t>Loss of Rs.7/-</t>
  </si>
  <si>
    <t>Buy{}</t>
  </si>
  <si>
    <t>550-560</t>
  </si>
  <si>
    <t>Profit of Rs.11.5/-</t>
  </si>
  <si>
    <t>1100-1150</t>
  </si>
  <si>
    <t>600-610</t>
  </si>
  <si>
    <t>Loss of Rs.220/-</t>
  </si>
  <si>
    <t>Profit of Rs.90/-</t>
  </si>
  <si>
    <t>Profit of Rs.30/-</t>
  </si>
  <si>
    <t>Loss of Rs.11.5/-</t>
  </si>
  <si>
    <t>Profit of Rs.37.5/-</t>
  </si>
  <si>
    <t>Profit of Rs.6/-</t>
  </si>
  <si>
    <t>Profit of Rs.5.5/-</t>
  </si>
  <si>
    <t>HEROMOTOCO 2050 PE MAY</t>
  </si>
  <si>
    <t>80-90</t>
  </si>
  <si>
    <t>BAJAJ-AUTO 2500 PE MAY</t>
  </si>
  <si>
    <t>70-80</t>
  </si>
  <si>
    <t>HEROMOTOCO 2000 PE MAY</t>
  </si>
  <si>
    <t>60-70</t>
  </si>
  <si>
    <t>Profit of Rs.9.5/-</t>
  </si>
  <si>
    <t>LT 880 CE MAY</t>
  </si>
  <si>
    <t>45-50</t>
  </si>
  <si>
    <t xml:space="preserve">HDFCLIFE </t>
  </si>
  <si>
    <t>2010-2020</t>
  </si>
  <si>
    <t>2120-2150</t>
  </si>
  <si>
    <t>980-990</t>
  </si>
  <si>
    <t>Loss of Rs.30/-</t>
  </si>
  <si>
    <t>Loss of Rs.21.5/-</t>
  </si>
  <si>
    <t>Profit of Rs.15.5/-</t>
  </si>
  <si>
    <t>930-940</t>
  </si>
  <si>
    <t>Loss of Rs.9.5/-</t>
  </si>
  <si>
    <t>Profit of Rs.12/-</t>
  </si>
  <si>
    <t>Profit of Rs.6.5/-</t>
  </si>
  <si>
    <t>Profit of 1.5 Rs/-</t>
  </si>
  <si>
    <t>1350-1355</t>
  </si>
  <si>
    <t>1450-1500</t>
  </si>
  <si>
    <t>2000-2050</t>
  </si>
  <si>
    <t>66-69</t>
  </si>
  <si>
    <t>Loss of Rs.130/-</t>
  </si>
  <si>
    <t>540-530</t>
  </si>
  <si>
    <t>720-740</t>
  </si>
  <si>
    <t>840-845</t>
  </si>
  <si>
    <t>340-350</t>
  </si>
  <si>
    <t>A</t>
  </si>
  <si>
    <t xml:space="preserve">ASIANPAINT </t>
  </si>
  <si>
    <t>1750-1800</t>
  </si>
  <si>
    <t>1250-1260</t>
  </si>
  <si>
    <t>335-345</t>
  </si>
  <si>
    <t>280-270</t>
  </si>
  <si>
    <t>Loss of Rs.15/-</t>
  </si>
  <si>
    <t>930-950</t>
  </si>
  <si>
    <t>HDFC 1650 CE MAY</t>
  </si>
  <si>
    <t>HEROMOTOCO 2000 PE</t>
  </si>
  <si>
    <t>SBIN 160 CE MAY</t>
  </si>
  <si>
    <t>5-6.0</t>
  </si>
  <si>
    <t>Profit of Rs.77.5/-</t>
  </si>
  <si>
    <t>Profit of Rs.52.5/-</t>
  </si>
  <si>
    <t>480-485</t>
  </si>
  <si>
    <t>188-190</t>
  </si>
  <si>
    <t>200-205</t>
  </si>
  <si>
    <t>LT 840 CE MAY</t>
  </si>
  <si>
    <t>13-15</t>
  </si>
  <si>
    <t>30-35</t>
  </si>
  <si>
    <t>LUPIN 900 CE MAY</t>
  </si>
  <si>
    <t>Loss of Rs.20/-</t>
  </si>
  <si>
    <t>Loss of Rs.1.25/-</t>
  </si>
  <si>
    <t>Profit of Rs.0.25/-</t>
  </si>
  <si>
    <t>4000-4050</t>
  </si>
  <si>
    <t>Profit of Rs.75/-</t>
  </si>
  <si>
    <t>485-490</t>
  </si>
  <si>
    <t>Loss of Rs.8.5/-</t>
  </si>
  <si>
    <t>1520-1530</t>
  </si>
  <si>
    <t>1650-1700</t>
  </si>
  <si>
    <t>ICLORGANIC</t>
  </si>
  <si>
    <t>Profit of Rs.13.5/-</t>
  </si>
  <si>
    <t>Part Profit of Rs.10.5/-</t>
  </si>
  <si>
    <t>Profit of Rs.27.5/-</t>
  </si>
  <si>
    <t>Profit of Rs.35/-</t>
  </si>
  <si>
    <t>734-739</t>
  </si>
  <si>
    <t>800-830</t>
  </si>
  <si>
    <t>566-570</t>
  </si>
  <si>
    <t>590-600</t>
  </si>
  <si>
    <t>533-535</t>
  </si>
  <si>
    <t>570-589</t>
  </si>
  <si>
    <t>BAJAJ-AUTO 2550 PE MAY</t>
  </si>
  <si>
    <t>NIFTY 8900 PE MAY</t>
  </si>
  <si>
    <t>35-38</t>
  </si>
  <si>
    <t>20-22</t>
  </si>
  <si>
    <t>DRREDDY 3950 CE MAY</t>
  </si>
  <si>
    <t>40-45</t>
  </si>
  <si>
    <t>17-19</t>
  </si>
  <si>
    <t>BHARTI TELECOM LIMITED</t>
  </si>
  <si>
    <t>SOCIETE GENERALE</t>
  </si>
  <si>
    <t>GGENG</t>
  </si>
  <si>
    <t>YATIN B SHAH</t>
  </si>
  <si>
    <t>SHAH JIGNASA RAJESH</t>
  </si>
  <si>
    <t>MOHAMMAD TASLEEM</t>
  </si>
  <si>
    <t>VIKAS KUMAR GOLA</t>
  </si>
  <si>
    <t>PUNJCOMMU</t>
  </si>
  <si>
    <t>FORBES EMF</t>
  </si>
  <si>
    <t>ORANGE MAURITIUS INVESTMENTS LIMITED</t>
  </si>
  <si>
    <t>VAL</t>
  </si>
  <si>
    <t>RAKESH GHEWARCHAND JAIN</t>
  </si>
  <si>
    <t>BINA PARESH SHAH</t>
  </si>
  <si>
    <t>ASLIND</t>
  </si>
  <si>
    <t>ASL Industries Limited</t>
  </si>
  <si>
    <t>AMBROSE COMMERCIAL PRIVATE LIMITED</t>
  </si>
  <si>
    <t>Dynemic Products Limited</t>
  </si>
  <si>
    <t>YOGESH KUMAR GAWANDE</t>
  </si>
  <si>
    <t>JMC Projects (I)  Ltd.</t>
  </si>
  <si>
    <t>QUEST INV. ADVISORS PVT. LTD.</t>
  </si>
  <si>
    <t>Karda Constructions Ltd</t>
  </si>
  <si>
    <t>VAIBHAV RAJENDRA DOSHI</t>
  </si>
  <si>
    <t>MARFATIA NISHIL SURENDRA</t>
  </si>
  <si>
    <t>STAN</t>
  </si>
  <si>
    <t>Standard Chartered PLC</t>
  </si>
  <si>
    <t>MORGAN STANLEY ASIA (SINGAPORE) PTE. - ODI</t>
  </si>
  <si>
    <t>Indian Energy Exc Ltd</t>
  </si>
  <si>
    <t>WESTBRIDGE CROSSOVER FUND LLC</t>
  </si>
  <si>
    <t>SHREYANSH SINGHVI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</si>
</sst>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34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" fontId="0" fillId="6" borderId="37" xfId="0" applyNumberFormat="1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13" fillId="6" borderId="37" xfId="0" applyNumberFormat="1" applyFont="1" applyFill="1" applyBorder="1" applyAlignment="1">
      <alignment horizontal="center" vertical="center"/>
    </xf>
    <xf numFmtId="165" fontId="13" fillId="59" borderId="37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59" borderId="39" xfId="0" applyFill="1" applyBorder="1" applyAlignment="1">
      <alignment horizontal="center"/>
    </xf>
    <xf numFmtId="165" fontId="0" fillId="59" borderId="39" xfId="0" applyNumberFormat="1" applyFill="1" applyBorder="1" applyAlignment="1">
      <alignment horizontal="center" vertical="center"/>
    </xf>
    <xf numFmtId="0" fontId="8" fillId="59" borderId="39" xfId="0" applyFont="1" applyFill="1" applyBorder="1" applyAlignment="1">
      <alignment horizontal="left"/>
    </xf>
    <xf numFmtId="0" fontId="48" fillId="59" borderId="39" xfId="0" applyFont="1" applyFill="1" applyBorder="1" applyAlignment="1">
      <alignment horizontal="center" vertical="center"/>
    </xf>
    <xf numFmtId="0" fontId="0" fillId="59" borderId="39" xfId="0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5" fontId="7" fillId="59" borderId="39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48" fillId="2" borderId="37" xfId="0" applyNumberFormat="1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8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5" fontId="7" fillId="60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0" fillId="59" borderId="37" xfId="0" applyFont="1" applyFill="1" applyBorder="1" applyAlignment="1">
      <alignment horizontal="center" vertical="center"/>
    </xf>
    <xf numFmtId="0" fontId="0" fillId="6" borderId="37" xfId="0" applyFill="1" applyBorder="1" applyAlignment="1">
      <alignment horizontal="center"/>
    </xf>
    <xf numFmtId="0" fontId="7" fillId="6" borderId="39" xfId="0" applyFont="1" applyFill="1" applyBorder="1" applyAlignment="1">
      <alignment horizontal="center" vertical="center"/>
    </xf>
    <xf numFmtId="165" fontId="7" fillId="6" borderId="39" xfId="0" applyNumberFormat="1" applyFont="1" applyFill="1" applyBorder="1" applyAlignment="1">
      <alignment horizontal="center" vertical="center"/>
    </xf>
    <xf numFmtId="165" fontId="13" fillId="6" borderId="39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0" fontId="48" fillId="0" borderId="11" xfId="9" applyFont="1" applyFill="1" applyBorder="1" applyAlignment="1">
      <alignment horizontal="center"/>
    </xf>
    <xf numFmtId="2" fontId="48" fillId="0" borderId="11" xfId="9" applyNumberFormat="1" applyFont="1" applyFill="1" applyBorder="1" applyAlignment="1">
      <alignment horizontal="center" vertical="center"/>
    </xf>
    <xf numFmtId="0" fontId="0" fillId="61" borderId="37" xfId="0" applyNumberFormat="1" applyFill="1" applyBorder="1" applyAlignment="1">
      <alignment horizontal="center" vertical="center"/>
    </xf>
    <xf numFmtId="164" fontId="0" fillId="61" borderId="37" xfId="0" applyNumberFormat="1" applyFill="1" applyBorder="1" applyAlignment="1">
      <alignment horizontal="center" vertical="center"/>
    </xf>
    <xf numFmtId="43" fontId="6" fillId="61" borderId="37" xfId="160" applyFont="1" applyFill="1" applyBorder="1"/>
    <xf numFmtId="43" fontId="48" fillId="61" borderId="37" xfId="160" applyFont="1" applyFill="1" applyBorder="1" applyAlignment="1">
      <alignment horizontal="center" vertical="top"/>
    </xf>
    <xf numFmtId="0" fontId="0" fillId="61" borderId="37" xfId="0" applyFill="1" applyBorder="1" applyAlignment="1">
      <alignment horizontal="center" vertical="center"/>
    </xf>
    <xf numFmtId="0" fontId="48" fillId="61" borderId="37" xfId="0" applyFont="1" applyFill="1" applyBorder="1" applyAlignment="1">
      <alignment horizontal="center" vertical="top"/>
    </xf>
    <xf numFmtId="0" fontId="7" fillId="61" borderId="5" xfId="0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165" fontId="7" fillId="61" borderId="37" xfId="0" applyNumberFormat="1" applyFon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left"/>
    </xf>
    <xf numFmtId="16" fontId="7" fillId="60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0" fontId="48" fillId="61" borderId="37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159</xdr:row>
      <xdr:rowOff>56589</xdr:rowOff>
    </xdr:from>
    <xdr:to>
      <xdr:col>11</xdr:col>
      <xdr:colOff>368674</xdr:colOff>
      <xdr:row>173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19" sqref="D19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43978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Q16" sqref="Q16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43978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17" t="s">
        <v>16</v>
      </c>
      <c r="B9" s="519" t="s">
        <v>17</v>
      </c>
      <c r="C9" s="519" t="s">
        <v>18</v>
      </c>
      <c r="D9" s="275" t="s">
        <v>19</v>
      </c>
      <c r="E9" s="275" t="s">
        <v>20</v>
      </c>
      <c r="F9" s="514" t="s">
        <v>21</v>
      </c>
      <c r="G9" s="515"/>
      <c r="H9" s="516"/>
      <c r="I9" s="514" t="s">
        <v>22</v>
      </c>
      <c r="J9" s="515"/>
      <c r="K9" s="516"/>
      <c r="L9" s="275"/>
      <c r="M9" s="282"/>
      <c r="N9" s="282"/>
      <c r="O9" s="282"/>
    </row>
    <row r="10" spans="1:15" ht="59.25" customHeight="1">
      <c r="A10" s="518"/>
      <c r="B10" s="520" t="s">
        <v>17</v>
      </c>
      <c r="C10" s="520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5" t="s">
        <v>34</v>
      </c>
      <c r="C11" s="278" t="s">
        <v>35</v>
      </c>
      <c r="D11" s="304">
        <v>17445.150000000001</v>
      </c>
      <c r="E11" s="304">
        <v>17465.583333333332</v>
      </c>
      <c r="F11" s="316">
        <v>17241.166666666664</v>
      </c>
      <c r="G11" s="316">
        <v>17037.183333333331</v>
      </c>
      <c r="H11" s="316">
        <v>16812.766666666663</v>
      </c>
      <c r="I11" s="316">
        <v>17669.566666666666</v>
      </c>
      <c r="J11" s="316">
        <v>17893.98333333333</v>
      </c>
      <c r="K11" s="316">
        <v>18097.966666666667</v>
      </c>
      <c r="L11" s="303">
        <v>17690</v>
      </c>
      <c r="M11" s="303">
        <v>17261.599999999999</v>
      </c>
      <c r="N11" s="320">
        <v>1860580</v>
      </c>
      <c r="O11" s="321">
        <v>-9.739733669682489E-2</v>
      </c>
    </row>
    <row r="12" spans="1:15" ht="15">
      <c r="A12" s="278">
        <v>2</v>
      </c>
      <c r="B12" s="405" t="s">
        <v>34</v>
      </c>
      <c r="C12" s="278" t="s">
        <v>36</v>
      </c>
      <c r="D12" s="317">
        <v>9034</v>
      </c>
      <c r="E12" s="317">
        <v>9057.6166666666668</v>
      </c>
      <c r="F12" s="318">
        <v>8952.6833333333343</v>
      </c>
      <c r="G12" s="318">
        <v>8871.3666666666668</v>
      </c>
      <c r="H12" s="318">
        <v>8766.4333333333343</v>
      </c>
      <c r="I12" s="318">
        <v>9138.9333333333343</v>
      </c>
      <c r="J12" s="318">
        <v>9243.866666666665</v>
      </c>
      <c r="K12" s="318">
        <v>9325.1833333333343</v>
      </c>
      <c r="L12" s="305">
        <v>9162.5499999999993</v>
      </c>
      <c r="M12" s="305">
        <v>8976.2999999999993</v>
      </c>
      <c r="N12" s="320">
        <v>10659900</v>
      </c>
      <c r="O12" s="321">
        <v>6.82841401910603E-2</v>
      </c>
    </row>
    <row r="13" spans="1:15" ht="15">
      <c r="A13" s="278">
        <v>3</v>
      </c>
      <c r="B13" s="405" t="s">
        <v>34</v>
      </c>
      <c r="C13" s="278" t="s">
        <v>37</v>
      </c>
      <c r="D13" s="317">
        <v>13552</v>
      </c>
      <c r="E13" s="317">
        <v>13619</v>
      </c>
      <c r="F13" s="318">
        <v>13398</v>
      </c>
      <c r="G13" s="318">
        <v>13244</v>
      </c>
      <c r="H13" s="318">
        <v>13023</v>
      </c>
      <c r="I13" s="318">
        <v>13773</v>
      </c>
      <c r="J13" s="318">
        <v>13994</v>
      </c>
      <c r="K13" s="318">
        <v>14148</v>
      </c>
      <c r="L13" s="305">
        <v>13840</v>
      </c>
      <c r="M13" s="305">
        <v>13465</v>
      </c>
      <c r="N13" s="320">
        <v>1200</v>
      </c>
      <c r="O13" s="321">
        <v>-0.31428571428571428</v>
      </c>
    </row>
    <row r="14" spans="1:15" ht="15">
      <c r="A14" s="278">
        <v>4</v>
      </c>
      <c r="B14" s="405" t="s">
        <v>38</v>
      </c>
      <c r="C14" s="278" t="s">
        <v>39</v>
      </c>
      <c r="D14" s="317">
        <v>1273.45</v>
      </c>
      <c r="E14" s="317">
        <v>1260.6166666666666</v>
      </c>
      <c r="F14" s="318">
        <v>1243.2333333333331</v>
      </c>
      <c r="G14" s="318">
        <v>1213.0166666666667</v>
      </c>
      <c r="H14" s="318">
        <v>1195.6333333333332</v>
      </c>
      <c r="I14" s="318">
        <v>1290.833333333333</v>
      </c>
      <c r="J14" s="318">
        <v>1308.2166666666667</v>
      </c>
      <c r="K14" s="318">
        <v>1338.4333333333329</v>
      </c>
      <c r="L14" s="305">
        <v>1278</v>
      </c>
      <c r="M14" s="305">
        <v>1230.4000000000001</v>
      </c>
      <c r="N14" s="320">
        <v>1699100</v>
      </c>
      <c r="O14" s="321">
        <v>2.8075270769044595E-2</v>
      </c>
    </row>
    <row r="15" spans="1:15" ht="15">
      <c r="A15" s="278">
        <v>5</v>
      </c>
      <c r="B15" s="405" t="s">
        <v>40</v>
      </c>
      <c r="C15" s="278" t="s">
        <v>41</v>
      </c>
      <c r="D15" s="317">
        <v>139.44999999999999</v>
      </c>
      <c r="E15" s="317">
        <v>140.18333333333331</v>
      </c>
      <c r="F15" s="318">
        <v>137.26666666666662</v>
      </c>
      <c r="G15" s="318">
        <v>135.08333333333331</v>
      </c>
      <c r="H15" s="318">
        <v>132.16666666666663</v>
      </c>
      <c r="I15" s="318">
        <v>142.36666666666662</v>
      </c>
      <c r="J15" s="318">
        <v>145.2833333333333</v>
      </c>
      <c r="K15" s="318">
        <v>147.46666666666661</v>
      </c>
      <c r="L15" s="305">
        <v>143.1</v>
      </c>
      <c r="M15" s="305">
        <v>138</v>
      </c>
      <c r="N15" s="320">
        <v>19340000</v>
      </c>
      <c r="O15" s="321">
        <v>-5.8605919003115264E-2</v>
      </c>
    </row>
    <row r="16" spans="1:15" ht="15">
      <c r="A16" s="278">
        <v>6</v>
      </c>
      <c r="B16" s="405" t="s">
        <v>40</v>
      </c>
      <c r="C16" s="278" t="s">
        <v>42</v>
      </c>
      <c r="D16" s="317">
        <v>313.8</v>
      </c>
      <c r="E16" s="317">
        <v>314.01666666666665</v>
      </c>
      <c r="F16" s="318">
        <v>308.2833333333333</v>
      </c>
      <c r="G16" s="318">
        <v>302.76666666666665</v>
      </c>
      <c r="H16" s="318">
        <v>297.0333333333333</v>
      </c>
      <c r="I16" s="318">
        <v>319.5333333333333</v>
      </c>
      <c r="J16" s="318">
        <v>325.26666666666665</v>
      </c>
      <c r="K16" s="318">
        <v>330.7833333333333</v>
      </c>
      <c r="L16" s="305">
        <v>319.75</v>
      </c>
      <c r="M16" s="305">
        <v>308.5</v>
      </c>
      <c r="N16" s="320">
        <v>35142500</v>
      </c>
      <c r="O16" s="321">
        <v>-2.8541810642709053E-2</v>
      </c>
    </row>
    <row r="17" spans="1:15" ht="15">
      <c r="A17" s="278">
        <v>7</v>
      </c>
      <c r="B17" s="405" t="s">
        <v>43</v>
      </c>
      <c r="C17" s="278" t="s">
        <v>44</v>
      </c>
      <c r="D17" s="317">
        <v>36.700000000000003</v>
      </c>
      <c r="E17" s="317">
        <v>35.716666666666669</v>
      </c>
      <c r="F17" s="318">
        <v>34.333333333333336</v>
      </c>
      <c r="G17" s="318">
        <v>31.966666666666669</v>
      </c>
      <c r="H17" s="318">
        <v>30.583333333333336</v>
      </c>
      <c r="I17" s="318">
        <v>38.083333333333336</v>
      </c>
      <c r="J17" s="318">
        <v>39.466666666666661</v>
      </c>
      <c r="K17" s="318">
        <v>41.833333333333336</v>
      </c>
      <c r="L17" s="305">
        <v>37.1</v>
      </c>
      <c r="M17" s="305">
        <v>33.35</v>
      </c>
      <c r="N17" s="320">
        <v>60780000</v>
      </c>
      <c r="O17" s="321">
        <v>-1.9044544867656554E-2</v>
      </c>
    </row>
    <row r="18" spans="1:15" ht="15">
      <c r="A18" s="278">
        <v>8</v>
      </c>
      <c r="B18" s="405" t="s">
        <v>45</v>
      </c>
      <c r="C18" s="278" t="s">
        <v>46</v>
      </c>
      <c r="D18" s="317">
        <v>604.75</v>
      </c>
      <c r="E18" s="317">
        <v>602.08333333333337</v>
      </c>
      <c r="F18" s="318">
        <v>596.66666666666674</v>
      </c>
      <c r="G18" s="318">
        <v>588.58333333333337</v>
      </c>
      <c r="H18" s="318">
        <v>583.16666666666674</v>
      </c>
      <c r="I18" s="318">
        <v>610.16666666666674</v>
      </c>
      <c r="J18" s="318">
        <v>615.58333333333348</v>
      </c>
      <c r="K18" s="318">
        <v>623.66666666666674</v>
      </c>
      <c r="L18" s="305">
        <v>607.5</v>
      </c>
      <c r="M18" s="305">
        <v>594</v>
      </c>
      <c r="N18" s="320">
        <v>1442000</v>
      </c>
      <c r="O18" s="321">
        <v>4.9032445802415246E-2</v>
      </c>
    </row>
    <row r="19" spans="1:15" ht="15">
      <c r="A19" s="278">
        <v>9</v>
      </c>
      <c r="B19" s="405" t="s">
        <v>38</v>
      </c>
      <c r="C19" s="278" t="s">
        <v>47</v>
      </c>
      <c r="D19" s="317">
        <v>188.1</v>
      </c>
      <c r="E19" s="317">
        <v>187.71666666666667</v>
      </c>
      <c r="F19" s="318">
        <v>185.78333333333333</v>
      </c>
      <c r="G19" s="318">
        <v>183.46666666666667</v>
      </c>
      <c r="H19" s="318">
        <v>181.53333333333333</v>
      </c>
      <c r="I19" s="318">
        <v>190.03333333333333</v>
      </c>
      <c r="J19" s="318">
        <v>191.96666666666667</v>
      </c>
      <c r="K19" s="318">
        <v>194.28333333333333</v>
      </c>
      <c r="L19" s="305">
        <v>189.65</v>
      </c>
      <c r="M19" s="305">
        <v>185.4</v>
      </c>
      <c r="N19" s="320">
        <v>19232000</v>
      </c>
      <c r="O19" s="321">
        <v>7.6126794057577704E-2</v>
      </c>
    </row>
    <row r="20" spans="1:15" ht="15">
      <c r="A20" s="278">
        <v>10</v>
      </c>
      <c r="B20" s="405" t="s">
        <v>40</v>
      </c>
      <c r="C20" s="278" t="s">
        <v>48</v>
      </c>
      <c r="D20" s="317">
        <v>1311.6</v>
      </c>
      <c r="E20" s="317">
        <v>1304.7666666666667</v>
      </c>
      <c r="F20" s="318">
        <v>1281.5333333333333</v>
      </c>
      <c r="G20" s="318">
        <v>1251.4666666666667</v>
      </c>
      <c r="H20" s="318">
        <v>1228.2333333333333</v>
      </c>
      <c r="I20" s="318">
        <v>1334.8333333333333</v>
      </c>
      <c r="J20" s="318">
        <v>1358.0666666666664</v>
      </c>
      <c r="K20" s="318">
        <v>1388.1333333333332</v>
      </c>
      <c r="L20" s="305">
        <v>1328</v>
      </c>
      <c r="M20" s="305">
        <v>1274.7</v>
      </c>
      <c r="N20" s="320">
        <v>1043000</v>
      </c>
      <c r="O20" s="321">
        <v>2.8846153846153848E-3</v>
      </c>
    </row>
    <row r="21" spans="1:15" ht="15">
      <c r="A21" s="278">
        <v>11</v>
      </c>
      <c r="B21" s="405" t="s">
        <v>45</v>
      </c>
      <c r="C21" s="278" t="s">
        <v>49</v>
      </c>
      <c r="D21" s="317">
        <v>92.5</v>
      </c>
      <c r="E21" s="317">
        <v>91.833333333333329</v>
      </c>
      <c r="F21" s="318">
        <v>90.86666666666666</v>
      </c>
      <c r="G21" s="318">
        <v>89.233333333333334</v>
      </c>
      <c r="H21" s="318">
        <v>88.266666666666666</v>
      </c>
      <c r="I21" s="318">
        <v>93.466666666666654</v>
      </c>
      <c r="J21" s="318">
        <v>94.433333333333323</v>
      </c>
      <c r="K21" s="318">
        <v>96.066666666666649</v>
      </c>
      <c r="L21" s="305">
        <v>92.8</v>
      </c>
      <c r="M21" s="305">
        <v>90.2</v>
      </c>
      <c r="N21" s="320">
        <v>8829000</v>
      </c>
      <c r="O21" s="321">
        <v>0.11575887779603185</v>
      </c>
    </row>
    <row r="22" spans="1:15" ht="15">
      <c r="A22" s="278">
        <v>12</v>
      </c>
      <c r="B22" s="405" t="s">
        <v>45</v>
      </c>
      <c r="C22" s="278" t="s">
        <v>50</v>
      </c>
      <c r="D22" s="317">
        <v>43</v>
      </c>
      <c r="E22" s="317">
        <v>43.050000000000004</v>
      </c>
      <c r="F22" s="318">
        <v>42.050000000000011</v>
      </c>
      <c r="G22" s="318">
        <v>41.100000000000009</v>
      </c>
      <c r="H22" s="318">
        <v>40.100000000000016</v>
      </c>
      <c r="I22" s="318">
        <v>44.000000000000007</v>
      </c>
      <c r="J22" s="318">
        <v>44.999999999999993</v>
      </c>
      <c r="K22" s="318">
        <v>45.95</v>
      </c>
      <c r="L22" s="305">
        <v>44.05</v>
      </c>
      <c r="M22" s="305">
        <v>42.1</v>
      </c>
      <c r="N22" s="320">
        <v>69325000</v>
      </c>
      <c r="O22" s="321">
        <v>-4.7694273115650374E-2</v>
      </c>
    </row>
    <row r="23" spans="1:15" ht="15">
      <c r="A23" s="278">
        <v>13</v>
      </c>
      <c r="B23" s="405" t="s">
        <v>51</v>
      </c>
      <c r="C23" s="278" t="s">
        <v>52</v>
      </c>
      <c r="D23" s="317">
        <v>1619.55</v>
      </c>
      <c r="E23" s="317">
        <v>1625.1833333333334</v>
      </c>
      <c r="F23" s="318">
        <v>1605.3666666666668</v>
      </c>
      <c r="G23" s="318">
        <v>1591.1833333333334</v>
      </c>
      <c r="H23" s="318">
        <v>1571.3666666666668</v>
      </c>
      <c r="I23" s="318">
        <v>1639.3666666666668</v>
      </c>
      <c r="J23" s="318">
        <v>1659.1833333333334</v>
      </c>
      <c r="K23" s="318">
        <v>1673.3666666666668</v>
      </c>
      <c r="L23" s="305">
        <v>1645</v>
      </c>
      <c r="M23" s="305">
        <v>1611</v>
      </c>
      <c r="N23" s="320">
        <v>5816100</v>
      </c>
      <c r="O23" s="321">
        <v>8.6776164583216547E-2</v>
      </c>
    </row>
    <row r="24" spans="1:15" ht="15">
      <c r="A24" s="278">
        <v>14</v>
      </c>
      <c r="B24" s="405" t="s">
        <v>53</v>
      </c>
      <c r="C24" s="278" t="s">
        <v>54</v>
      </c>
      <c r="D24" s="317">
        <v>714.5</v>
      </c>
      <c r="E24" s="317">
        <v>718.44999999999993</v>
      </c>
      <c r="F24" s="318">
        <v>703.09999999999991</v>
      </c>
      <c r="G24" s="318">
        <v>691.69999999999993</v>
      </c>
      <c r="H24" s="318">
        <v>676.34999999999991</v>
      </c>
      <c r="I24" s="318">
        <v>729.84999999999991</v>
      </c>
      <c r="J24" s="318">
        <v>745.2</v>
      </c>
      <c r="K24" s="318">
        <v>756.59999999999991</v>
      </c>
      <c r="L24" s="305">
        <v>733.8</v>
      </c>
      <c r="M24" s="305">
        <v>707.05</v>
      </c>
      <c r="N24" s="320">
        <v>11540000</v>
      </c>
      <c r="O24" s="321">
        <v>-6.2004822597313122E-3</v>
      </c>
    </row>
    <row r="25" spans="1:15" ht="15">
      <c r="A25" s="278">
        <v>15</v>
      </c>
      <c r="B25" s="405" t="s">
        <v>55</v>
      </c>
      <c r="C25" s="278" t="s">
        <v>56</v>
      </c>
      <c r="D25" s="317">
        <v>341.65</v>
      </c>
      <c r="E25" s="317">
        <v>342.08333333333331</v>
      </c>
      <c r="F25" s="318">
        <v>336.06666666666661</v>
      </c>
      <c r="G25" s="318">
        <v>330.48333333333329</v>
      </c>
      <c r="H25" s="318">
        <v>324.46666666666658</v>
      </c>
      <c r="I25" s="318">
        <v>347.66666666666663</v>
      </c>
      <c r="J25" s="318">
        <v>353.68333333333339</v>
      </c>
      <c r="K25" s="318">
        <v>359.26666666666665</v>
      </c>
      <c r="L25" s="305">
        <v>348.1</v>
      </c>
      <c r="M25" s="305">
        <v>336.5</v>
      </c>
      <c r="N25" s="320">
        <v>62305200</v>
      </c>
      <c r="O25" s="321">
        <v>2.5883701171682046E-2</v>
      </c>
    </row>
    <row r="26" spans="1:15" ht="15">
      <c r="A26" s="278">
        <v>16</v>
      </c>
      <c r="B26" s="405" t="s">
        <v>45</v>
      </c>
      <c r="C26" s="278" t="s">
        <v>57</v>
      </c>
      <c r="D26" s="317">
        <v>2562.85</v>
      </c>
      <c r="E26" s="317">
        <v>2566.333333333333</v>
      </c>
      <c r="F26" s="318">
        <v>2532.4666666666662</v>
      </c>
      <c r="G26" s="318">
        <v>2502.083333333333</v>
      </c>
      <c r="H26" s="318">
        <v>2468.2166666666662</v>
      </c>
      <c r="I26" s="318">
        <v>2596.7166666666662</v>
      </c>
      <c r="J26" s="318">
        <v>2630.583333333333</v>
      </c>
      <c r="K26" s="318">
        <v>2660.9666666666662</v>
      </c>
      <c r="L26" s="305">
        <v>2600.1999999999998</v>
      </c>
      <c r="M26" s="305">
        <v>2535.9499999999998</v>
      </c>
      <c r="N26" s="320">
        <v>1900750</v>
      </c>
      <c r="O26" s="321">
        <v>-1.1955815464587394E-2</v>
      </c>
    </row>
    <row r="27" spans="1:15" ht="15">
      <c r="A27" s="278">
        <v>17</v>
      </c>
      <c r="B27" s="405" t="s">
        <v>58</v>
      </c>
      <c r="C27" s="278" t="s">
        <v>59</v>
      </c>
      <c r="D27" s="317">
        <v>4097.8500000000004</v>
      </c>
      <c r="E27" s="317">
        <v>4182.2666666666664</v>
      </c>
      <c r="F27" s="318">
        <v>3976.583333333333</v>
      </c>
      <c r="G27" s="318">
        <v>3855.3166666666666</v>
      </c>
      <c r="H27" s="318">
        <v>3649.6333333333332</v>
      </c>
      <c r="I27" s="318">
        <v>4303.5333333333328</v>
      </c>
      <c r="J27" s="318">
        <v>4509.2166666666672</v>
      </c>
      <c r="K27" s="318">
        <v>4630.4833333333327</v>
      </c>
      <c r="L27" s="305">
        <v>4387.95</v>
      </c>
      <c r="M27" s="305">
        <v>4061</v>
      </c>
      <c r="N27" s="320">
        <v>855250</v>
      </c>
      <c r="O27" s="321">
        <v>0.11306328290222872</v>
      </c>
    </row>
    <row r="28" spans="1:15" ht="15">
      <c r="A28" s="278">
        <v>18</v>
      </c>
      <c r="B28" s="405" t="s">
        <v>58</v>
      </c>
      <c r="C28" s="278" t="s">
        <v>60</v>
      </c>
      <c r="D28" s="317">
        <v>1832.3</v>
      </c>
      <c r="E28" s="317">
        <v>1861.0666666666666</v>
      </c>
      <c r="F28" s="318">
        <v>1797.2333333333331</v>
      </c>
      <c r="G28" s="318">
        <v>1762.1666666666665</v>
      </c>
      <c r="H28" s="318">
        <v>1698.333333333333</v>
      </c>
      <c r="I28" s="318">
        <v>1896.1333333333332</v>
      </c>
      <c r="J28" s="318">
        <v>1959.9666666666667</v>
      </c>
      <c r="K28" s="318">
        <v>1995.0333333333333</v>
      </c>
      <c r="L28" s="305">
        <v>1924.9</v>
      </c>
      <c r="M28" s="305">
        <v>1826</v>
      </c>
      <c r="N28" s="320">
        <v>6764250</v>
      </c>
      <c r="O28" s="321">
        <v>-2.9936899469381901E-2</v>
      </c>
    </row>
    <row r="29" spans="1:15" ht="15">
      <c r="A29" s="278">
        <v>19</v>
      </c>
      <c r="B29" s="405" t="s">
        <v>45</v>
      </c>
      <c r="C29" s="278" t="s">
        <v>61</v>
      </c>
      <c r="D29" s="317">
        <v>1030.25</v>
      </c>
      <c r="E29" s="317">
        <v>1023.0833333333334</v>
      </c>
      <c r="F29" s="318">
        <v>1007.1666666666667</v>
      </c>
      <c r="G29" s="318">
        <v>984.08333333333337</v>
      </c>
      <c r="H29" s="318">
        <v>968.16666666666674</v>
      </c>
      <c r="I29" s="318">
        <v>1046.1666666666667</v>
      </c>
      <c r="J29" s="318">
        <v>1062.0833333333335</v>
      </c>
      <c r="K29" s="318">
        <v>1085.1666666666667</v>
      </c>
      <c r="L29" s="305">
        <v>1039</v>
      </c>
      <c r="M29" s="305">
        <v>1000</v>
      </c>
      <c r="N29" s="320">
        <v>1037600</v>
      </c>
      <c r="O29" s="321">
        <v>-2.1132075471698115E-2</v>
      </c>
    </row>
    <row r="30" spans="1:15" ht="15">
      <c r="A30" s="278">
        <v>20</v>
      </c>
      <c r="B30" s="405" t="s">
        <v>55</v>
      </c>
      <c r="C30" s="278" t="s">
        <v>234</v>
      </c>
      <c r="D30" s="317">
        <v>201.2</v>
      </c>
      <c r="E30" s="317">
        <v>202.06666666666663</v>
      </c>
      <c r="F30" s="318">
        <v>197.53333333333327</v>
      </c>
      <c r="G30" s="318">
        <v>193.86666666666665</v>
      </c>
      <c r="H30" s="318">
        <v>189.33333333333329</v>
      </c>
      <c r="I30" s="318">
        <v>205.73333333333326</v>
      </c>
      <c r="J30" s="318">
        <v>210.26666666666662</v>
      </c>
      <c r="K30" s="318">
        <v>213.93333333333325</v>
      </c>
      <c r="L30" s="305">
        <v>206.6</v>
      </c>
      <c r="M30" s="305">
        <v>198.4</v>
      </c>
      <c r="N30" s="320">
        <v>13890000</v>
      </c>
      <c r="O30" s="321">
        <v>-1.3213981244671782E-2</v>
      </c>
    </row>
    <row r="31" spans="1:15" ht="15">
      <c r="A31" s="278">
        <v>21</v>
      </c>
      <c r="B31" s="405" t="s">
        <v>55</v>
      </c>
      <c r="C31" s="278" t="s">
        <v>62</v>
      </c>
      <c r="D31" s="317">
        <v>37.25</v>
      </c>
      <c r="E31" s="317">
        <v>37.4</v>
      </c>
      <c r="F31" s="318">
        <v>36.549999999999997</v>
      </c>
      <c r="G31" s="318">
        <v>35.85</v>
      </c>
      <c r="H31" s="318">
        <v>35</v>
      </c>
      <c r="I31" s="318">
        <v>38.099999999999994</v>
      </c>
      <c r="J31" s="318">
        <v>38.950000000000003</v>
      </c>
      <c r="K31" s="318">
        <v>39.649999999999991</v>
      </c>
      <c r="L31" s="305">
        <v>38.25</v>
      </c>
      <c r="M31" s="305">
        <v>36.700000000000003</v>
      </c>
      <c r="N31" s="320">
        <v>54544600</v>
      </c>
      <c r="O31" s="321">
        <v>-6.7630563041736471E-3</v>
      </c>
    </row>
    <row r="32" spans="1:15" ht="15">
      <c r="A32" s="278">
        <v>22</v>
      </c>
      <c r="B32" s="405" t="s">
        <v>51</v>
      </c>
      <c r="C32" s="278" t="s">
        <v>64</v>
      </c>
      <c r="D32" s="317">
        <v>1283.3</v>
      </c>
      <c r="E32" s="317">
        <v>1266.7166666666667</v>
      </c>
      <c r="F32" s="318">
        <v>1234.6833333333334</v>
      </c>
      <c r="G32" s="318">
        <v>1186.0666666666666</v>
      </c>
      <c r="H32" s="318">
        <v>1154.0333333333333</v>
      </c>
      <c r="I32" s="318">
        <v>1315.3333333333335</v>
      </c>
      <c r="J32" s="318">
        <v>1347.3666666666668</v>
      </c>
      <c r="K32" s="318">
        <v>1395.9833333333336</v>
      </c>
      <c r="L32" s="305">
        <v>1298.75</v>
      </c>
      <c r="M32" s="305">
        <v>1218.0999999999999</v>
      </c>
      <c r="N32" s="320">
        <v>2170300</v>
      </c>
      <c r="O32" s="321">
        <v>0.39139633286318759</v>
      </c>
    </row>
    <row r="33" spans="1:15" ht="15">
      <c r="A33" s="278">
        <v>23</v>
      </c>
      <c r="B33" s="405" t="s">
        <v>65</v>
      </c>
      <c r="C33" s="278" t="s">
        <v>66</v>
      </c>
      <c r="D33" s="317">
        <v>65</v>
      </c>
      <c r="E33" s="317">
        <v>64.350000000000009</v>
      </c>
      <c r="F33" s="318">
        <v>63.450000000000017</v>
      </c>
      <c r="G33" s="318">
        <v>61.900000000000006</v>
      </c>
      <c r="H33" s="318">
        <v>61.000000000000014</v>
      </c>
      <c r="I33" s="318">
        <v>65.90000000000002</v>
      </c>
      <c r="J33" s="318">
        <v>66.800000000000026</v>
      </c>
      <c r="K33" s="318">
        <v>68.350000000000023</v>
      </c>
      <c r="L33" s="305">
        <v>65.25</v>
      </c>
      <c r="M33" s="305">
        <v>62.8</v>
      </c>
      <c r="N33" s="320">
        <v>30127600</v>
      </c>
      <c r="O33" s="321">
        <v>-1.9373234210423529E-2</v>
      </c>
    </row>
    <row r="34" spans="1:15" ht="15">
      <c r="A34" s="278">
        <v>24</v>
      </c>
      <c r="B34" s="405" t="s">
        <v>51</v>
      </c>
      <c r="C34" s="278" t="s">
        <v>67</v>
      </c>
      <c r="D34" s="317">
        <v>457.4</v>
      </c>
      <c r="E34" s="317">
        <v>459.95</v>
      </c>
      <c r="F34" s="318">
        <v>451.34999999999997</v>
      </c>
      <c r="G34" s="318">
        <v>445.29999999999995</v>
      </c>
      <c r="H34" s="318">
        <v>436.69999999999993</v>
      </c>
      <c r="I34" s="318">
        <v>466</v>
      </c>
      <c r="J34" s="318">
        <v>474.6</v>
      </c>
      <c r="K34" s="318">
        <v>480.65000000000003</v>
      </c>
      <c r="L34" s="305">
        <v>468.55</v>
      </c>
      <c r="M34" s="305">
        <v>453.9</v>
      </c>
      <c r="N34" s="320">
        <v>4750900</v>
      </c>
      <c r="O34" s="321">
        <v>-4.6093569946992399E-3</v>
      </c>
    </row>
    <row r="35" spans="1:15" ht="15">
      <c r="A35" s="278">
        <v>25</v>
      </c>
      <c r="B35" s="405" t="s">
        <v>45</v>
      </c>
      <c r="C35" s="278" t="s">
        <v>68</v>
      </c>
      <c r="D35" s="317">
        <v>292.10000000000002</v>
      </c>
      <c r="E35" s="317">
        <v>291.13333333333338</v>
      </c>
      <c r="F35" s="318">
        <v>286.96666666666675</v>
      </c>
      <c r="G35" s="318">
        <v>281.83333333333337</v>
      </c>
      <c r="H35" s="318">
        <v>277.66666666666674</v>
      </c>
      <c r="I35" s="318">
        <v>296.26666666666677</v>
      </c>
      <c r="J35" s="318">
        <v>300.43333333333339</v>
      </c>
      <c r="K35" s="318">
        <v>305.56666666666678</v>
      </c>
      <c r="L35" s="305">
        <v>295.3</v>
      </c>
      <c r="M35" s="305">
        <v>286</v>
      </c>
      <c r="N35" s="320">
        <v>5366400</v>
      </c>
      <c r="O35" s="321">
        <v>1.5748031496062992E-2</v>
      </c>
    </row>
    <row r="36" spans="1:15" ht="15">
      <c r="A36" s="278">
        <v>26</v>
      </c>
      <c r="B36" s="405" t="s">
        <v>69</v>
      </c>
      <c r="C36" s="278" t="s">
        <v>70</v>
      </c>
      <c r="D36" s="317">
        <v>558.54999999999995</v>
      </c>
      <c r="E36" s="317">
        <v>564.18333333333328</v>
      </c>
      <c r="F36" s="318">
        <v>551.46666666666658</v>
      </c>
      <c r="G36" s="318">
        <v>544.38333333333333</v>
      </c>
      <c r="H36" s="318">
        <v>531.66666666666663</v>
      </c>
      <c r="I36" s="318">
        <v>571.26666666666654</v>
      </c>
      <c r="J36" s="318">
        <v>583.98333333333323</v>
      </c>
      <c r="K36" s="318">
        <v>591.06666666666649</v>
      </c>
      <c r="L36" s="305">
        <v>576.9</v>
      </c>
      <c r="M36" s="305">
        <v>557.1</v>
      </c>
      <c r="N36" s="320">
        <v>73799370</v>
      </c>
      <c r="O36" s="321">
        <v>0.25491800698750433</v>
      </c>
    </row>
    <row r="37" spans="1:15" ht="15">
      <c r="A37" s="278">
        <v>27</v>
      </c>
      <c r="B37" s="405" t="s">
        <v>65</v>
      </c>
      <c r="C37" s="278" t="s">
        <v>71</v>
      </c>
      <c r="D37" s="317">
        <v>24.85</v>
      </c>
      <c r="E37" s="317">
        <v>24.8</v>
      </c>
      <c r="F37" s="318">
        <v>24.1</v>
      </c>
      <c r="G37" s="318">
        <v>23.35</v>
      </c>
      <c r="H37" s="318">
        <v>22.650000000000002</v>
      </c>
      <c r="I37" s="318">
        <v>25.55</v>
      </c>
      <c r="J37" s="318">
        <v>26.249999999999996</v>
      </c>
      <c r="K37" s="318">
        <v>27</v>
      </c>
      <c r="L37" s="305">
        <v>25.5</v>
      </c>
      <c r="M37" s="305">
        <v>24.05</v>
      </c>
      <c r="N37" s="320">
        <v>58413200</v>
      </c>
      <c r="O37" s="321">
        <v>-7.5682005190201906E-2</v>
      </c>
    </row>
    <row r="38" spans="1:15" ht="15">
      <c r="A38" s="278">
        <v>28</v>
      </c>
      <c r="B38" s="405" t="s">
        <v>53</v>
      </c>
      <c r="C38" s="278" t="s">
        <v>72</v>
      </c>
      <c r="D38" s="317">
        <v>356.85</v>
      </c>
      <c r="E38" s="317">
        <v>355.91666666666669</v>
      </c>
      <c r="F38" s="318">
        <v>352.03333333333336</v>
      </c>
      <c r="G38" s="318">
        <v>347.2166666666667</v>
      </c>
      <c r="H38" s="318">
        <v>343.33333333333337</v>
      </c>
      <c r="I38" s="318">
        <v>360.73333333333335</v>
      </c>
      <c r="J38" s="318">
        <v>364.61666666666667</v>
      </c>
      <c r="K38" s="318">
        <v>369.43333333333334</v>
      </c>
      <c r="L38" s="305">
        <v>359.8</v>
      </c>
      <c r="M38" s="305">
        <v>351.1</v>
      </c>
      <c r="N38" s="320">
        <v>16801500</v>
      </c>
      <c r="O38" s="321">
        <v>1.508088840142583E-3</v>
      </c>
    </row>
    <row r="39" spans="1:15" ht="15">
      <c r="A39" s="278">
        <v>29</v>
      </c>
      <c r="B39" s="405" t="s">
        <v>45</v>
      </c>
      <c r="C39" s="278" t="s">
        <v>73</v>
      </c>
      <c r="D39" s="317">
        <v>9397.9</v>
      </c>
      <c r="E39" s="317">
        <v>9367</v>
      </c>
      <c r="F39" s="318">
        <v>9241</v>
      </c>
      <c r="G39" s="318">
        <v>9084.1</v>
      </c>
      <c r="H39" s="318">
        <v>8958.1</v>
      </c>
      <c r="I39" s="318">
        <v>9523.9</v>
      </c>
      <c r="J39" s="318">
        <v>9649.9</v>
      </c>
      <c r="K39" s="318">
        <v>9806.7999999999993</v>
      </c>
      <c r="L39" s="305">
        <v>9493</v>
      </c>
      <c r="M39" s="305">
        <v>9210.1</v>
      </c>
      <c r="N39" s="320">
        <v>151680</v>
      </c>
      <c r="O39" s="321">
        <v>-2.5944002054970459E-2</v>
      </c>
    </row>
    <row r="40" spans="1:15" ht="15">
      <c r="A40" s="278">
        <v>30</v>
      </c>
      <c r="B40" s="405" t="s">
        <v>74</v>
      </c>
      <c r="C40" s="278" t="s">
        <v>75</v>
      </c>
      <c r="D40" s="317">
        <v>312.64999999999998</v>
      </c>
      <c r="E40" s="317">
        <v>315.18333333333334</v>
      </c>
      <c r="F40" s="318">
        <v>308.9666666666667</v>
      </c>
      <c r="G40" s="318">
        <v>305.28333333333336</v>
      </c>
      <c r="H40" s="318">
        <v>299.06666666666672</v>
      </c>
      <c r="I40" s="318">
        <v>318.86666666666667</v>
      </c>
      <c r="J40" s="318">
        <v>325.08333333333326</v>
      </c>
      <c r="K40" s="318">
        <v>328.76666666666665</v>
      </c>
      <c r="L40" s="305">
        <v>321.39999999999998</v>
      </c>
      <c r="M40" s="305">
        <v>311.5</v>
      </c>
      <c r="N40" s="320">
        <v>22428000</v>
      </c>
      <c r="O40" s="321">
        <v>1.6313213703099509E-2</v>
      </c>
    </row>
    <row r="41" spans="1:15" ht="15">
      <c r="A41" s="278">
        <v>31</v>
      </c>
      <c r="B41" s="405" t="s">
        <v>51</v>
      </c>
      <c r="C41" s="278" t="s">
        <v>76</v>
      </c>
      <c r="D41" s="317">
        <v>3167.8</v>
      </c>
      <c r="E41" s="317">
        <v>3181.9500000000003</v>
      </c>
      <c r="F41" s="318">
        <v>3127.8500000000004</v>
      </c>
      <c r="G41" s="318">
        <v>3087.9</v>
      </c>
      <c r="H41" s="318">
        <v>3033.8</v>
      </c>
      <c r="I41" s="318">
        <v>3221.9000000000005</v>
      </c>
      <c r="J41" s="318">
        <v>3276</v>
      </c>
      <c r="K41" s="318">
        <v>3315.9500000000007</v>
      </c>
      <c r="L41" s="305">
        <v>3236.05</v>
      </c>
      <c r="M41" s="305">
        <v>3142</v>
      </c>
      <c r="N41" s="320">
        <v>1537000</v>
      </c>
      <c r="O41" s="321">
        <v>6.3667820069204156E-2</v>
      </c>
    </row>
    <row r="42" spans="1:15" ht="15">
      <c r="A42" s="278">
        <v>32</v>
      </c>
      <c r="B42" s="405" t="s">
        <v>53</v>
      </c>
      <c r="C42" s="278" t="s">
        <v>77</v>
      </c>
      <c r="D42" s="317">
        <v>338.1</v>
      </c>
      <c r="E42" s="317">
        <v>341.01666666666665</v>
      </c>
      <c r="F42" s="318">
        <v>330.38333333333333</v>
      </c>
      <c r="G42" s="318">
        <v>322.66666666666669</v>
      </c>
      <c r="H42" s="318">
        <v>312.03333333333336</v>
      </c>
      <c r="I42" s="318">
        <v>348.73333333333329</v>
      </c>
      <c r="J42" s="318">
        <v>359.36666666666662</v>
      </c>
      <c r="K42" s="318">
        <v>367.08333333333326</v>
      </c>
      <c r="L42" s="305">
        <v>351.65</v>
      </c>
      <c r="M42" s="305">
        <v>333.3</v>
      </c>
      <c r="N42" s="320">
        <v>7590000</v>
      </c>
      <c r="O42" s="321">
        <v>-8.754297804813542E-2</v>
      </c>
    </row>
    <row r="43" spans="1:15" ht="15">
      <c r="A43" s="278">
        <v>33</v>
      </c>
      <c r="B43" s="405" t="s">
        <v>55</v>
      </c>
      <c r="C43" s="278" t="s">
        <v>78</v>
      </c>
      <c r="D43" s="317">
        <v>79</v>
      </c>
      <c r="E43" s="317">
        <v>78.516666666666666</v>
      </c>
      <c r="F43" s="318">
        <v>77.683333333333337</v>
      </c>
      <c r="G43" s="318">
        <v>76.366666666666674</v>
      </c>
      <c r="H43" s="318">
        <v>75.533333333333346</v>
      </c>
      <c r="I43" s="318">
        <v>79.833333333333329</v>
      </c>
      <c r="J43" s="318">
        <v>80.666666666666671</v>
      </c>
      <c r="K43" s="318">
        <v>81.98333333333332</v>
      </c>
      <c r="L43" s="305">
        <v>79.349999999999994</v>
      </c>
      <c r="M43" s="305">
        <v>77.2</v>
      </c>
      <c r="N43" s="320">
        <v>8545000</v>
      </c>
      <c r="O43" s="321">
        <v>-5.3982242100834757E-2</v>
      </c>
    </row>
    <row r="44" spans="1:15" ht="15">
      <c r="A44" s="278">
        <v>34</v>
      </c>
      <c r="B44" s="405" t="s">
        <v>80</v>
      </c>
      <c r="C44" s="278" t="s">
        <v>81</v>
      </c>
      <c r="D44" s="317">
        <v>276.2</v>
      </c>
      <c r="E44" s="317">
        <v>275.28333333333336</v>
      </c>
      <c r="F44" s="318">
        <v>270.56666666666672</v>
      </c>
      <c r="G44" s="318">
        <v>264.93333333333334</v>
      </c>
      <c r="H44" s="318">
        <v>260.2166666666667</v>
      </c>
      <c r="I44" s="318">
        <v>280.91666666666674</v>
      </c>
      <c r="J44" s="318">
        <v>285.63333333333333</v>
      </c>
      <c r="K44" s="318">
        <v>291.26666666666677</v>
      </c>
      <c r="L44" s="305">
        <v>280</v>
      </c>
      <c r="M44" s="305">
        <v>269.64999999999998</v>
      </c>
      <c r="N44" s="320">
        <v>2376800</v>
      </c>
      <c r="O44" s="321">
        <v>-5.7726093867648291E-3</v>
      </c>
    </row>
    <row r="45" spans="1:15" ht="15">
      <c r="A45" s="278">
        <v>35</v>
      </c>
      <c r="B45" s="405" t="s">
        <v>43</v>
      </c>
      <c r="C45" s="278" t="s">
        <v>82</v>
      </c>
      <c r="D45" s="317">
        <v>550.29999999999995</v>
      </c>
      <c r="E45" s="317">
        <v>546.65</v>
      </c>
      <c r="F45" s="318">
        <v>536.65</v>
      </c>
      <c r="G45" s="318">
        <v>523</v>
      </c>
      <c r="H45" s="318">
        <v>513</v>
      </c>
      <c r="I45" s="318">
        <v>560.29999999999995</v>
      </c>
      <c r="J45" s="318">
        <v>570.29999999999995</v>
      </c>
      <c r="K45" s="318">
        <v>583.94999999999993</v>
      </c>
      <c r="L45" s="305">
        <v>556.65</v>
      </c>
      <c r="M45" s="305">
        <v>533</v>
      </c>
      <c r="N45" s="320">
        <v>391200</v>
      </c>
      <c r="O45" s="321">
        <v>-0.4157706093189964</v>
      </c>
    </row>
    <row r="46" spans="1:15" ht="15">
      <c r="A46" s="278">
        <v>36</v>
      </c>
      <c r="B46" s="405" t="s">
        <v>58</v>
      </c>
      <c r="C46" s="278" t="s">
        <v>83</v>
      </c>
      <c r="D46" s="317">
        <v>122.3</v>
      </c>
      <c r="E46" s="317">
        <v>123.28333333333335</v>
      </c>
      <c r="F46" s="318">
        <v>119.61666666666669</v>
      </c>
      <c r="G46" s="318">
        <v>116.93333333333334</v>
      </c>
      <c r="H46" s="318">
        <v>113.26666666666668</v>
      </c>
      <c r="I46" s="318">
        <v>125.9666666666667</v>
      </c>
      <c r="J46" s="318">
        <v>129.63333333333335</v>
      </c>
      <c r="K46" s="318">
        <v>132.31666666666672</v>
      </c>
      <c r="L46" s="305">
        <v>126.95</v>
      </c>
      <c r="M46" s="305">
        <v>120.6</v>
      </c>
      <c r="N46" s="320">
        <v>8860000</v>
      </c>
      <c r="O46" s="321">
        <v>-1.9911504424778761E-2</v>
      </c>
    </row>
    <row r="47" spans="1:15" ht="15">
      <c r="A47" s="278">
        <v>37</v>
      </c>
      <c r="B47" s="405" t="s">
        <v>53</v>
      </c>
      <c r="C47" s="278" t="s">
        <v>84</v>
      </c>
      <c r="D47" s="317">
        <v>625.85</v>
      </c>
      <c r="E47" s="317">
        <v>630.9666666666667</v>
      </c>
      <c r="F47" s="318">
        <v>617.23333333333335</v>
      </c>
      <c r="G47" s="318">
        <v>608.61666666666667</v>
      </c>
      <c r="H47" s="318">
        <v>594.88333333333333</v>
      </c>
      <c r="I47" s="318">
        <v>639.58333333333337</v>
      </c>
      <c r="J47" s="318">
        <v>653.31666666666672</v>
      </c>
      <c r="K47" s="318">
        <v>661.93333333333339</v>
      </c>
      <c r="L47" s="305">
        <v>644.70000000000005</v>
      </c>
      <c r="M47" s="305">
        <v>622.35</v>
      </c>
      <c r="N47" s="320">
        <v>15724700</v>
      </c>
      <c r="O47" s="321">
        <v>-4.9235141181449907E-2</v>
      </c>
    </row>
    <row r="48" spans="1:15" ht="15">
      <c r="A48" s="278">
        <v>38</v>
      </c>
      <c r="B48" s="405" t="s">
        <v>40</v>
      </c>
      <c r="C48" s="278" t="s">
        <v>85</v>
      </c>
      <c r="D48" s="317">
        <v>127.1</v>
      </c>
      <c r="E48" s="317">
        <v>126.76666666666667</v>
      </c>
      <c r="F48" s="318">
        <v>125.48333333333332</v>
      </c>
      <c r="G48" s="318">
        <v>123.86666666666666</v>
      </c>
      <c r="H48" s="318">
        <v>122.58333333333331</v>
      </c>
      <c r="I48" s="318">
        <v>128.38333333333333</v>
      </c>
      <c r="J48" s="318">
        <v>129.66666666666666</v>
      </c>
      <c r="K48" s="318">
        <v>131.28333333333333</v>
      </c>
      <c r="L48" s="305">
        <v>128.05000000000001</v>
      </c>
      <c r="M48" s="305">
        <v>125.15</v>
      </c>
      <c r="N48" s="320">
        <v>37099400</v>
      </c>
      <c r="O48" s="321">
        <v>-9.3935574828042899E-3</v>
      </c>
    </row>
    <row r="49" spans="1:15" ht="15">
      <c r="A49" s="278">
        <v>39</v>
      </c>
      <c r="B49" s="405" t="s">
        <v>51</v>
      </c>
      <c r="C49" s="278" t="s">
        <v>86</v>
      </c>
      <c r="D49" s="317">
        <v>1279.3499999999999</v>
      </c>
      <c r="E49" s="317">
        <v>1292.6499999999999</v>
      </c>
      <c r="F49" s="318">
        <v>1262.7999999999997</v>
      </c>
      <c r="G49" s="318">
        <v>1246.2499999999998</v>
      </c>
      <c r="H49" s="318">
        <v>1216.3999999999996</v>
      </c>
      <c r="I49" s="318">
        <v>1309.1999999999998</v>
      </c>
      <c r="J49" s="318">
        <v>1339.0499999999997</v>
      </c>
      <c r="K49" s="318">
        <v>1355.6</v>
      </c>
      <c r="L49" s="305">
        <v>1322.5</v>
      </c>
      <c r="M49" s="305">
        <v>1276.0999999999999</v>
      </c>
      <c r="N49" s="320">
        <v>1902600</v>
      </c>
      <c r="O49" s="321">
        <v>6.3380281690140844E-2</v>
      </c>
    </row>
    <row r="50" spans="1:15" ht="15">
      <c r="A50" s="278">
        <v>40</v>
      </c>
      <c r="B50" s="405" t="s">
        <v>40</v>
      </c>
      <c r="C50" s="278" t="s">
        <v>87</v>
      </c>
      <c r="D50" s="317">
        <v>351.2</v>
      </c>
      <c r="E50" s="317">
        <v>350.23333333333329</v>
      </c>
      <c r="F50" s="318">
        <v>344.86666666666656</v>
      </c>
      <c r="G50" s="318">
        <v>338.53333333333325</v>
      </c>
      <c r="H50" s="318">
        <v>333.16666666666652</v>
      </c>
      <c r="I50" s="318">
        <v>356.56666666666661</v>
      </c>
      <c r="J50" s="318">
        <v>361.93333333333328</v>
      </c>
      <c r="K50" s="318">
        <v>368.26666666666665</v>
      </c>
      <c r="L50" s="305">
        <v>355.6</v>
      </c>
      <c r="M50" s="305">
        <v>343.9</v>
      </c>
      <c r="N50" s="320">
        <v>4960962</v>
      </c>
      <c r="O50" s="321">
        <v>3.2195121951219513E-2</v>
      </c>
    </row>
    <row r="51" spans="1:15" ht="15">
      <c r="A51" s="278">
        <v>41</v>
      </c>
      <c r="B51" s="405" t="s">
        <v>65</v>
      </c>
      <c r="C51" s="278" t="s">
        <v>88</v>
      </c>
      <c r="D51" s="317">
        <v>340.7</v>
      </c>
      <c r="E51" s="317">
        <v>337.25</v>
      </c>
      <c r="F51" s="318">
        <v>332.4</v>
      </c>
      <c r="G51" s="318">
        <v>324.09999999999997</v>
      </c>
      <c r="H51" s="318">
        <v>319.24999999999994</v>
      </c>
      <c r="I51" s="318">
        <v>345.55</v>
      </c>
      <c r="J51" s="318">
        <v>350.40000000000003</v>
      </c>
      <c r="K51" s="318">
        <v>358.70000000000005</v>
      </c>
      <c r="L51" s="305">
        <v>342.1</v>
      </c>
      <c r="M51" s="305">
        <v>328.95</v>
      </c>
      <c r="N51" s="320">
        <v>1892100</v>
      </c>
      <c r="O51" s="321">
        <v>6.6452485627324989E-2</v>
      </c>
    </row>
    <row r="52" spans="1:15" ht="15">
      <c r="A52" s="278">
        <v>42</v>
      </c>
      <c r="B52" s="405" t="s">
        <v>51</v>
      </c>
      <c r="C52" s="278" t="s">
        <v>89</v>
      </c>
      <c r="D52" s="317">
        <v>431.35</v>
      </c>
      <c r="E52" s="317">
        <v>431.41666666666669</v>
      </c>
      <c r="F52" s="318">
        <v>426.53333333333336</v>
      </c>
      <c r="G52" s="318">
        <v>421.7166666666667</v>
      </c>
      <c r="H52" s="318">
        <v>416.83333333333337</v>
      </c>
      <c r="I52" s="318">
        <v>436.23333333333335</v>
      </c>
      <c r="J52" s="318">
        <v>441.11666666666667</v>
      </c>
      <c r="K52" s="318">
        <v>445.93333333333334</v>
      </c>
      <c r="L52" s="305">
        <v>436.3</v>
      </c>
      <c r="M52" s="305">
        <v>426.6</v>
      </c>
      <c r="N52" s="320">
        <v>13185000</v>
      </c>
      <c r="O52" s="321">
        <v>-7.8073558461104319E-3</v>
      </c>
    </row>
    <row r="53" spans="1:15" ht="15">
      <c r="A53" s="278">
        <v>43</v>
      </c>
      <c r="B53" s="405" t="s">
        <v>53</v>
      </c>
      <c r="C53" s="278" t="s">
        <v>92</v>
      </c>
      <c r="D53" s="317">
        <v>2293.9</v>
      </c>
      <c r="E53" s="317">
        <v>2306.4</v>
      </c>
      <c r="F53" s="318">
        <v>2272.8000000000002</v>
      </c>
      <c r="G53" s="318">
        <v>2251.7000000000003</v>
      </c>
      <c r="H53" s="318">
        <v>2218.1000000000004</v>
      </c>
      <c r="I53" s="318">
        <v>2327.5</v>
      </c>
      <c r="J53" s="318">
        <v>2361.0999999999995</v>
      </c>
      <c r="K53" s="318">
        <v>2382.1999999999998</v>
      </c>
      <c r="L53" s="305">
        <v>2340</v>
      </c>
      <c r="M53" s="305">
        <v>2285.3000000000002</v>
      </c>
      <c r="N53" s="320">
        <v>2397600</v>
      </c>
      <c r="O53" s="321">
        <v>1.3355874894336433E-2</v>
      </c>
    </row>
    <row r="54" spans="1:15" ht="15">
      <c r="A54" s="278">
        <v>44</v>
      </c>
      <c r="B54" s="405" t="s">
        <v>93</v>
      </c>
      <c r="C54" s="278" t="s">
        <v>94</v>
      </c>
      <c r="D54" s="317">
        <v>136.65</v>
      </c>
      <c r="E54" s="317">
        <v>136.20000000000002</v>
      </c>
      <c r="F54" s="318">
        <v>134.75000000000003</v>
      </c>
      <c r="G54" s="318">
        <v>132.85000000000002</v>
      </c>
      <c r="H54" s="318">
        <v>131.40000000000003</v>
      </c>
      <c r="I54" s="318">
        <v>138.10000000000002</v>
      </c>
      <c r="J54" s="318">
        <v>139.55000000000001</v>
      </c>
      <c r="K54" s="318">
        <v>141.45000000000002</v>
      </c>
      <c r="L54" s="305">
        <v>137.65</v>
      </c>
      <c r="M54" s="305">
        <v>134.30000000000001</v>
      </c>
      <c r="N54" s="320">
        <v>26073300</v>
      </c>
      <c r="O54" s="321">
        <v>-5.2876746821100343E-3</v>
      </c>
    </row>
    <row r="55" spans="1:15" ht="15">
      <c r="A55" s="278">
        <v>45</v>
      </c>
      <c r="B55" s="405" t="s">
        <v>53</v>
      </c>
      <c r="C55" s="278" t="s">
        <v>95</v>
      </c>
      <c r="D55" s="317">
        <v>3856.4</v>
      </c>
      <c r="E55" s="317">
        <v>3877.5666666666671</v>
      </c>
      <c r="F55" s="318">
        <v>3825.5333333333342</v>
      </c>
      <c r="G55" s="318">
        <v>3794.666666666667</v>
      </c>
      <c r="H55" s="318">
        <v>3742.6333333333341</v>
      </c>
      <c r="I55" s="318">
        <v>3908.4333333333343</v>
      </c>
      <c r="J55" s="318">
        <v>3960.4666666666672</v>
      </c>
      <c r="K55" s="318">
        <v>3991.3333333333344</v>
      </c>
      <c r="L55" s="305">
        <v>3929.6</v>
      </c>
      <c r="M55" s="305">
        <v>3846.7</v>
      </c>
      <c r="N55" s="320">
        <v>3567250</v>
      </c>
      <c r="O55" s="321">
        <v>-2.7798596443414866E-2</v>
      </c>
    </row>
    <row r="56" spans="1:15" ht="15">
      <c r="A56" s="278">
        <v>46</v>
      </c>
      <c r="B56" s="405" t="s">
        <v>45</v>
      </c>
      <c r="C56" s="278" t="s">
        <v>96</v>
      </c>
      <c r="D56" s="317">
        <v>14755.8</v>
      </c>
      <c r="E56" s="317">
        <v>14547.116666666667</v>
      </c>
      <c r="F56" s="318">
        <v>14244.233333333334</v>
      </c>
      <c r="G56" s="318">
        <v>13732.666666666666</v>
      </c>
      <c r="H56" s="318">
        <v>13429.783333333333</v>
      </c>
      <c r="I56" s="318">
        <v>15058.683333333334</v>
      </c>
      <c r="J56" s="318">
        <v>15361.566666666669</v>
      </c>
      <c r="K56" s="318">
        <v>15873.133333333335</v>
      </c>
      <c r="L56" s="305">
        <v>14850</v>
      </c>
      <c r="M56" s="305">
        <v>14035.55</v>
      </c>
      <c r="N56" s="320">
        <v>308655</v>
      </c>
      <c r="O56" s="321">
        <v>2.1765757415254237E-2</v>
      </c>
    </row>
    <row r="57" spans="1:15" ht="15">
      <c r="A57" s="278">
        <v>47</v>
      </c>
      <c r="B57" s="405" t="s">
        <v>58</v>
      </c>
      <c r="C57" s="278" t="s">
        <v>97</v>
      </c>
      <c r="D57" s="317">
        <v>41.2</v>
      </c>
      <c r="E57" s="317">
        <v>41.133333333333333</v>
      </c>
      <c r="F57" s="318">
        <v>40.466666666666669</v>
      </c>
      <c r="G57" s="318">
        <v>39.733333333333334</v>
      </c>
      <c r="H57" s="318">
        <v>39.06666666666667</v>
      </c>
      <c r="I57" s="318">
        <v>41.866666666666667</v>
      </c>
      <c r="J57" s="318">
        <v>42.533333333333339</v>
      </c>
      <c r="K57" s="318">
        <v>43.266666666666666</v>
      </c>
      <c r="L57" s="305">
        <v>41.8</v>
      </c>
      <c r="M57" s="305">
        <v>40.4</v>
      </c>
      <c r="N57" s="320">
        <v>11335700</v>
      </c>
      <c r="O57" s="321">
        <v>-0.19022616547369023</v>
      </c>
    </row>
    <row r="58" spans="1:15" ht="15">
      <c r="A58" s="278">
        <v>48</v>
      </c>
      <c r="B58" s="405" t="s">
        <v>45</v>
      </c>
      <c r="C58" s="278" t="s">
        <v>98</v>
      </c>
      <c r="D58" s="317">
        <v>867.9</v>
      </c>
      <c r="E58" s="317">
        <v>874.4666666666667</v>
      </c>
      <c r="F58" s="318">
        <v>853.53333333333342</v>
      </c>
      <c r="G58" s="318">
        <v>839.16666666666674</v>
      </c>
      <c r="H58" s="318">
        <v>818.23333333333346</v>
      </c>
      <c r="I58" s="318">
        <v>888.83333333333337</v>
      </c>
      <c r="J58" s="318">
        <v>909.76666666666677</v>
      </c>
      <c r="K58" s="318">
        <v>924.13333333333333</v>
      </c>
      <c r="L58" s="305">
        <v>895.4</v>
      </c>
      <c r="M58" s="305">
        <v>860.1</v>
      </c>
      <c r="N58" s="320">
        <v>2992000</v>
      </c>
      <c r="O58" s="321">
        <v>-1.1017260374586854E-3</v>
      </c>
    </row>
    <row r="59" spans="1:15" ht="15">
      <c r="A59" s="278">
        <v>49</v>
      </c>
      <c r="B59" s="405" t="s">
        <v>45</v>
      </c>
      <c r="C59" s="278" t="s">
        <v>99</v>
      </c>
      <c r="D59" s="317">
        <v>158.85</v>
      </c>
      <c r="E59" s="317">
        <v>156.99999999999997</v>
      </c>
      <c r="F59" s="318">
        <v>153.79999999999995</v>
      </c>
      <c r="G59" s="318">
        <v>148.74999999999997</v>
      </c>
      <c r="H59" s="318">
        <v>145.54999999999995</v>
      </c>
      <c r="I59" s="318">
        <v>162.04999999999995</v>
      </c>
      <c r="J59" s="318">
        <v>165.24999999999994</v>
      </c>
      <c r="K59" s="318">
        <v>170.29999999999995</v>
      </c>
      <c r="L59" s="305">
        <v>160.19999999999999</v>
      </c>
      <c r="M59" s="305">
        <v>151.94999999999999</v>
      </c>
      <c r="N59" s="320">
        <v>5417800</v>
      </c>
      <c r="O59" s="321">
        <v>-1.4515424912689173E-2</v>
      </c>
    </row>
    <row r="60" spans="1:15" ht="15">
      <c r="A60" s="278">
        <v>50</v>
      </c>
      <c r="B60" s="405" t="s">
        <v>55</v>
      </c>
      <c r="C60" s="278" t="s">
        <v>100</v>
      </c>
      <c r="D60" s="317">
        <v>38.6</v>
      </c>
      <c r="E60" s="317">
        <v>38.333333333333336</v>
      </c>
      <c r="F60" s="318">
        <v>37.81666666666667</v>
      </c>
      <c r="G60" s="318">
        <v>37.033333333333331</v>
      </c>
      <c r="H60" s="318">
        <v>36.516666666666666</v>
      </c>
      <c r="I60" s="318">
        <v>39.116666666666674</v>
      </c>
      <c r="J60" s="318">
        <v>39.63333333333334</v>
      </c>
      <c r="K60" s="318">
        <v>40.416666666666679</v>
      </c>
      <c r="L60" s="305">
        <v>38.85</v>
      </c>
      <c r="M60" s="305">
        <v>37.549999999999997</v>
      </c>
      <c r="N60" s="320">
        <v>62087000</v>
      </c>
      <c r="O60" s="321">
        <v>-2.2790587864956323E-2</v>
      </c>
    </row>
    <row r="61" spans="1:15" ht="15">
      <c r="A61" s="278">
        <v>51</v>
      </c>
      <c r="B61" s="405" t="s">
        <v>74</v>
      </c>
      <c r="C61" s="278" t="s">
        <v>101</v>
      </c>
      <c r="D61" s="317">
        <v>88.15</v>
      </c>
      <c r="E61" s="317">
        <v>87.7</v>
      </c>
      <c r="F61" s="318">
        <v>86.7</v>
      </c>
      <c r="G61" s="318">
        <v>85.25</v>
      </c>
      <c r="H61" s="318">
        <v>84.25</v>
      </c>
      <c r="I61" s="318">
        <v>89.15</v>
      </c>
      <c r="J61" s="318">
        <v>90.15</v>
      </c>
      <c r="K61" s="318">
        <v>91.600000000000009</v>
      </c>
      <c r="L61" s="305">
        <v>88.7</v>
      </c>
      <c r="M61" s="305">
        <v>86.25</v>
      </c>
      <c r="N61" s="320">
        <v>26247110</v>
      </c>
      <c r="O61" s="321">
        <v>-2.4386771651482841E-2</v>
      </c>
    </row>
    <row r="62" spans="1:15" ht="15">
      <c r="A62" s="278">
        <v>52</v>
      </c>
      <c r="B62" s="405" t="s">
        <v>53</v>
      </c>
      <c r="C62" s="278" t="s">
        <v>102</v>
      </c>
      <c r="D62" s="317">
        <v>348.5</v>
      </c>
      <c r="E62" s="317">
        <v>351.14999999999992</v>
      </c>
      <c r="F62" s="318">
        <v>341.49999999999983</v>
      </c>
      <c r="G62" s="318">
        <v>334.49999999999989</v>
      </c>
      <c r="H62" s="318">
        <v>324.8499999999998</v>
      </c>
      <c r="I62" s="318">
        <v>358.14999999999986</v>
      </c>
      <c r="J62" s="318">
        <v>367.79999999999995</v>
      </c>
      <c r="K62" s="318">
        <v>374.7999999999999</v>
      </c>
      <c r="L62" s="305">
        <v>360.8</v>
      </c>
      <c r="M62" s="305">
        <v>344.15</v>
      </c>
      <c r="N62" s="320">
        <v>4068600</v>
      </c>
      <c r="O62" s="321">
        <v>-8.3462864094073122E-2</v>
      </c>
    </row>
    <row r="63" spans="1:15" ht="15">
      <c r="A63" s="278">
        <v>53</v>
      </c>
      <c r="B63" s="405" t="s">
        <v>103</v>
      </c>
      <c r="C63" s="278" t="s">
        <v>104</v>
      </c>
      <c r="D63" s="317">
        <v>17.3</v>
      </c>
      <c r="E63" s="317">
        <v>17.233333333333334</v>
      </c>
      <c r="F63" s="318">
        <v>17.06666666666667</v>
      </c>
      <c r="G63" s="318">
        <v>16.833333333333336</v>
      </c>
      <c r="H63" s="318">
        <v>16.666666666666671</v>
      </c>
      <c r="I63" s="318">
        <v>17.466666666666669</v>
      </c>
      <c r="J63" s="318">
        <v>17.633333333333333</v>
      </c>
      <c r="K63" s="318">
        <v>17.866666666666667</v>
      </c>
      <c r="L63" s="305">
        <v>17.399999999999999</v>
      </c>
      <c r="M63" s="305">
        <v>17</v>
      </c>
      <c r="N63" s="320">
        <v>52830000</v>
      </c>
      <c r="O63" s="321">
        <v>-4.2408821034775231E-3</v>
      </c>
    </row>
    <row r="64" spans="1:15" ht="15">
      <c r="A64" s="278">
        <v>54</v>
      </c>
      <c r="B64" s="405" t="s">
        <v>51</v>
      </c>
      <c r="C64" s="278" t="s">
        <v>105</v>
      </c>
      <c r="D64" s="317">
        <v>573.6</v>
      </c>
      <c r="E64" s="317">
        <v>577.95000000000005</v>
      </c>
      <c r="F64" s="318">
        <v>566.95000000000005</v>
      </c>
      <c r="G64" s="318">
        <v>560.29999999999995</v>
      </c>
      <c r="H64" s="318">
        <v>549.29999999999995</v>
      </c>
      <c r="I64" s="318">
        <v>584.60000000000014</v>
      </c>
      <c r="J64" s="318">
        <v>595.60000000000014</v>
      </c>
      <c r="K64" s="318">
        <v>602.25000000000023</v>
      </c>
      <c r="L64" s="305">
        <v>588.95000000000005</v>
      </c>
      <c r="M64" s="305">
        <v>571.29999999999995</v>
      </c>
      <c r="N64" s="320">
        <v>6256800</v>
      </c>
      <c r="O64" s="321">
        <v>-1.1626437507898395E-2</v>
      </c>
    </row>
    <row r="65" spans="1:15" ht="15">
      <c r="A65" s="278">
        <v>55</v>
      </c>
      <c r="B65" s="468" t="s">
        <v>40</v>
      </c>
      <c r="C65" s="278" t="s">
        <v>249</v>
      </c>
      <c r="D65" s="317">
        <v>600.65</v>
      </c>
      <c r="E65" s="317">
        <v>602.48333333333335</v>
      </c>
      <c r="F65" s="318">
        <v>597.36666666666667</v>
      </c>
      <c r="G65" s="318">
        <v>594.08333333333337</v>
      </c>
      <c r="H65" s="318">
        <v>588.9666666666667</v>
      </c>
      <c r="I65" s="318">
        <v>605.76666666666665</v>
      </c>
      <c r="J65" s="318">
        <v>610.88333333333344</v>
      </c>
      <c r="K65" s="318">
        <v>614.16666666666663</v>
      </c>
      <c r="L65" s="305">
        <v>607.6</v>
      </c>
      <c r="M65" s="305">
        <v>599.20000000000005</v>
      </c>
      <c r="N65" s="320">
        <v>402350</v>
      </c>
      <c r="O65" s="321">
        <v>0.20194174757281552</v>
      </c>
    </row>
    <row r="66" spans="1:15" ht="15">
      <c r="A66" s="278">
        <v>56</v>
      </c>
      <c r="B66" s="405" t="s">
        <v>38</v>
      </c>
      <c r="C66" s="278" t="s">
        <v>106</v>
      </c>
      <c r="D66" s="317">
        <v>531.65</v>
      </c>
      <c r="E66" s="317">
        <v>534.15</v>
      </c>
      <c r="F66" s="318">
        <v>524.94999999999993</v>
      </c>
      <c r="G66" s="318">
        <v>518.25</v>
      </c>
      <c r="H66" s="318">
        <v>509.04999999999995</v>
      </c>
      <c r="I66" s="318">
        <v>540.84999999999991</v>
      </c>
      <c r="J66" s="318">
        <v>550.04999999999995</v>
      </c>
      <c r="K66" s="318">
        <v>556.74999999999989</v>
      </c>
      <c r="L66" s="305">
        <v>543.35</v>
      </c>
      <c r="M66" s="305">
        <v>527.45000000000005</v>
      </c>
      <c r="N66" s="320">
        <v>20855300</v>
      </c>
      <c r="O66" s="321">
        <v>2.9214385500046887E-3</v>
      </c>
    </row>
    <row r="67" spans="1:15" ht="15">
      <c r="A67" s="278">
        <v>57</v>
      </c>
      <c r="B67" s="405" t="s">
        <v>40</v>
      </c>
      <c r="C67" s="278" t="s">
        <v>107</v>
      </c>
      <c r="D67" s="317">
        <v>461.6</v>
      </c>
      <c r="E67" s="317">
        <v>460.9666666666667</v>
      </c>
      <c r="F67" s="318">
        <v>455.73333333333341</v>
      </c>
      <c r="G67" s="318">
        <v>449.86666666666673</v>
      </c>
      <c r="H67" s="318">
        <v>444.63333333333344</v>
      </c>
      <c r="I67" s="318">
        <v>466.83333333333337</v>
      </c>
      <c r="J67" s="318">
        <v>472.06666666666672</v>
      </c>
      <c r="K67" s="318">
        <v>477.93333333333334</v>
      </c>
      <c r="L67" s="305">
        <v>466.2</v>
      </c>
      <c r="M67" s="305">
        <v>455.1</v>
      </c>
      <c r="N67" s="320">
        <v>7131000</v>
      </c>
      <c r="O67" s="321">
        <v>6.5600717274357442E-2</v>
      </c>
    </row>
    <row r="68" spans="1:15" ht="15">
      <c r="A68" s="278">
        <v>58</v>
      </c>
      <c r="B68" s="405" t="s">
        <v>108</v>
      </c>
      <c r="C68" s="278" t="s">
        <v>109</v>
      </c>
      <c r="D68" s="317">
        <v>524.65</v>
      </c>
      <c r="E68" s="317">
        <v>527.65</v>
      </c>
      <c r="F68" s="318">
        <v>518.29999999999995</v>
      </c>
      <c r="G68" s="318">
        <v>511.94999999999993</v>
      </c>
      <c r="H68" s="318">
        <v>502.59999999999991</v>
      </c>
      <c r="I68" s="318">
        <v>534</v>
      </c>
      <c r="J68" s="318">
        <v>543.35000000000014</v>
      </c>
      <c r="K68" s="318">
        <v>549.70000000000005</v>
      </c>
      <c r="L68" s="305">
        <v>537</v>
      </c>
      <c r="M68" s="305">
        <v>521.29999999999995</v>
      </c>
      <c r="N68" s="320">
        <v>21858200</v>
      </c>
      <c r="O68" s="321">
        <v>-1.6132081416598401E-2</v>
      </c>
    </row>
    <row r="69" spans="1:15" ht="15">
      <c r="A69" s="278">
        <v>59</v>
      </c>
      <c r="B69" s="405" t="s">
        <v>58</v>
      </c>
      <c r="C69" s="278" t="s">
        <v>110</v>
      </c>
      <c r="D69" s="317">
        <v>1500.2</v>
      </c>
      <c r="E69" s="317">
        <v>1515.3500000000001</v>
      </c>
      <c r="F69" s="318">
        <v>1468.1000000000004</v>
      </c>
      <c r="G69" s="318">
        <v>1436.0000000000002</v>
      </c>
      <c r="H69" s="318">
        <v>1388.7500000000005</v>
      </c>
      <c r="I69" s="318">
        <v>1547.4500000000003</v>
      </c>
      <c r="J69" s="318">
        <v>1594.6999999999998</v>
      </c>
      <c r="K69" s="318">
        <v>1626.8000000000002</v>
      </c>
      <c r="L69" s="305">
        <v>1562.6</v>
      </c>
      <c r="M69" s="305">
        <v>1483.25</v>
      </c>
      <c r="N69" s="320">
        <v>30712600</v>
      </c>
      <c r="O69" s="321">
        <v>7.6361924353302267E-3</v>
      </c>
    </row>
    <row r="70" spans="1:15" ht="15">
      <c r="A70" s="278">
        <v>60</v>
      </c>
      <c r="B70" s="405" t="s">
        <v>55</v>
      </c>
      <c r="C70" s="278" t="s">
        <v>111</v>
      </c>
      <c r="D70" s="317">
        <v>853.55</v>
      </c>
      <c r="E70" s="317">
        <v>857.01666666666654</v>
      </c>
      <c r="F70" s="318">
        <v>845.1333333333331</v>
      </c>
      <c r="G70" s="318">
        <v>836.71666666666658</v>
      </c>
      <c r="H70" s="318">
        <v>824.83333333333314</v>
      </c>
      <c r="I70" s="318">
        <v>865.43333333333305</v>
      </c>
      <c r="J70" s="318">
        <v>877.31666666666649</v>
      </c>
      <c r="K70" s="318">
        <v>885.73333333333301</v>
      </c>
      <c r="L70" s="305">
        <v>868.9</v>
      </c>
      <c r="M70" s="305">
        <v>848.6</v>
      </c>
      <c r="N70" s="320">
        <v>41744450</v>
      </c>
      <c r="O70" s="321">
        <v>-6.4183153057221318E-2</v>
      </c>
    </row>
    <row r="71" spans="1:15" ht="15">
      <c r="A71" s="278">
        <v>61</v>
      </c>
      <c r="B71" s="405" t="s">
        <v>58</v>
      </c>
      <c r="C71" s="278" t="s">
        <v>254</v>
      </c>
      <c r="D71" s="317">
        <v>507.05</v>
      </c>
      <c r="E71" s="317">
        <v>505.63333333333338</v>
      </c>
      <c r="F71" s="318">
        <v>496.41666666666674</v>
      </c>
      <c r="G71" s="318">
        <v>485.78333333333336</v>
      </c>
      <c r="H71" s="318">
        <v>476.56666666666672</v>
      </c>
      <c r="I71" s="318">
        <v>516.26666666666677</v>
      </c>
      <c r="J71" s="318">
        <v>525.48333333333335</v>
      </c>
      <c r="K71" s="318">
        <v>536.11666666666679</v>
      </c>
      <c r="L71" s="305">
        <v>514.85</v>
      </c>
      <c r="M71" s="305">
        <v>495</v>
      </c>
      <c r="N71" s="320">
        <v>13886700</v>
      </c>
      <c r="O71" s="321">
        <v>3.9073665307344081E-2</v>
      </c>
    </row>
    <row r="72" spans="1:15" ht="15">
      <c r="A72" s="278">
        <v>62</v>
      </c>
      <c r="B72" s="405" t="s">
        <v>45</v>
      </c>
      <c r="C72" s="278" t="s">
        <v>112</v>
      </c>
      <c r="D72" s="317">
        <v>2116.9499999999998</v>
      </c>
      <c r="E72" s="317">
        <v>2129.6166666666668</v>
      </c>
      <c r="F72" s="318">
        <v>2092.2333333333336</v>
      </c>
      <c r="G72" s="318">
        <v>2067.5166666666669</v>
      </c>
      <c r="H72" s="318">
        <v>2030.1333333333337</v>
      </c>
      <c r="I72" s="318">
        <v>2154.3333333333335</v>
      </c>
      <c r="J72" s="318">
        <v>2191.7166666666667</v>
      </c>
      <c r="K72" s="318">
        <v>2216.4333333333334</v>
      </c>
      <c r="L72" s="305">
        <v>2167</v>
      </c>
      <c r="M72" s="305">
        <v>2104.9</v>
      </c>
      <c r="N72" s="320">
        <v>2339200</v>
      </c>
      <c r="O72" s="321">
        <v>-2.0804554397421408E-2</v>
      </c>
    </row>
    <row r="73" spans="1:15" ht="15">
      <c r="A73" s="278">
        <v>63</v>
      </c>
      <c r="B73" s="405" t="s">
        <v>114</v>
      </c>
      <c r="C73" s="278" t="s">
        <v>115</v>
      </c>
      <c r="D73" s="317">
        <v>128.80000000000001</v>
      </c>
      <c r="E73" s="317">
        <v>128.18333333333334</v>
      </c>
      <c r="F73" s="318">
        <v>126.16666666666669</v>
      </c>
      <c r="G73" s="318">
        <v>123.53333333333335</v>
      </c>
      <c r="H73" s="318">
        <v>121.51666666666669</v>
      </c>
      <c r="I73" s="318">
        <v>130.81666666666666</v>
      </c>
      <c r="J73" s="318">
        <v>132.83333333333331</v>
      </c>
      <c r="K73" s="318">
        <v>135.46666666666667</v>
      </c>
      <c r="L73" s="305">
        <v>130.19999999999999</v>
      </c>
      <c r="M73" s="305">
        <v>125.55</v>
      </c>
      <c r="N73" s="320">
        <v>32267800</v>
      </c>
      <c r="O73" s="321">
        <v>1.4465050915344398E-2</v>
      </c>
    </row>
    <row r="74" spans="1:15" ht="15">
      <c r="A74" s="278">
        <v>64</v>
      </c>
      <c r="B74" s="405" t="s">
        <v>74</v>
      </c>
      <c r="C74" s="278" t="s">
        <v>116</v>
      </c>
      <c r="D74" s="317">
        <v>179.1</v>
      </c>
      <c r="E74" s="317">
        <v>180.68333333333331</v>
      </c>
      <c r="F74" s="318">
        <v>176.56666666666661</v>
      </c>
      <c r="G74" s="318">
        <v>174.0333333333333</v>
      </c>
      <c r="H74" s="318">
        <v>169.9166666666666</v>
      </c>
      <c r="I74" s="318">
        <v>183.21666666666661</v>
      </c>
      <c r="J74" s="318">
        <v>187.33333333333334</v>
      </c>
      <c r="K74" s="318">
        <v>189.86666666666662</v>
      </c>
      <c r="L74" s="305">
        <v>184.8</v>
      </c>
      <c r="M74" s="305">
        <v>178.15</v>
      </c>
      <c r="N74" s="320">
        <v>21420900</v>
      </c>
      <c r="O74" s="321">
        <v>9.5675791799656268E-2</v>
      </c>
    </row>
    <row r="75" spans="1:15" ht="15">
      <c r="A75" s="278">
        <v>65</v>
      </c>
      <c r="B75" s="405" t="s">
        <v>51</v>
      </c>
      <c r="C75" s="278" t="s">
        <v>117</v>
      </c>
      <c r="D75" s="317">
        <v>1980.75</v>
      </c>
      <c r="E75" s="317">
        <v>1994.4333333333334</v>
      </c>
      <c r="F75" s="318">
        <v>1963.8666666666668</v>
      </c>
      <c r="G75" s="318">
        <v>1946.9833333333333</v>
      </c>
      <c r="H75" s="318">
        <v>1916.4166666666667</v>
      </c>
      <c r="I75" s="318">
        <v>2011.3166666666668</v>
      </c>
      <c r="J75" s="318">
        <v>2041.8833333333334</v>
      </c>
      <c r="K75" s="318">
        <v>2058.7666666666669</v>
      </c>
      <c r="L75" s="305">
        <v>2025</v>
      </c>
      <c r="M75" s="305">
        <v>1977.55</v>
      </c>
      <c r="N75" s="320">
        <v>18509700</v>
      </c>
      <c r="O75" s="321">
        <v>1.8757327080890972E-2</v>
      </c>
    </row>
    <row r="76" spans="1:15" ht="15">
      <c r="A76" s="278">
        <v>66</v>
      </c>
      <c r="B76" s="405" t="s">
        <v>58</v>
      </c>
      <c r="C76" s="278" t="s">
        <v>118</v>
      </c>
      <c r="D76" s="317">
        <v>114.5</v>
      </c>
      <c r="E76" s="317">
        <v>114.7</v>
      </c>
      <c r="F76" s="318">
        <v>112.05000000000001</v>
      </c>
      <c r="G76" s="318">
        <v>109.60000000000001</v>
      </c>
      <c r="H76" s="318">
        <v>106.95000000000002</v>
      </c>
      <c r="I76" s="318">
        <v>117.15</v>
      </c>
      <c r="J76" s="318">
        <v>119.80000000000001</v>
      </c>
      <c r="K76" s="318">
        <v>122.25</v>
      </c>
      <c r="L76" s="305">
        <v>117.35</v>
      </c>
      <c r="M76" s="305">
        <v>112.25</v>
      </c>
      <c r="N76" s="320">
        <v>14867200</v>
      </c>
      <c r="O76" s="321">
        <v>-2.1669463363274438E-2</v>
      </c>
    </row>
    <row r="77" spans="1:15" ht="15">
      <c r="A77" s="278">
        <v>67</v>
      </c>
      <c r="B77" s="405" t="s">
        <v>55</v>
      </c>
      <c r="C77" s="278" t="s">
        <v>119</v>
      </c>
      <c r="D77" s="317">
        <v>293.10000000000002</v>
      </c>
      <c r="E77" s="317">
        <v>295.90000000000003</v>
      </c>
      <c r="F77" s="318">
        <v>286.90000000000009</v>
      </c>
      <c r="G77" s="318">
        <v>280.70000000000005</v>
      </c>
      <c r="H77" s="318">
        <v>271.7000000000001</v>
      </c>
      <c r="I77" s="318">
        <v>302.10000000000008</v>
      </c>
      <c r="J77" s="318">
        <v>311.09999999999997</v>
      </c>
      <c r="K77" s="318">
        <v>317.30000000000007</v>
      </c>
      <c r="L77" s="305">
        <v>304.89999999999998</v>
      </c>
      <c r="M77" s="305">
        <v>289.7</v>
      </c>
      <c r="N77" s="320">
        <v>106177500</v>
      </c>
      <c r="O77" s="321">
        <v>3.712259589556248E-2</v>
      </c>
    </row>
    <row r="78" spans="1:15" ht="15">
      <c r="A78" s="278">
        <v>68</v>
      </c>
      <c r="B78" s="405" t="s">
        <v>58</v>
      </c>
      <c r="C78" s="278" t="s">
        <v>120</v>
      </c>
      <c r="D78" s="317">
        <v>347.95</v>
      </c>
      <c r="E78" s="317">
        <v>345.4666666666667</v>
      </c>
      <c r="F78" s="318">
        <v>340.58333333333337</v>
      </c>
      <c r="G78" s="318">
        <v>333.2166666666667</v>
      </c>
      <c r="H78" s="318">
        <v>328.33333333333337</v>
      </c>
      <c r="I78" s="318">
        <v>352.83333333333337</v>
      </c>
      <c r="J78" s="318">
        <v>357.7166666666667</v>
      </c>
      <c r="K78" s="318">
        <v>365.08333333333337</v>
      </c>
      <c r="L78" s="305">
        <v>350.35</v>
      </c>
      <c r="M78" s="305">
        <v>338.1</v>
      </c>
      <c r="N78" s="320">
        <v>9612000</v>
      </c>
      <c r="O78" s="321">
        <v>4.5009784735812131E-2</v>
      </c>
    </row>
    <row r="79" spans="1:15" ht="15">
      <c r="A79" s="278">
        <v>69</v>
      </c>
      <c r="B79" s="405" t="s">
        <v>69</v>
      </c>
      <c r="C79" s="278" t="s">
        <v>121</v>
      </c>
      <c r="D79" s="317">
        <v>5.6</v>
      </c>
      <c r="E79" s="317">
        <v>5.6166666666666671</v>
      </c>
      <c r="F79" s="318">
        <v>5.4833333333333343</v>
      </c>
      <c r="G79" s="318">
        <v>5.3666666666666671</v>
      </c>
      <c r="H79" s="318">
        <v>5.2333333333333343</v>
      </c>
      <c r="I79" s="318">
        <v>5.7333333333333343</v>
      </c>
      <c r="J79" s="318">
        <v>5.8666666666666671</v>
      </c>
      <c r="K79" s="318">
        <v>5.9833333333333343</v>
      </c>
      <c r="L79" s="305">
        <v>5.75</v>
      </c>
      <c r="M79" s="305">
        <v>5.5</v>
      </c>
      <c r="N79" s="320">
        <v>529592000</v>
      </c>
      <c r="O79" s="321">
        <v>5.956813104988831E-3</v>
      </c>
    </row>
    <row r="80" spans="1:15" ht="15">
      <c r="A80" s="278">
        <v>70</v>
      </c>
      <c r="B80" s="405" t="s">
        <v>55</v>
      </c>
      <c r="C80" s="278" t="s">
        <v>122</v>
      </c>
      <c r="D80" s="317">
        <v>19.850000000000001</v>
      </c>
      <c r="E80" s="317">
        <v>19.8</v>
      </c>
      <c r="F80" s="318">
        <v>19.350000000000001</v>
      </c>
      <c r="G80" s="318">
        <v>18.850000000000001</v>
      </c>
      <c r="H80" s="318">
        <v>18.400000000000002</v>
      </c>
      <c r="I80" s="318">
        <v>20.3</v>
      </c>
      <c r="J80" s="318">
        <v>20.749999999999996</v>
      </c>
      <c r="K80" s="318">
        <v>21.25</v>
      </c>
      <c r="L80" s="305">
        <v>20.25</v>
      </c>
      <c r="M80" s="305">
        <v>19.3</v>
      </c>
      <c r="N80" s="320">
        <v>146499000</v>
      </c>
      <c r="O80" s="321">
        <v>-0.1729294868175916</v>
      </c>
    </row>
    <row r="81" spans="1:15" ht="15">
      <c r="A81" s="278">
        <v>71</v>
      </c>
      <c r="B81" s="405" t="s">
        <v>74</v>
      </c>
      <c r="C81" s="278" t="s">
        <v>123</v>
      </c>
      <c r="D81" s="317">
        <v>468.1</v>
      </c>
      <c r="E81" s="317">
        <v>462.33333333333331</v>
      </c>
      <c r="F81" s="318">
        <v>454.66666666666663</v>
      </c>
      <c r="G81" s="318">
        <v>441.23333333333329</v>
      </c>
      <c r="H81" s="318">
        <v>433.56666666666661</v>
      </c>
      <c r="I81" s="318">
        <v>475.76666666666665</v>
      </c>
      <c r="J81" s="318">
        <v>483.43333333333328</v>
      </c>
      <c r="K81" s="318">
        <v>496.86666666666667</v>
      </c>
      <c r="L81" s="305">
        <v>470</v>
      </c>
      <c r="M81" s="305">
        <v>448.9</v>
      </c>
      <c r="N81" s="320">
        <v>5031125</v>
      </c>
      <c r="O81" s="321">
        <v>8.1584392550990245E-2</v>
      </c>
    </row>
    <row r="82" spans="1:15" ht="15">
      <c r="A82" s="278">
        <v>72</v>
      </c>
      <c r="B82" s="405" t="s">
        <v>40</v>
      </c>
      <c r="C82" s="278" t="s">
        <v>124</v>
      </c>
      <c r="D82" s="317">
        <v>940.95</v>
      </c>
      <c r="E82" s="317">
        <v>956.55000000000007</v>
      </c>
      <c r="F82" s="318">
        <v>919.55000000000018</v>
      </c>
      <c r="G82" s="318">
        <v>898.15000000000009</v>
      </c>
      <c r="H82" s="318">
        <v>861.1500000000002</v>
      </c>
      <c r="I82" s="318">
        <v>977.95000000000016</v>
      </c>
      <c r="J82" s="318">
        <v>1014.9499999999999</v>
      </c>
      <c r="K82" s="318">
        <v>1036.3500000000001</v>
      </c>
      <c r="L82" s="305">
        <v>993.55</v>
      </c>
      <c r="M82" s="305">
        <v>935.15</v>
      </c>
      <c r="N82" s="320">
        <v>3839900</v>
      </c>
      <c r="O82" s="321">
        <v>-6.1218003569420337E-2</v>
      </c>
    </row>
    <row r="83" spans="1:15" ht="15">
      <c r="A83" s="278">
        <v>73</v>
      </c>
      <c r="B83" s="405" t="s">
        <v>55</v>
      </c>
      <c r="C83" s="278" t="s">
        <v>125</v>
      </c>
      <c r="D83" s="317">
        <v>348.7</v>
      </c>
      <c r="E83" s="317">
        <v>348.26666666666665</v>
      </c>
      <c r="F83" s="318">
        <v>342.38333333333333</v>
      </c>
      <c r="G83" s="318">
        <v>336.06666666666666</v>
      </c>
      <c r="H83" s="318">
        <v>330.18333333333334</v>
      </c>
      <c r="I83" s="318">
        <v>354.58333333333331</v>
      </c>
      <c r="J83" s="318">
        <v>360.46666666666664</v>
      </c>
      <c r="K83" s="318">
        <v>366.7833333333333</v>
      </c>
      <c r="L83" s="305">
        <v>354.15</v>
      </c>
      <c r="M83" s="305">
        <v>341.95</v>
      </c>
      <c r="N83" s="320">
        <v>21759600</v>
      </c>
      <c r="O83" s="321">
        <v>-5.8107523158168126E-2</v>
      </c>
    </row>
    <row r="84" spans="1:15" ht="15">
      <c r="A84" s="278">
        <v>74</v>
      </c>
      <c r="B84" s="405" t="s">
        <v>69</v>
      </c>
      <c r="C84" s="278" t="s">
        <v>126</v>
      </c>
      <c r="D84" s="317">
        <v>208.25</v>
      </c>
      <c r="E84" s="317">
        <v>208.46666666666667</v>
      </c>
      <c r="F84" s="318">
        <v>203.38333333333333</v>
      </c>
      <c r="G84" s="318">
        <v>198.51666666666665</v>
      </c>
      <c r="H84" s="318">
        <v>193.43333333333331</v>
      </c>
      <c r="I84" s="318">
        <v>213.33333333333334</v>
      </c>
      <c r="J84" s="318">
        <v>218.41666666666666</v>
      </c>
      <c r="K84" s="318">
        <v>223.28333333333336</v>
      </c>
      <c r="L84" s="305">
        <v>213.55</v>
      </c>
      <c r="M84" s="305">
        <v>203.6</v>
      </c>
      <c r="N84" s="320">
        <v>8829200</v>
      </c>
      <c r="O84" s="321">
        <v>-1.1730467875531676E-2</v>
      </c>
    </row>
    <row r="85" spans="1:15" ht="15">
      <c r="A85" s="278">
        <v>75</v>
      </c>
      <c r="B85" s="405" t="s">
        <v>108</v>
      </c>
      <c r="C85" s="278" t="s">
        <v>127</v>
      </c>
      <c r="D85" s="317">
        <v>681.2</v>
      </c>
      <c r="E85" s="317">
        <v>686.16666666666663</v>
      </c>
      <c r="F85" s="318">
        <v>673.0333333333333</v>
      </c>
      <c r="G85" s="318">
        <v>664.86666666666667</v>
      </c>
      <c r="H85" s="318">
        <v>651.73333333333335</v>
      </c>
      <c r="I85" s="318">
        <v>694.33333333333326</v>
      </c>
      <c r="J85" s="318">
        <v>707.4666666666667</v>
      </c>
      <c r="K85" s="318">
        <v>715.63333333333321</v>
      </c>
      <c r="L85" s="305">
        <v>699.3</v>
      </c>
      <c r="M85" s="305">
        <v>678</v>
      </c>
      <c r="N85" s="320">
        <v>54859200</v>
      </c>
      <c r="O85" s="321">
        <v>2.7533658492728867E-2</v>
      </c>
    </row>
    <row r="86" spans="1:15" ht="15">
      <c r="A86" s="278">
        <v>76</v>
      </c>
      <c r="B86" s="405" t="s">
        <v>74</v>
      </c>
      <c r="C86" s="278" t="s">
        <v>128</v>
      </c>
      <c r="D86" s="317">
        <v>77</v>
      </c>
      <c r="E86" s="317">
        <v>76.95</v>
      </c>
      <c r="F86" s="318">
        <v>76</v>
      </c>
      <c r="G86" s="318">
        <v>75</v>
      </c>
      <c r="H86" s="318">
        <v>74.05</v>
      </c>
      <c r="I86" s="318">
        <v>77.95</v>
      </c>
      <c r="J86" s="318">
        <v>78.90000000000002</v>
      </c>
      <c r="K86" s="318">
        <v>79.900000000000006</v>
      </c>
      <c r="L86" s="305">
        <v>77.900000000000006</v>
      </c>
      <c r="M86" s="305">
        <v>75.95</v>
      </c>
      <c r="N86" s="320">
        <v>56693600</v>
      </c>
      <c r="O86" s="321">
        <v>-2.9591389603987512E-2</v>
      </c>
    </row>
    <row r="87" spans="1:15" ht="15">
      <c r="A87" s="278">
        <v>77</v>
      </c>
      <c r="B87" s="405" t="s">
        <v>51</v>
      </c>
      <c r="C87" s="278" t="s">
        <v>129</v>
      </c>
      <c r="D87" s="317">
        <v>191.7</v>
      </c>
      <c r="E87" s="317">
        <v>191.78333333333333</v>
      </c>
      <c r="F87" s="318">
        <v>188.16666666666666</v>
      </c>
      <c r="G87" s="318">
        <v>184.63333333333333</v>
      </c>
      <c r="H87" s="318">
        <v>181.01666666666665</v>
      </c>
      <c r="I87" s="318">
        <v>195.31666666666666</v>
      </c>
      <c r="J87" s="318">
        <v>198.93333333333334</v>
      </c>
      <c r="K87" s="318">
        <v>202.46666666666667</v>
      </c>
      <c r="L87" s="305">
        <v>195.4</v>
      </c>
      <c r="M87" s="305">
        <v>188.25</v>
      </c>
      <c r="N87" s="320">
        <v>53827200</v>
      </c>
      <c r="O87" s="321">
        <v>-2.623738159825677E-3</v>
      </c>
    </row>
    <row r="88" spans="1:15" ht="15">
      <c r="A88" s="278">
        <v>78</v>
      </c>
      <c r="B88" s="405" t="s">
        <v>114</v>
      </c>
      <c r="C88" s="278" t="s">
        <v>130</v>
      </c>
      <c r="D88" s="317">
        <v>108.3</v>
      </c>
      <c r="E88" s="317">
        <v>105.44999999999999</v>
      </c>
      <c r="F88" s="318">
        <v>101.79999999999998</v>
      </c>
      <c r="G88" s="318">
        <v>95.3</v>
      </c>
      <c r="H88" s="318">
        <v>91.649999999999991</v>
      </c>
      <c r="I88" s="318">
        <v>111.94999999999997</v>
      </c>
      <c r="J88" s="318">
        <v>115.59999999999998</v>
      </c>
      <c r="K88" s="318">
        <v>122.09999999999997</v>
      </c>
      <c r="L88" s="305">
        <v>109.1</v>
      </c>
      <c r="M88" s="305">
        <v>98.95</v>
      </c>
      <c r="N88" s="320">
        <v>17685000</v>
      </c>
      <c r="O88" s="321">
        <v>6.1206120612061203E-2</v>
      </c>
    </row>
    <row r="89" spans="1:15" ht="15">
      <c r="A89" s="278">
        <v>79</v>
      </c>
      <c r="B89" s="405" t="s">
        <v>114</v>
      </c>
      <c r="C89" s="278" t="s">
        <v>131</v>
      </c>
      <c r="D89" s="317">
        <v>176.2</v>
      </c>
      <c r="E89" s="317">
        <v>173.93333333333331</v>
      </c>
      <c r="F89" s="318">
        <v>169.41666666666663</v>
      </c>
      <c r="G89" s="318">
        <v>162.63333333333333</v>
      </c>
      <c r="H89" s="318">
        <v>158.11666666666665</v>
      </c>
      <c r="I89" s="318">
        <v>180.71666666666661</v>
      </c>
      <c r="J89" s="318">
        <v>185.23333333333332</v>
      </c>
      <c r="K89" s="318">
        <v>192.01666666666659</v>
      </c>
      <c r="L89" s="305">
        <v>178.45</v>
      </c>
      <c r="M89" s="305">
        <v>167.15</v>
      </c>
      <c r="N89" s="320">
        <v>31917100</v>
      </c>
      <c r="O89" s="321">
        <v>0.10496761306002056</v>
      </c>
    </row>
    <row r="90" spans="1:15" ht="15">
      <c r="A90" s="278">
        <v>80</v>
      </c>
      <c r="B90" s="405" t="s">
        <v>40</v>
      </c>
      <c r="C90" s="278" t="s">
        <v>132</v>
      </c>
      <c r="D90" s="317">
        <v>1674.3</v>
      </c>
      <c r="E90" s="317">
        <v>1654.8666666666668</v>
      </c>
      <c r="F90" s="318">
        <v>1618.7333333333336</v>
      </c>
      <c r="G90" s="318">
        <v>1563.1666666666667</v>
      </c>
      <c r="H90" s="318">
        <v>1527.0333333333335</v>
      </c>
      <c r="I90" s="318">
        <v>1710.4333333333336</v>
      </c>
      <c r="J90" s="318">
        <v>1746.5666666666668</v>
      </c>
      <c r="K90" s="318">
        <v>1802.1333333333337</v>
      </c>
      <c r="L90" s="305">
        <v>1691</v>
      </c>
      <c r="M90" s="305">
        <v>1599.3</v>
      </c>
      <c r="N90" s="320">
        <v>2771000</v>
      </c>
      <c r="O90" s="321">
        <v>4.2121098157201955E-2</v>
      </c>
    </row>
    <row r="91" spans="1:15" ht="15">
      <c r="A91" s="278">
        <v>81</v>
      </c>
      <c r="B91" s="405" t="s">
        <v>40</v>
      </c>
      <c r="C91" s="278" t="s">
        <v>133</v>
      </c>
      <c r="D91" s="317">
        <v>355.65</v>
      </c>
      <c r="E91" s="317">
        <v>355.56666666666666</v>
      </c>
      <c r="F91" s="318">
        <v>349.13333333333333</v>
      </c>
      <c r="G91" s="318">
        <v>342.61666666666667</v>
      </c>
      <c r="H91" s="318">
        <v>336.18333333333334</v>
      </c>
      <c r="I91" s="318">
        <v>362.08333333333331</v>
      </c>
      <c r="J91" s="318">
        <v>368.51666666666659</v>
      </c>
      <c r="K91" s="318">
        <v>375.0333333333333</v>
      </c>
      <c r="L91" s="305">
        <v>362</v>
      </c>
      <c r="M91" s="305">
        <v>349.05</v>
      </c>
      <c r="N91" s="320">
        <v>1799000</v>
      </c>
      <c r="O91" s="321">
        <v>6.5505804311774454E-2</v>
      </c>
    </row>
    <row r="92" spans="1:15" ht="15">
      <c r="A92" s="278">
        <v>82</v>
      </c>
      <c r="B92" s="405" t="s">
        <v>55</v>
      </c>
      <c r="C92" s="278" t="s">
        <v>134</v>
      </c>
      <c r="D92" s="317">
        <v>1154.1500000000001</v>
      </c>
      <c r="E92" s="317">
        <v>1157.9666666666667</v>
      </c>
      <c r="F92" s="318">
        <v>1141.1833333333334</v>
      </c>
      <c r="G92" s="318">
        <v>1128.2166666666667</v>
      </c>
      <c r="H92" s="318">
        <v>1111.4333333333334</v>
      </c>
      <c r="I92" s="318">
        <v>1170.9333333333334</v>
      </c>
      <c r="J92" s="318">
        <v>1187.7166666666667</v>
      </c>
      <c r="K92" s="318">
        <v>1200.6833333333334</v>
      </c>
      <c r="L92" s="305">
        <v>1174.75</v>
      </c>
      <c r="M92" s="305">
        <v>1145</v>
      </c>
      <c r="N92" s="320">
        <v>12398400</v>
      </c>
      <c r="O92" s="321">
        <v>-1.0313265437669201E-3</v>
      </c>
    </row>
    <row r="93" spans="1:15" ht="15">
      <c r="A93" s="278">
        <v>83</v>
      </c>
      <c r="B93" s="405" t="s">
        <v>58</v>
      </c>
      <c r="C93" s="278" t="s">
        <v>135</v>
      </c>
      <c r="D93" s="317">
        <v>51.25</v>
      </c>
      <c r="E93" s="317">
        <v>51.633333333333333</v>
      </c>
      <c r="F93" s="318">
        <v>50.616666666666667</v>
      </c>
      <c r="G93" s="318">
        <v>49.983333333333334</v>
      </c>
      <c r="H93" s="318">
        <v>48.966666666666669</v>
      </c>
      <c r="I93" s="318">
        <v>52.266666666666666</v>
      </c>
      <c r="J93" s="318">
        <v>53.283333333333331</v>
      </c>
      <c r="K93" s="318">
        <v>53.916666666666664</v>
      </c>
      <c r="L93" s="305">
        <v>52.65</v>
      </c>
      <c r="M93" s="305">
        <v>51</v>
      </c>
      <c r="N93" s="320">
        <v>30567200</v>
      </c>
      <c r="O93" s="321">
        <v>-0.15166518650088809</v>
      </c>
    </row>
    <row r="94" spans="1:15" ht="15">
      <c r="A94" s="278">
        <v>84</v>
      </c>
      <c r="B94" s="405" t="s">
        <v>58</v>
      </c>
      <c r="C94" s="278" t="s">
        <v>136</v>
      </c>
      <c r="D94" s="317">
        <v>235</v>
      </c>
      <c r="E94" s="317">
        <v>234.51666666666665</v>
      </c>
      <c r="F94" s="318">
        <v>227.93333333333331</v>
      </c>
      <c r="G94" s="318">
        <v>220.86666666666665</v>
      </c>
      <c r="H94" s="318">
        <v>214.2833333333333</v>
      </c>
      <c r="I94" s="318">
        <v>241.58333333333331</v>
      </c>
      <c r="J94" s="318">
        <v>248.16666666666669</v>
      </c>
      <c r="K94" s="318">
        <v>255.23333333333332</v>
      </c>
      <c r="L94" s="305">
        <v>241.1</v>
      </c>
      <c r="M94" s="305">
        <v>227.45</v>
      </c>
      <c r="N94" s="320">
        <v>10331500</v>
      </c>
      <c r="O94" s="321">
        <v>-2.316456294615421E-2</v>
      </c>
    </row>
    <row r="95" spans="1:15" ht="15">
      <c r="A95" s="278">
        <v>85</v>
      </c>
      <c r="B95" s="405" t="s">
        <v>65</v>
      </c>
      <c r="C95" s="278" t="s">
        <v>137</v>
      </c>
      <c r="D95" s="317">
        <v>825.6</v>
      </c>
      <c r="E95" s="317">
        <v>829.51666666666677</v>
      </c>
      <c r="F95" s="318">
        <v>816.08333333333348</v>
      </c>
      <c r="G95" s="318">
        <v>806.56666666666672</v>
      </c>
      <c r="H95" s="318">
        <v>793.13333333333344</v>
      </c>
      <c r="I95" s="318">
        <v>839.03333333333353</v>
      </c>
      <c r="J95" s="318">
        <v>852.4666666666667</v>
      </c>
      <c r="K95" s="318">
        <v>861.98333333333358</v>
      </c>
      <c r="L95" s="305">
        <v>842.95</v>
      </c>
      <c r="M95" s="305">
        <v>820</v>
      </c>
      <c r="N95" s="320">
        <v>12801625</v>
      </c>
      <c r="O95" s="321">
        <v>4.9357276027867727E-3</v>
      </c>
    </row>
    <row r="96" spans="1:15" ht="15">
      <c r="A96" s="278">
        <v>86</v>
      </c>
      <c r="B96" s="405" t="s">
        <v>53</v>
      </c>
      <c r="C96" s="278" t="s">
        <v>138</v>
      </c>
      <c r="D96" s="317">
        <v>902.5</v>
      </c>
      <c r="E96" s="317">
        <v>903.45000000000016</v>
      </c>
      <c r="F96" s="318">
        <v>889.50000000000034</v>
      </c>
      <c r="G96" s="318">
        <v>876.50000000000023</v>
      </c>
      <c r="H96" s="318">
        <v>862.55000000000041</v>
      </c>
      <c r="I96" s="318">
        <v>916.45000000000027</v>
      </c>
      <c r="J96" s="318">
        <v>930.40000000000009</v>
      </c>
      <c r="K96" s="318">
        <v>943.4000000000002</v>
      </c>
      <c r="L96" s="305">
        <v>917.4</v>
      </c>
      <c r="M96" s="305">
        <v>890.45</v>
      </c>
      <c r="N96" s="320">
        <v>9579100</v>
      </c>
      <c r="O96" s="321">
        <v>-7.9733501136030671E-2</v>
      </c>
    </row>
    <row r="97" spans="1:15" ht="15">
      <c r="A97" s="278">
        <v>87</v>
      </c>
      <c r="B97" s="405" t="s">
        <v>45</v>
      </c>
      <c r="C97" s="278" t="s">
        <v>139</v>
      </c>
      <c r="D97" s="317">
        <v>428.85</v>
      </c>
      <c r="E97" s="317">
        <v>428.43333333333334</v>
      </c>
      <c r="F97" s="318">
        <v>422.16666666666669</v>
      </c>
      <c r="G97" s="318">
        <v>415.48333333333335</v>
      </c>
      <c r="H97" s="318">
        <v>409.2166666666667</v>
      </c>
      <c r="I97" s="318">
        <v>435.11666666666667</v>
      </c>
      <c r="J97" s="318">
        <v>441.38333333333333</v>
      </c>
      <c r="K97" s="318">
        <v>448.06666666666666</v>
      </c>
      <c r="L97" s="305">
        <v>434.7</v>
      </c>
      <c r="M97" s="305">
        <v>421.75</v>
      </c>
      <c r="N97" s="320">
        <v>15978000</v>
      </c>
      <c r="O97" s="321">
        <v>3.2525021662417903E-3</v>
      </c>
    </row>
    <row r="98" spans="1:15" ht="15">
      <c r="A98" s="278">
        <v>88</v>
      </c>
      <c r="B98" s="405" t="s">
        <v>58</v>
      </c>
      <c r="C98" s="278" t="s">
        <v>140</v>
      </c>
      <c r="D98" s="317">
        <v>133</v>
      </c>
      <c r="E98" s="317">
        <v>132.04999999999998</v>
      </c>
      <c r="F98" s="318">
        <v>129.79999999999995</v>
      </c>
      <c r="G98" s="318">
        <v>126.59999999999997</v>
      </c>
      <c r="H98" s="318">
        <v>124.34999999999994</v>
      </c>
      <c r="I98" s="318">
        <v>135.24999999999997</v>
      </c>
      <c r="J98" s="318">
        <v>137.50000000000003</v>
      </c>
      <c r="K98" s="318">
        <v>140.69999999999999</v>
      </c>
      <c r="L98" s="305">
        <v>134.30000000000001</v>
      </c>
      <c r="M98" s="305">
        <v>128.85</v>
      </c>
      <c r="N98" s="320">
        <v>17106700</v>
      </c>
      <c r="O98" s="321">
        <v>-2.2172556103026077E-2</v>
      </c>
    </row>
    <row r="99" spans="1:15" ht="15">
      <c r="A99" s="278">
        <v>89</v>
      </c>
      <c r="B99" s="405" t="s">
        <v>58</v>
      </c>
      <c r="C99" s="278" t="s">
        <v>141</v>
      </c>
      <c r="D99" s="317">
        <v>114.25</v>
      </c>
      <c r="E99" s="317">
        <v>114.89999999999999</v>
      </c>
      <c r="F99" s="318">
        <v>112.79999999999998</v>
      </c>
      <c r="G99" s="318">
        <v>111.35</v>
      </c>
      <c r="H99" s="318">
        <v>109.24999999999999</v>
      </c>
      <c r="I99" s="318">
        <v>116.34999999999998</v>
      </c>
      <c r="J99" s="318">
        <v>118.44999999999997</v>
      </c>
      <c r="K99" s="318">
        <v>119.89999999999998</v>
      </c>
      <c r="L99" s="305">
        <v>117</v>
      </c>
      <c r="M99" s="305">
        <v>113.45</v>
      </c>
      <c r="N99" s="320">
        <v>16884000</v>
      </c>
      <c r="O99" s="321">
        <v>6.2287655719139301E-2</v>
      </c>
    </row>
    <row r="100" spans="1:15" ht="15">
      <c r="A100" s="278">
        <v>90</v>
      </c>
      <c r="B100" s="405" t="s">
        <v>51</v>
      </c>
      <c r="C100" s="278" t="s">
        <v>142</v>
      </c>
      <c r="D100" s="317">
        <v>320.64999999999998</v>
      </c>
      <c r="E100" s="317">
        <v>321.23333333333329</v>
      </c>
      <c r="F100" s="318">
        <v>316.51666666666659</v>
      </c>
      <c r="G100" s="318">
        <v>312.38333333333333</v>
      </c>
      <c r="H100" s="318">
        <v>307.66666666666663</v>
      </c>
      <c r="I100" s="318">
        <v>325.36666666666656</v>
      </c>
      <c r="J100" s="318">
        <v>330.08333333333326</v>
      </c>
      <c r="K100" s="318">
        <v>334.21666666666653</v>
      </c>
      <c r="L100" s="305">
        <v>325.95</v>
      </c>
      <c r="M100" s="305">
        <v>317.10000000000002</v>
      </c>
      <c r="N100" s="320">
        <v>12125200</v>
      </c>
      <c r="O100" s="321">
        <v>4.5852884349986196E-2</v>
      </c>
    </row>
    <row r="101" spans="1:15" ht="15">
      <c r="A101" s="278">
        <v>91</v>
      </c>
      <c r="B101" s="405" t="s">
        <v>45</v>
      </c>
      <c r="C101" s="278" t="s">
        <v>143</v>
      </c>
      <c r="D101" s="317">
        <v>5249.3</v>
      </c>
      <c r="E101" s="317">
        <v>5224.7166666666672</v>
      </c>
      <c r="F101" s="318">
        <v>5169.5333333333347</v>
      </c>
      <c r="G101" s="318">
        <v>5089.7666666666673</v>
      </c>
      <c r="H101" s="318">
        <v>5034.5833333333348</v>
      </c>
      <c r="I101" s="318">
        <v>5304.4833333333345</v>
      </c>
      <c r="J101" s="318">
        <v>5359.666666666667</v>
      </c>
      <c r="K101" s="318">
        <v>5439.4333333333343</v>
      </c>
      <c r="L101" s="305">
        <v>5279.9</v>
      </c>
      <c r="M101" s="305">
        <v>5144.95</v>
      </c>
      <c r="N101" s="320">
        <v>3339700</v>
      </c>
      <c r="O101" s="321">
        <v>3.0072173215717722E-2</v>
      </c>
    </row>
    <row r="102" spans="1:15" ht="15">
      <c r="A102" s="278">
        <v>92</v>
      </c>
      <c r="B102" s="405" t="s">
        <v>51</v>
      </c>
      <c r="C102" s="278" t="s">
        <v>144</v>
      </c>
      <c r="D102" s="317">
        <v>582.5</v>
      </c>
      <c r="E102" s="317">
        <v>585.18333333333328</v>
      </c>
      <c r="F102" s="318">
        <v>574.36666666666656</v>
      </c>
      <c r="G102" s="318">
        <v>566.23333333333323</v>
      </c>
      <c r="H102" s="318">
        <v>555.41666666666652</v>
      </c>
      <c r="I102" s="318">
        <v>593.31666666666661</v>
      </c>
      <c r="J102" s="318">
        <v>604.13333333333344</v>
      </c>
      <c r="K102" s="318">
        <v>612.26666666666665</v>
      </c>
      <c r="L102" s="305">
        <v>596</v>
      </c>
      <c r="M102" s="305">
        <v>577.04999999999995</v>
      </c>
      <c r="N102" s="320">
        <v>10207500</v>
      </c>
      <c r="O102" s="321">
        <v>-3.5549781504665173E-2</v>
      </c>
    </row>
    <row r="103" spans="1:15" ht="15">
      <c r="A103" s="278">
        <v>93</v>
      </c>
      <c r="B103" s="405" t="s">
        <v>58</v>
      </c>
      <c r="C103" s="278" t="s">
        <v>145</v>
      </c>
      <c r="D103" s="317">
        <v>438.1</v>
      </c>
      <c r="E103" s="317">
        <v>434.45</v>
      </c>
      <c r="F103" s="318">
        <v>425.9</v>
      </c>
      <c r="G103" s="318">
        <v>413.7</v>
      </c>
      <c r="H103" s="318">
        <v>405.15</v>
      </c>
      <c r="I103" s="318">
        <v>446.65</v>
      </c>
      <c r="J103" s="318">
        <v>455.20000000000005</v>
      </c>
      <c r="K103" s="318">
        <v>467.4</v>
      </c>
      <c r="L103" s="305">
        <v>443</v>
      </c>
      <c r="M103" s="305">
        <v>422.25</v>
      </c>
      <c r="N103" s="320">
        <v>2276300</v>
      </c>
      <c r="O103" s="321">
        <v>0.12822164948453607</v>
      </c>
    </row>
    <row r="104" spans="1:15" ht="15">
      <c r="A104" s="278">
        <v>94</v>
      </c>
      <c r="B104" s="405" t="s">
        <v>74</v>
      </c>
      <c r="C104" s="278" t="s">
        <v>146</v>
      </c>
      <c r="D104" s="317">
        <v>928.7</v>
      </c>
      <c r="E104" s="317">
        <v>917.91666666666663</v>
      </c>
      <c r="F104" s="318">
        <v>903.88333333333321</v>
      </c>
      <c r="G104" s="318">
        <v>879.06666666666661</v>
      </c>
      <c r="H104" s="318">
        <v>865.03333333333319</v>
      </c>
      <c r="I104" s="318">
        <v>942.73333333333323</v>
      </c>
      <c r="J104" s="318">
        <v>956.76666666666677</v>
      </c>
      <c r="K104" s="318">
        <v>981.58333333333326</v>
      </c>
      <c r="L104" s="305">
        <v>931.95</v>
      </c>
      <c r="M104" s="305">
        <v>893.1</v>
      </c>
      <c r="N104" s="320">
        <v>1554600</v>
      </c>
      <c r="O104" s="321">
        <v>1.7275225755791126E-2</v>
      </c>
    </row>
    <row r="105" spans="1:15" ht="15">
      <c r="A105" s="278">
        <v>95</v>
      </c>
      <c r="B105" s="405" t="s">
        <v>108</v>
      </c>
      <c r="C105" s="278" t="s">
        <v>147</v>
      </c>
      <c r="D105" s="317">
        <v>882.2</v>
      </c>
      <c r="E105" s="317">
        <v>890.81666666666672</v>
      </c>
      <c r="F105" s="318">
        <v>870.78333333333342</v>
      </c>
      <c r="G105" s="318">
        <v>859.36666666666667</v>
      </c>
      <c r="H105" s="318">
        <v>839.33333333333337</v>
      </c>
      <c r="I105" s="318">
        <v>902.23333333333346</v>
      </c>
      <c r="J105" s="318">
        <v>922.26666666666677</v>
      </c>
      <c r="K105" s="318">
        <v>933.68333333333351</v>
      </c>
      <c r="L105" s="305">
        <v>910.85</v>
      </c>
      <c r="M105" s="305">
        <v>879.4</v>
      </c>
      <c r="N105" s="320">
        <v>817600</v>
      </c>
      <c r="O105" s="321">
        <v>-3.1279620853080566E-2</v>
      </c>
    </row>
    <row r="106" spans="1:15" ht="15">
      <c r="A106" s="278">
        <v>96</v>
      </c>
      <c r="B106" s="405" t="s">
        <v>45</v>
      </c>
      <c r="C106" s="278" t="s">
        <v>148</v>
      </c>
      <c r="D106" s="317">
        <v>84.75</v>
      </c>
      <c r="E106" s="317">
        <v>83.183333333333337</v>
      </c>
      <c r="F106" s="318">
        <v>81.066666666666677</v>
      </c>
      <c r="G106" s="318">
        <v>77.38333333333334</v>
      </c>
      <c r="H106" s="318">
        <v>75.26666666666668</v>
      </c>
      <c r="I106" s="318">
        <v>86.866666666666674</v>
      </c>
      <c r="J106" s="318">
        <v>88.983333333333348</v>
      </c>
      <c r="K106" s="318">
        <v>92.666666666666671</v>
      </c>
      <c r="L106" s="305">
        <v>85.3</v>
      </c>
      <c r="M106" s="305">
        <v>79.5</v>
      </c>
      <c r="N106" s="320">
        <v>22103000</v>
      </c>
      <c r="O106" s="321">
        <v>0.16879065094389509</v>
      </c>
    </row>
    <row r="107" spans="1:15" ht="15">
      <c r="A107" s="278">
        <v>97</v>
      </c>
      <c r="B107" s="405" t="s">
        <v>45</v>
      </c>
      <c r="C107" s="278" t="s">
        <v>149</v>
      </c>
      <c r="D107" s="317">
        <v>57745.15</v>
      </c>
      <c r="E107" s="317">
        <v>57718.383333333331</v>
      </c>
      <c r="F107" s="318">
        <v>57176.766666666663</v>
      </c>
      <c r="G107" s="318">
        <v>56608.383333333331</v>
      </c>
      <c r="H107" s="318">
        <v>56066.766666666663</v>
      </c>
      <c r="I107" s="318">
        <v>58286.766666666663</v>
      </c>
      <c r="J107" s="318">
        <v>58828.383333333331</v>
      </c>
      <c r="K107" s="318">
        <v>59396.766666666663</v>
      </c>
      <c r="L107" s="305">
        <v>58260</v>
      </c>
      <c r="M107" s="305">
        <v>57150</v>
      </c>
      <c r="N107" s="320">
        <v>19890</v>
      </c>
      <c r="O107" s="321">
        <v>1.2729124236252547E-2</v>
      </c>
    </row>
    <row r="108" spans="1:15" ht="15">
      <c r="A108" s="278">
        <v>98</v>
      </c>
      <c r="B108" s="405" t="s">
        <v>58</v>
      </c>
      <c r="C108" s="278" t="s">
        <v>150</v>
      </c>
      <c r="D108" s="317">
        <v>803.15</v>
      </c>
      <c r="E108" s="317">
        <v>806.41666666666663</v>
      </c>
      <c r="F108" s="318">
        <v>792.08333333333326</v>
      </c>
      <c r="G108" s="318">
        <v>781.01666666666665</v>
      </c>
      <c r="H108" s="318">
        <v>766.68333333333328</v>
      </c>
      <c r="I108" s="318">
        <v>817.48333333333323</v>
      </c>
      <c r="J108" s="318">
        <v>831.81666666666649</v>
      </c>
      <c r="K108" s="318">
        <v>842.88333333333321</v>
      </c>
      <c r="L108" s="305">
        <v>820.75</v>
      </c>
      <c r="M108" s="305">
        <v>795.35</v>
      </c>
      <c r="N108" s="320">
        <v>2352000</v>
      </c>
      <c r="O108" s="321">
        <v>8.4370677731673588E-2</v>
      </c>
    </row>
    <row r="109" spans="1:15" ht="15">
      <c r="A109" s="278">
        <v>99</v>
      </c>
      <c r="B109" s="405" t="s">
        <v>114</v>
      </c>
      <c r="C109" s="278" t="s">
        <v>151</v>
      </c>
      <c r="D109" s="317">
        <v>27.75</v>
      </c>
      <c r="E109" s="317">
        <v>27.633333333333336</v>
      </c>
      <c r="F109" s="318">
        <v>27.416666666666671</v>
      </c>
      <c r="G109" s="318">
        <v>27.083333333333336</v>
      </c>
      <c r="H109" s="318">
        <v>26.866666666666671</v>
      </c>
      <c r="I109" s="318">
        <v>27.966666666666672</v>
      </c>
      <c r="J109" s="318">
        <v>28.183333333333334</v>
      </c>
      <c r="K109" s="318">
        <v>28.516666666666673</v>
      </c>
      <c r="L109" s="305">
        <v>27.85</v>
      </c>
      <c r="M109" s="305">
        <v>27.3</v>
      </c>
      <c r="N109" s="320">
        <v>26752400</v>
      </c>
      <c r="O109" s="321">
        <v>-0.10395830681734447</v>
      </c>
    </row>
    <row r="110" spans="1:15" ht="15">
      <c r="A110" s="278">
        <v>100</v>
      </c>
      <c r="B110" s="405" t="s">
        <v>40</v>
      </c>
      <c r="C110" s="278" t="s">
        <v>262</v>
      </c>
      <c r="D110" s="317">
        <v>2395</v>
      </c>
      <c r="E110" s="317">
        <v>2406.7000000000003</v>
      </c>
      <c r="F110" s="318">
        <v>2364.3500000000004</v>
      </c>
      <c r="G110" s="318">
        <v>2333.7000000000003</v>
      </c>
      <c r="H110" s="318">
        <v>2291.3500000000004</v>
      </c>
      <c r="I110" s="318">
        <v>2437.3500000000004</v>
      </c>
      <c r="J110" s="318">
        <v>2479.6999999999998</v>
      </c>
      <c r="K110" s="318">
        <v>2510.3500000000004</v>
      </c>
      <c r="L110" s="305">
        <v>2449.0500000000002</v>
      </c>
      <c r="M110" s="305">
        <v>2376.0500000000002</v>
      </c>
      <c r="N110" s="320">
        <v>767000</v>
      </c>
      <c r="O110" s="321">
        <v>5.2424639580602884E-3</v>
      </c>
    </row>
    <row r="111" spans="1:15" ht="15">
      <c r="A111" s="278">
        <v>101</v>
      </c>
      <c r="B111" s="405" t="s">
        <v>103</v>
      </c>
      <c r="C111" s="278" t="s">
        <v>153</v>
      </c>
      <c r="D111" s="317">
        <v>21.4</v>
      </c>
      <c r="E111" s="317">
        <v>21.55</v>
      </c>
      <c r="F111" s="318">
        <v>21</v>
      </c>
      <c r="G111" s="318">
        <v>20.599999999999998</v>
      </c>
      <c r="H111" s="318">
        <v>20.049999999999997</v>
      </c>
      <c r="I111" s="318">
        <v>21.950000000000003</v>
      </c>
      <c r="J111" s="318">
        <v>22.500000000000007</v>
      </c>
      <c r="K111" s="318">
        <v>22.900000000000006</v>
      </c>
      <c r="L111" s="305">
        <v>22.1</v>
      </c>
      <c r="M111" s="305">
        <v>21.15</v>
      </c>
      <c r="N111" s="320">
        <v>23685000</v>
      </c>
      <c r="O111" s="321">
        <v>-3.3186382561841782E-2</v>
      </c>
    </row>
    <row r="112" spans="1:15" ht="15">
      <c r="A112" s="278">
        <v>102</v>
      </c>
      <c r="B112" s="405" t="s">
        <v>51</v>
      </c>
      <c r="C112" s="278" t="s">
        <v>154</v>
      </c>
      <c r="D112" s="317">
        <v>16601.349999999999</v>
      </c>
      <c r="E112" s="317">
        <v>16492.783333333333</v>
      </c>
      <c r="F112" s="318">
        <v>16311.316666666666</v>
      </c>
      <c r="G112" s="318">
        <v>16021.283333333333</v>
      </c>
      <c r="H112" s="318">
        <v>15839.816666666666</v>
      </c>
      <c r="I112" s="318">
        <v>16782.816666666666</v>
      </c>
      <c r="J112" s="318">
        <v>16964.283333333333</v>
      </c>
      <c r="K112" s="318">
        <v>17254.316666666666</v>
      </c>
      <c r="L112" s="305">
        <v>16674.25</v>
      </c>
      <c r="M112" s="305">
        <v>16202.75</v>
      </c>
      <c r="N112" s="320">
        <v>382850</v>
      </c>
      <c r="O112" s="321">
        <v>-3.9272271016311165E-2</v>
      </c>
    </row>
    <row r="113" spans="1:15" ht="15">
      <c r="A113" s="278">
        <v>103</v>
      </c>
      <c r="B113" s="405" t="s">
        <v>108</v>
      </c>
      <c r="C113" s="278" t="s">
        <v>155</v>
      </c>
      <c r="D113" s="317">
        <v>1487.15</v>
      </c>
      <c r="E113" s="317">
        <v>1492.6166666666668</v>
      </c>
      <c r="F113" s="318">
        <v>1456.2333333333336</v>
      </c>
      <c r="G113" s="318">
        <v>1425.3166666666668</v>
      </c>
      <c r="H113" s="318">
        <v>1388.9333333333336</v>
      </c>
      <c r="I113" s="318">
        <v>1523.5333333333335</v>
      </c>
      <c r="J113" s="318">
        <v>1559.9166666666667</v>
      </c>
      <c r="K113" s="318">
        <v>1590.8333333333335</v>
      </c>
      <c r="L113" s="305">
        <v>1529</v>
      </c>
      <c r="M113" s="305">
        <v>1461.7</v>
      </c>
      <c r="N113" s="320">
        <v>446250</v>
      </c>
      <c r="O113" s="321">
        <v>1.1045029736618521E-2</v>
      </c>
    </row>
    <row r="114" spans="1:15" ht="15">
      <c r="A114" s="278">
        <v>104</v>
      </c>
      <c r="B114" s="405" t="s">
        <v>114</v>
      </c>
      <c r="C114" s="278" t="s">
        <v>156</v>
      </c>
      <c r="D114" s="317">
        <v>75.7</v>
      </c>
      <c r="E114" s="317">
        <v>74.86666666666666</v>
      </c>
      <c r="F114" s="318">
        <v>73.683333333333323</v>
      </c>
      <c r="G114" s="318">
        <v>71.666666666666657</v>
      </c>
      <c r="H114" s="318">
        <v>70.48333333333332</v>
      </c>
      <c r="I114" s="318">
        <v>76.883333333333326</v>
      </c>
      <c r="J114" s="318">
        <v>78.066666666666663</v>
      </c>
      <c r="K114" s="318">
        <v>80.083333333333329</v>
      </c>
      <c r="L114" s="305">
        <v>76.05</v>
      </c>
      <c r="M114" s="305">
        <v>72.849999999999994</v>
      </c>
      <c r="N114" s="320">
        <v>29218200</v>
      </c>
      <c r="O114" s="321">
        <v>-6.6233737180695862E-2</v>
      </c>
    </row>
    <row r="115" spans="1:15" ht="15">
      <c r="A115" s="278">
        <v>105</v>
      </c>
      <c r="B115" s="405" t="s">
        <v>43</v>
      </c>
      <c r="C115" s="278" t="s">
        <v>157</v>
      </c>
      <c r="D115" s="317">
        <v>92.95</v>
      </c>
      <c r="E115" s="317">
        <v>92.366666666666674</v>
      </c>
      <c r="F115" s="318">
        <v>91.333333333333343</v>
      </c>
      <c r="G115" s="318">
        <v>89.716666666666669</v>
      </c>
      <c r="H115" s="318">
        <v>88.683333333333337</v>
      </c>
      <c r="I115" s="318">
        <v>93.983333333333348</v>
      </c>
      <c r="J115" s="318">
        <v>95.01666666666668</v>
      </c>
      <c r="K115" s="318">
        <v>96.633333333333354</v>
      </c>
      <c r="L115" s="305">
        <v>93.4</v>
      </c>
      <c r="M115" s="305">
        <v>90.75</v>
      </c>
      <c r="N115" s="320">
        <v>49577100</v>
      </c>
      <c r="O115" s="321">
        <v>-1.126008890803463E-2</v>
      </c>
    </row>
    <row r="116" spans="1:15" ht="15">
      <c r="A116" s="278">
        <v>106</v>
      </c>
      <c r="B116" s="405" t="s">
        <v>74</v>
      </c>
      <c r="C116" s="278" t="s">
        <v>159</v>
      </c>
      <c r="D116" s="317">
        <v>77.25</v>
      </c>
      <c r="E116" s="317">
        <v>77.466666666666669</v>
      </c>
      <c r="F116" s="318">
        <v>76.533333333333331</v>
      </c>
      <c r="G116" s="318">
        <v>75.816666666666663</v>
      </c>
      <c r="H116" s="318">
        <v>74.883333333333326</v>
      </c>
      <c r="I116" s="318">
        <v>78.183333333333337</v>
      </c>
      <c r="J116" s="318">
        <v>79.116666666666674</v>
      </c>
      <c r="K116" s="318">
        <v>79.833333333333343</v>
      </c>
      <c r="L116" s="305">
        <v>78.400000000000006</v>
      </c>
      <c r="M116" s="305">
        <v>76.75</v>
      </c>
      <c r="N116" s="320">
        <v>54784300</v>
      </c>
      <c r="O116" s="321">
        <v>-2.5115800675140625E-2</v>
      </c>
    </row>
    <row r="117" spans="1:15" ht="15">
      <c r="A117" s="278">
        <v>107</v>
      </c>
      <c r="B117" s="405" t="s">
        <v>80</v>
      </c>
      <c r="C117" s="278" t="s">
        <v>160</v>
      </c>
      <c r="D117" s="317">
        <v>18727.599999999999</v>
      </c>
      <c r="E117" s="317">
        <v>18665.600000000002</v>
      </c>
      <c r="F117" s="318">
        <v>18351.200000000004</v>
      </c>
      <c r="G117" s="318">
        <v>17974.800000000003</v>
      </c>
      <c r="H117" s="318">
        <v>17660.400000000005</v>
      </c>
      <c r="I117" s="318">
        <v>19042.000000000004</v>
      </c>
      <c r="J117" s="318">
        <v>19356.400000000005</v>
      </c>
      <c r="K117" s="318">
        <v>19732.800000000003</v>
      </c>
      <c r="L117" s="305">
        <v>18980</v>
      </c>
      <c r="M117" s="305">
        <v>18289.2</v>
      </c>
      <c r="N117" s="320">
        <v>140925</v>
      </c>
      <c r="O117" s="321">
        <v>-2.3050259965337955E-2</v>
      </c>
    </row>
    <row r="118" spans="1:15" ht="15">
      <c r="A118" s="278">
        <v>108</v>
      </c>
      <c r="B118" s="405" t="s">
        <v>53</v>
      </c>
      <c r="C118" s="278" t="s">
        <v>161</v>
      </c>
      <c r="D118" s="317">
        <v>902.95</v>
      </c>
      <c r="E118" s="317">
        <v>916.15</v>
      </c>
      <c r="F118" s="318">
        <v>884.84999999999991</v>
      </c>
      <c r="G118" s="318">
        <v>866.74999999999989</v>
      </c>
      <c r="H118" s="318">
        <v>835.44999999999982</v>
      </c>
      <c r="I118" s="318">
        <v>934.25</v>
      </c>
      <c r="J118" s="318">
        <v>965.55</v>
      </c>
      <c r="K118" s="318">
        <v>983.65000000000009</v>
      </c>
      <c r="L118" s="305">
        <v>947.45</v>
      </c>
      <c r="M118" s="305">
        <v>898.05</v>
      </c>
      <c r="N118" s="320">
        <v>4650938</v>
      </c>
      <c r="O118" s="321">
        <v>-2.4968558957274772E-2</v>
      </c>
    </row>
    <row r="119" spans="1:15" ht="15">
      <c r="A119" s="278">
        <v>109</v>
      </c>
      <c r="B119" s="405" t="s">
        <v>74</v>
      </c>
      <c r="C119" s="278" t="s">
        <v>162</v>
      </c>
      <c r="D119" s="317">
        <v>233</v>
      </c>
      <c r="E119" s="317">
        <v>231.41666666666666</v>
      </c>
      <c r="F119" s="318">
        <v>228.7833333333333</v>
      </c>
      <c r="G119" s="318">
        <v>224.56666666666663</v>
      </c>
      <c r="H119" s="318">
        <v>221.93333333333328</v>
      </c>
      <c r="I119" s="318">
        <v>235.63333333333333</v>
      </c>
      <c r="J119" s="318">
        <v>238.26666666666671</v>
      </c>
      <c r="K119" s="318">
        <v>242.48333333333335</v>
      </c>
      <c r="L119" s="305">
        <v>234.05</v>
      </c>
      <c r="M119" s="305">
        <v>227.2</v>
      </c>
      <c r="N119" s="320">
        <v>12669000</v>
      </c>
      <c r="O119" s="321">
        <v>3.6827890989442669E-2</v>
      </c>
    </row>
    <row r="120" spans="1:15" ht="15">
      <c r="A120" s="278">
        <v>110</v>
      </c>
      <c r="B120" s="405" t="s">
        <v>58</v>
      </c>
      <c r="C120" s="278" t="s">
        <v>163</v>
      </c>
      <c r="D120" s="317">
        <v>75.150000000000006</v>
      </c>
      <c r="E120" s="317">
        <v>75.216666666666669</v>
      </c>
      <c r="F120" s="318">
        <v>74.283333333333331</v>
      </c>
      <c r="G120" s="318">
        <v>73.416666666666657</v>
      </c>
      <c r="H120" s="318">
        <v>72.48333333333332</v>
      </c>
      <c r="I120" s="318">
        <v>76.083333333333343</v>
      </c>
      <c r="J120" s="318">
        <v>77.01666666666668</v>
      </c>
      <c r="K120" s="318">
        <v>77.883333333333354</v>
      </c>
      <c r="L120" s="305">
        <v>76.150000000000006</v>
      </c>
      <c r="M120" s="305">
        <v>74.349999999999994</v>
      </c>
      <c r="N120" s="320">
        <v>41918200</v>
      </c>
      <c r="O120" s="321">
        <v>6.1011904761904762E-3</v>
      </c>
    </row>
    <row r="121" spans="1:15" ht="15">
      <c r="A121" s="278">
        <v>111</v>
      </c>
      <c r="B121" s="405" t="s">
        <v>51</v>
      </c>
      <c r="C121" s="278" t="s">
        <v>164</v>
      </c>
      <c r="D121" s="317">
        <v>1412.3</v>
      </c>
      <c r="E121" s="317">
        <v>1416.1333333333332</v>
      </c>
      <c r="F121" s="318">
        <v>1395.3166666666664</v>
      </c>
      <c r="G121" s="318">
        <v>1378.3333333333333</v>
      </c>
      <c r="H121" s="318">
        <v>1357.5166666666664</v>
      </c>
      <c r="I121" s="318">
        <v>1433.1166666666663</v>
      </c>
      <c r="J121" s="318">
        <v>1453.9333333333329</v>
      </c>
      <c r="K121" s="318">
        <v>1470.9166666666663</v>
      </c>
      <c r="L121" s="305">
        <v>1436.95</v>
      </c>
      <c r="M121" s="305">
        <v>1399.15</v>
      </c>
      <c r="N121" s="320">
        <v>2659500</v>
      </c>
      <c r="O121" s="321">
        <v>-1.2989422898496939E-2</v>
      </c>
    </row>
    <row r="122" spans="1:15" ht="15">
      <c r="A122" s="278">
        <v>112</v>
      </c>
      <c r="B122" s="405" t="s">
        <v>55</v>
      </c>
      <c r="C122" s="278" t="s">
        <v>165</v>
      </c>
      <c r="D122" s="317">
        <v>26.75</v>
      </c>
      <c r="E122" s="317">
        <v>26.783333333333331</v>
      </c>
      <c r="F122" s="318">
        <v>26.466666666666661</v>
      </c>
      <c r="G122" s="318">
        <v>26.18333333333333</v>
      </c>
      <c r="H122" s="318">
        <v>25.86666666666666</v>
      </c>
      <c r="I122" s="318">
        <v>27.066666666666663</v>
      </c>
      <c r="J122" s="318">
        <v>27.383333333333333</v>
      </c>
      <c r="K122" s="318">
        <v>27.666666666666664</v>
      </c>
      <c r="L122" s="305">
        <v>27.1</v>
      </c>
      <c r="M122" s="305">
        <v>26.5</v>
      </c>
      <c r="N122" s="320">
        <v>50555500</v>
      </c>
      <c r="O122" s="321">
        <v>2.8266518556721481E-3</v>
      </c>
    </row>
    <row r="123" spans="1:15" ht="15">
      <c r="A123" s="278">
        <v>113</v>
      </c>
      <c r="B123" s="405" t="s">
        <v>43</v>
      </c>
      <c r="C123" s="278" t="s">
        <v>166</v>
      </c>
      <c r="D123" s="317">
        <v>157.44999999999999</v>
      </c>
      <c r="E123" s="317">
        <v>157.36666666666665</v>
      </c>
      <c r="F123" s="318">
        <v>155.7833333333333</v>
      </c>
      <c r="G123" s="318">
        <v>154.11666666666665</v>
      </c>
      <c r="H123" s="318">
        <v>152.5333333333333</v>
      </c>
      <c r="I123" s="318">
        <v>159.0333333333333</v>
      </c>
      <c r="J123" s="318">
        <v>160.61666666666662</v>
      </c>
      <c r="K123" s="318">
        <v>162.2833333333333</v>
      </c>
      <c r="L123" s="305">
        <v>158.94999999999999</v>
      </c>
      <c r="M123" s="305">
        <v>155.69999999999999</v>
      </c>
      <c r="N123" s="320">
        <v>31496000</v>
      </c>
      <c r="O123" s="321">
        <v>-1.4394792840155213E-2</v>
      </c>
    </row>
    <row r="124" spans="1:15" ht="15">
      <c r="A124" s="278">
        <v>114</v>
      </c>
      <c r="B124" s="405" t="s">
        <v>90</v>
      </c>
      <c r="C124" s="278" t="s">
        <v>167</v>
      </c>
      <c r="D124" s="317">
        <v>854.1</v>
      </c>
      <c r="E124" s="317">
        <v>852.53333333333342</v>
      </c>
      <c r="F124" s="318">
        <v>841.86666666666679</v>
      </c>
      <c r="G124" s="318">
        <v>829.63333333333333</v>
      </c>
      <c r="H124" s="318">
        <v>818.9666666666667</v>
      </c>
      <c r="I124" s="318">
        <v>864.76666666666688</v>
      </c>
      <c r="J124" s="318">
        <v>875.43333333333362</v>
      </c>
      <c r="K124" s="318">
        <v>887.66666666666697</v>
      </c>
      <c r="L124" s="305">
        <v>863.2</v>
      </c>
      <c r="M124" s="305">
        <v>840.3</v>
      </c>
      <c r="N124" s="320">
        <v>1882000</v>
      </c>
      <c r="O124" s="321">
        <v>-2.284527518172378E-2</v>
      </c>
    </row>
    <row r="125" spans="1:15" ht="15">
      <c r="A125" s="278">
        <v>115</v>
      </c>
      <c r="B125" s="405" t="s">
        <v>38</v>
      </c>
      <c r="C125" s="278" t="s">
        <v>168</v>
      </c>
      <c r="D125" s="317">
        <v>608.9</v>
      </c>
      <c r="E125" s="317">
        <v>599.35</v>
      </c>
      <c r="F125" s="318">
        <v>584.55000000000007</v>
      </c>
      <c r="G125" s="318">
        <v>560.20000000000005</v>
      </c>
      <c r="H125" s="318">
        <v>545.40000000000009</v>
      </c>
      <c r="I125" s="318">
        <v>623.70000000000005</v>
      </c>
      <c r="J125" s="318">
        <v>638.5</v>
      </c>
      <c r="K125" s="318">
        <v>662.85</v>
      </c>
      <c r="L125" s="305">
        <v>614.15</v>
      </c>
      <c r="M125" s="305">
        <v>575</v>
      </c>
      <c r="N125" s="320">
        <v>631200</v>
      </c>
      <c r="O125" s="321">
        <v>9.1286307053941904E-2</v>
      </c>
    </row>
    <row r="126" spans="1:15" ht="15">
      <c r="A126" s="278">
        <v>116</v>
      </c>
      <c r="B126" s="405" t="s">
        <v>55</v>
      </c>
      <c r="C126" s="278" t="s">
        <v>169</v>
      </c>
      <c r="D126" s="317">
        <v>110.8</v>
      </c>
      <c r="E126" s="317">
        <v>110.31666666666666</v>
      </c>
      <c r="F126" s="318">
        <v>108.78333333333333</v>
      </c>
      <c r="G126" s="318">
        <v>106.76666666666667</v>
      </c>
      <c r="H126" s="318">
        <v>105.23333333333333</v>
      </c>
      <c r="I126" s="318">
        <v>112.33333333333333</v>
      </c>
      <c r="J126" s="318">
        <v>113.86666666666666</v>
      </c>
      <c r="K126" s="318">
        <v>115.88333333333333</v>
      </c>
      <c r="L126" s="305">
        <v>111.85</v>
      </c>
      <c r="M126" s="305">
        <v>108.3</v>
      </c>
      <c r="N126" s="320">
        <v>20534500</v>
      </c>
      <c r="O126" s="321">
        <v>-4.7136234762393099E-2</v>
      </c>
    </row>
    <row r="127" spans="1:15" ht="15">
      <c r="A127" s="278">
        <v>117</v>
      </c>
      <c r="B127" s="405" t="s">
        <v>43</v>
      </c>
      <c r="C127" s="278" t="s">
        <v>170</v>
      </c>
      <c r="D127" s="317">
        <v>84.25</v>
      </c>
      <c r="E127" s="317">
        <v>84.649999999999991</v>
      </c>
      <c r="F127" s="318">
        <v>83.09999999999998</v>
      </c>
      <c r="G127" s="318">
        <v>81.949999999999989</v>
      </c>
      <c r="H127" s="318">
        <v>80.399999999999977</v>
      </c>
      <c r="I127" s="318">
        <v>85.799999999999983</v>
      </c>
      <c r="J127" s="318">
        <v>87.35</v>
      </c>
      <c r="K127" s="318">
        <v>88.499999999999986</v>
      </c>
      <c r="L127" s="305">
        <v>86.2</v>
      </c>
      <c r="M127" s="305">
        <v>83.5</v>
      </c>
      <c r="N127" s="320">
        <v>23814000</v>
      </c>
      <c r="O127" s="321">
        <v>8.0882352941176475E-2</v>
      </c>
    </row>
    <row r="128" spans="1:15" ht="15">
      <c r="A128" s="278">
        <v>118</v>
      </c>
      <c r="B128" s="405" t="s">
        <v>74</v>
      </c>
      <c r="C128" s="278" t="s">
        <v>171</v>
      </c>
      <c r="D128" s="317">
        <v>1424.8</v>
      </c>
      <c r="E128" s="317">
        <v>1430.8333333333333</v>
      </c>
      <c r="F128" s="318">
        <v>1410.4166666666665</v>
      </c>
      <c r="G128" s="318">
        <v>1396.0333333333333</v>
      </c>
      <c r="H128" s="318">
        <v>1375.6166666666666</v>
      </c>
      <c r="I128" s="318">
        <v>1445.2166666666665</v>
      </c>
      <c r="J128" s="318">
        <v>1465.633333333333</v>
      </c>
      <c r="K128" s="318">
        <v>1480.0166666666664</v>
      </c>
      <c r="L128" s="305">
        <v>1451.25</v>
      </c>
      <c r="M128" s="305">
        <v>1416.45</v>
      </c>
      <c r="N128" s="320">
        <v>29833885</v>
      </c>
      <c r="O128" s="321">
        <v>-1.6317831393509501E-2</v>
      </c>
    </row>
    <row r="129" spans="1:15" ht="15">
      <c r="A129" s="278">
        <v>119</v>
      </c>
      <c r="B129" s="405" t="s">
        <v>114</v>
      </c>
      <c r="C129" s="278" t="s">
        <v>172</v>
      </c>
      <c r="D129" s="317">
        <v>28.4</v>
      </c>
      <c r="E129" s="317">
        <v>28.2</v>
      </c>
      <c r="F129" s="318">
        <v>27.7</v>
      </c>
      <c r="G129" s="318">
        <v>27</v>
      </c>
      <c r="H129" s="318">
        <v>26.5</v>
      </c>
      <c r="I129" s="318">
        <v>28.9</v>
      </c>
      <c r="J129" s="318">
        <v>29.4</v>
      </c>
      <c r="K129" s="318">
        <v>30.099999999999998</v>
      </c>
      <c r="L129" s="305">
        <v>28.7</v>
      </c>
      <c r="M129" s="305">
        <v>27.5</v>
      </c>
      <c r="N129" s="320">
        <v>45918200</v>
      </c>
      <c r="O129" s="321">
        <v>-0.1120311729499241</v>
      </c>
    </row>
    <row r="130" spans="1:15" ht="15">
      <c r="A130" s="278">
        <v>120</v>
      </c>
      <c r="B130" s="468" t="s">
        <v>58</v>
      </c>
      <c r="C130" s="278" t="s">
        <v>281</v>
      </c>
      <c r="D130" s="317">
        <v>754.75</v>
      </c>
      <c r="E130" s="317">
        <v>746.91666666666663</v>
      </c>
      <c r="F130" s="318">
        <v>737.83333333333326</v>
      </c>
      <c r="G130" s="318">
        <v>720.91666666666663</v>
      </c>
      <c r="H130" s="318">
        <v>711.83333333333326</v>
      </c>
      <c r="I130" s="318">
        <v>763.83333333333326</v>
      </c>
      <c r="J130" s="318">
        <v>772.91666666666652</v>
      </c>
      <c r="K130" s="318">
        <v>789.83333333333326</v>
      </c>
      <c r="L130" s="305">
        <v>756</v>
      </c>
      <c r="M130" s="305">
        <v>730</v>
      </c>
      <c r="N130" s="320">
        <v>2363250</v>
      </c>
      <c r="O130" s="321">
        <v>-3.0163127116035703E-2</v>
      </c>
    </row>
    <row r="131" spans="1:15" ht="15">
      <c r="A131" s="278">
        <v>121</v>
      </c>
      <c r="B131" s="405" t="s">
        <v>55</v>
      </c>
      <c r="C131" s="278" t="s">
        <v>173</v>
      </c>
      <c r="D131" s="317">
        <v>151.65</v>
      </c>
      <c r="E131" s="317">
        <v>151.71666666666667</v>
      </c>
      <c r="F131" s="318">
        <v>150.08333333333334</v>
      </c>
      <c r="G131" s="318">
        <v>148.51666666666668</v>
      </c>
      <c r="H131" s="318">
        <v>146.88333333333335</v>
      </c>
      <c r="I131" s="318">
        <v>153.28333333333333</v>
      </c>
      <c r="J131" s="318">
        <v>154.91666666666666</v>
      </c>
      <c r="K131" s="318">
        <v>156.48333333333332</v>
      </c>
      <c r="L131" s="305">
        <v>153.35</v>
      </c>
      <c r="M131" s="305">
        <v>150.15</v>
      </c>
      <c r="N131" s="320">
        <v>119406000</v>
      </c>
      <c r="O131" s="321">
        <v>-2.8484952036905955E-2</v>
      </c>
    </row>
    <row r="132" spans="1:15" ht="15">
      <c r="A132" s="278">
        <v>122</v>
      </c>
      <c r="B132" s="405" t="s">
        <v>38</v>
      </c>
      <c r="C132" s="278" t="s">
        <v>174</v>
      </c>
      <c r="D132" s="317">
        <v>20558.849999999999</v>
      </c>
      <c r="E132" s="317">
        <v>20344.55</v>
      </c>
      <c r="F132" s="318">
        <v>20014.3</v>
      </c>
      <c r="G132" s="318">
        <v>19469.75</v>
      </c>
      <c r="H132" s="318">
        <v>19139.5</v>
      </c>
      <c r="I132" s="318">
        <v>20889.099999999999</v>
      </c>
      <c r="J132" s="318">
        <v>21219.35</v>
      </c>
      <c r="K132" s="318">
        <v>21763.899999999998</v>
      </c>
      <c r="L132" s="305">
        <v>20674.8</v>
      </c>
      <c r="M132" s="305">
        <v>19800</v>
      </c>
      <c r="N132" s="320">
        <v>147200</v>
      </c>
      <c r="O132" s="321">
        <v>1.3774104683195593E-2</v>
      </c>
    </row>
    <row r="133" spans="1:15" ht="15">
      <c r="A133" s="278">
        <v>123</v>
      </c>
      <c r="B133" s="405" t="s">
        <v>65</v>
      </c>
      <c r="C133" s="278" t="s">
        <v>175</v>
      </c>
      <c r="D133" s="317">
        <v>1021.55</v>
      </c>
      <c r="E133" s="317">
        <v>1025.5166666666667</v>
      </c>
      <c r="F133" s="318">
        <v>1010.0333333333333</v>
      </c>
      <c r="G133" s="318">
        <v>998.51666666666665</v>
      </c>
      <c r="H133" s="318">
        <v>983.0333333333333</v>
      </c>
      <c r="I133" s="318">
        <v>1037.0333333333333</v>
      </c>
      <c r="J133" s="318">
        <v>1052.5166666666664</v>
      </c>
      <c r="K133" s="318">
        <v>1064.0333333333333</v>
      </c>
      <c r="L133" s="305">
        <v>1041</v>
      </c>
      <c r="M133" s="305">
        <v>1014</v>
      </c>
      <c r="N133" s="320">
        <v>2098250</v>
      </c>
      <c r="O133" s="321">
        <v>9.793541556379036E-3</v>
      </c>
    </row>
    <row r="134" spans="1:15" ht="15">
      <c r="A134" s="278">
        <v>124</v>
      </c>
      <c r="B134" s="405" t="s">
        <v>80</v>
      </c>
      <c r="C134" s="278" t="s">
        <v>176</v>
      </c>
      <c r="D134" s="317">
        <v>3441.6</v>
      </c>
      <c r="E134" s="317">
        <v>3425.7666666666664</v>
      </c>
      <c r="F134" s="318">
        <v>3376.5333333333328</v>
      </c>
      <c r="G134" s="318">
        <v>3311.4666666666662</v>
      </c>
      <c r="H134" s="318">
        <v>3262.2333333333327</v>
      </c>
      <c r="I134" s="318">
        <v>3490.833333333333</v>
      </c>
      <c r="J134" s="318">
        <v>3540.0666666666666</v>
      </c>
      <c r="K134" s="318">
        <v>3605.1333333333332</v>
      </c>
      <c r="L134" s="305">
        <v>3475</v>
      </c>
      <c r="M134" s="305">
        <v>3360.7</v>
      </c>
      <c r="N134" s="320">
        <v>608750</v>
      </c>
      <c r="O134" s="321">
        <v>1.8828451882845189E-2</v>
      </c>
    </row>
    <row r="135" spans="1:15" ht="15">
      <c r="A135" s="278">
        <v>125</v>
      </c>
      <c r="B135" s="405" t="s">
        <v>58</v>
      </c>
      <c r="C135" s="278" t="s">
        <v>177</v>
      </c>
      <c r="D135" s="317">
        <v>539.20000000000005</v>
      </c>
      <c r="E135" s="317">
        <v>543.04999999999995</v>
      </c>
      <c r="F135" s="318">
        <v>527.19999999999993</v>
      </c>
      <c r="G135" s="318">
        <v>515.19999999999993</v>
      </c>
      <c r="H135" s="318">
        <v>499.34999999999991</v>
      </c>
      <c r="I135" s="318">
        <v>555.04999999999995</v>
      </c>
      <c r="J135" s="318">
        <v>570.89999999999986</v>
      </c>
      <c r="K135" s="318">
        <v>582.9</v>
      </c>
      <c r="L135" s="305">
        <v>558.9</v>
      </c>
      <c r="M135" s="305">
        <v>531.04999999999995</v>
      </c>
      <c r="N135" s="320">
        <v>3069950</v>
      </c>
      <c r="O135" s="321">
        <v>-0.12630380647456421</v>
      </c>
    </row>
    <row r="136" spans="1:15" ht="15">
      <c r="A136" s="278">
        <v>126</v>
      </c>
      <c r="B136" s="405" t="s">
        <v>53</v>
      </c>
      <c r="C136" s="278" t="s">
        <v>179</v>
      </c>
      <c r="D136" s="317">
        <v>458.45</v>
      </c>
      <c r="E136" s="317">
        <v>462.95</v>
      </c>
      <c r="F136" s="318">
        <v>451.09999999999997</v>
      </c>
      <c r="G136" s="318">
        <v>443.75</v>
      </c>
      <c r="H136" s="318">
        <v>431.9</v>
      </c>
      <c r="I136" s="318">
        <v>470.29999999999995</v>
      </c>
      <c r="J136" s="318">
        <v>482.15</v>
      </c>
      <c r="K136" s="318">
        <v>489.49999999999994</v>
      </c>
      <c r="L136" s="305">
        <v>474.8</v>
      </c>
      <c r="M136" s="305">
        <v>455.6</v>
      </c>
      <c r="N136" s="320">
        <v>42408150</v>
      </c>
      <c r="O136" s="321">
        <v>-1.2779028379476268E-2</v>
      </c>
    </row>
    <row r="137" spans="1:15" ht="15">
      <c r="A137" s="278">
        <v>127</v>
      </c>
      <c r="B137" s="405" t="s">
        <v>90</v>
      </c>
      <c r="C137" s="278" t="s">
        <v>180</v>
      </c>
      <c r="D137" s="317">
        <v>393.3</v>
      </c>
      <c r="E137" s="317">
        <v>392.98333333333329</v>
      </c>
      <c r="F137" s="318">
        <v>387.96666666666658</v>
      </c>
      <c r="G137" s="318">
        <v>382.63333333333327</v>
      </c>
      <c r="H137" s="318">
        <v>377.61666666666656</v>
      </c>
      <c r="I137" s="318">
        <v>398.31666666666661</v>
      </c>
      <c r="J137" s="318">
        <v>403.33333333333337</v>
      </c>
      <c r="K137" s="318">
        <v>408.66666666666663</v>
      </c>
      <c r="L137" s="305">
        <v>398</v>
      </c>
      <c r="M137" s="305">
        <v>387.65</v>
      </c>
      <c r="N137" s="320">
        <v>4321500</v>
      </c>
      <c r="O137" s="321">
        <v>0.12776951381821028</v>
      </c>
    </row>
    <row r="138" spans="1:15" ht="15">
      <c r="A138" s="278">
        <v>128</v>
      </c>
      <c r="B138" s="405" t="s">
        <v>181</v>
      </c>
      <c r="C138" s="278" t="s">
        <v>182</v>
      </c>
      <c r="D138" s="317">
        <v>299.05</v>
      </c>
      <c r="E138" s="317">
        <v>297.40000000000003</v>
      </c>
      <c r="F138" s="318">
        <v>294.90000000000009</v>
      </c>
      <c r="G138" s="318">
        <v>290.75000000000006</v>
      </c>
      <c r="H138" s="318">
        <v>288.25000000000011</v>
      </c>
      <c r="I138" s="318">
        <v>301.55000000000007</v>
      </c>
      <c r="J138" s="318">
        <v>304.04999999999995</v>
      </c>
      <c r="K138" s="318">
        <v>308.20000000000005</v>
      </c>
      <c r="L138" s="305">
        <v>299.89999999999998</v>
      </c>
      <c r="M138" s="305">
        <v>293.25</v>
      </c>
      <c r="N138" s="320">
        <v>2301500</v>
      </c>
      <c r="O138" s="321">
        <v>-1.3884670456024645E-3</v>
      </c>
    </row>
    <row r="139" spans="1:15" ht="15">
      <c r="A139" s="278">
        <v>129</v>
      </c>
      <c r="B139" s="405" t="s">
        <v>40</v>
      </c>
      <c r="C139" s="278" t="s">
        <v>3466</v>
      </c>
      <c r="D139" s="317">
        <v>369.8</v>
      </c>
      <c r="E139" s="317">
        <v>368.09999999999997</v>
      </c>
      <c r="F139" s="318">
        <v>361.24999999999994</v>
      </c>
      <c r="G139" s="318">
        <v>352.7</v>
      </c>
      <c r="H139" s="318">
        <v>345.84999999999997</v>
      </c>
      <c r="I139" s="318">
        <v>376.64999999999992</v>
      </c>
      <c r="J139" s="318">
        <v>383.49999999999994</v>
      </c>
      <c r="K139" s="318">
        <v>392.0499999999999</v>
      </c>
      <c r="L139" s="305">
        <v>374.95</v>
      </c>
      <c r="M139" s="305">
        <v>359.55</v>
      </c>
      <c r="N139" s="320">
        <v>9061200</v>
      </c>
      <c r="O139" s="321">
        <v>-6.5181058495821731E-2</v>
      </c>
    </row>
    <row r="140" spans="1:15" ht="15">
      <c r="A140" s="278">
        <v>130</v>
      </c>
      <c r="B140" s="405" t="s">
        <v>45</v>
      </c>
      <c r="C140" s="278" t="s">
        <v>184</v>
      </c>
      <c r="D140" s="317">
        <v>83.35</v>
      </c>
      <c r="E140" s="317">
        <v>83.933333333333323</v>
      </c>
      <c r="F140" s="318">
        <v>82.066666666666649</v>
      </c>
      <c r="G140" s="318">
        <v>80.783333333333331</v>
      </c>
      <c r="H140" s="318">
        <v>78.916666666666657</v>
      </c>
      <c r="I140" s="318">
        <v>85.21666666666664</v>
      </c>
      <c r="J140" s="318">
        <v>87.083333333333314</v>
      </c>
      <c r="K140" s="318">
        <v>88.366666666666632</v>
      </c>
      <c r="L140" s="305">
        <v>85.8</v>
      </c>
      <c r="M140" s="305">
        <v>82.65</v>
      </c>
      <c r="N140" s="320">
        <v>65905400</v>
      </c>
      <c r="O140" s="321">
        <v>-1.0173798638687469E-2</v>
      </c>
    </row>
    <row r="141" spans="1:15" ht="15">
      <c r="A141" s="278">
        <v>131</v>
      </c>
      <c r="B141" s="405" t="s">
        <v>43</v>
      </c>
      <c r="C141" s="278" t="s">
        <v>186</v>
      </c>
      <c r="D141" s="317">
        <v>35.9</v>
      </c>
      <c r="E141" s="317">
        <v>35.083333333333329</v>
      </c>
      <c r="F141" s="318">
        <v>34.11666666666666</v>
      </c>
      <c r="G141" s="318">
        <v>32.333333333333329</v>
      </c>
      <c r="H141" s="318">
        <v>31.36666666666666</v>
      </c>
      <c r="I141" s="318">
        <v>36.86666666666666</v>
      </c>
      <c r="J141" s="318">
        <v>37.833333333333329</v>
      </c>
      <c r="K141" s="318">
        <v>39.61666666666666</v>
      </c>
      <c r="L141" s="305">
        <v>36.049999999999997</v>
      </c>
      <c r="M141" s="305">
        <v>33.299999999999997</v>
      </c>
      <c r="N141" s="320">
        <v>65538000</v>
      </c>
      <c r="O141" s="321">
        <v>-1.4013946246022611E-2</v>
      </c>
    </row>
    <row r="142" spans="1:15" ht="15">
      <c r="A142" s="278">
        <v>132</v>
      </c>
      <c r="B142" s="405" t="s">
        <v>114</v>
      </c>
      <c r="C142" s="278" t="s">
        <v>187</v>
      </c>
      <c r="D142" s="317">
        <v>280.8</v>
      </c>
      <c r="E142" s="317">
        <v>280.71666666666664</v>
      </c>
      <c r="F142" s="318">
        <v>276.68333333333328</v>
      </c>
      <c r="G142" s="318">
        <v>272.56666666666666</v>
      </c>
      <c r="H142" s="318">
        <v>268.5333333333333</v>
      </c>
      <c r="I142" s="318">
        <v>284.83333333333326</v>
      </c>
      <c r="J142" s="318">
        <v>288.86666666666667</v>
      </c>
      <c r="K142" s="318">
        <v>292.98333333333323</v>
      </c>
      <c r="L142" s="305">
        <v>284.75</v>
      </c>
      <c r="M142" s="305">
        <v>276.60000000000002</v>
      </c>
      <c r="N142" s="320">
        <v>20058200</v>
      </c>
      <c r="O142" s="321">
        <v>-7.5833598260236543E-2</v>
      </c>
    </row>
    <row r="143" spans="1:15" ht="15">
      <c r="A143" s="278">
        <v>133</v>
      </c>
      <c r="B143" s="405" t="s">
        <v>108</v>
      </c>
      <c r="C143" s="278" t="s">
        <v>188</v>
      </c>
      <c r="D143" s="317">
        <v>1941.65</v>
      </c>
      <c r="E143" s="317">
        <v>1963.8000000000002</v>
      </c>
      <c r="F143" s="318">
        <v>1903.1500000000003</v>
      </c>
      <c r="G143" s="318">
        <v>1864.65</v>
      </c>
      <c r="H143" s="318">
        <v>1804.0000000000002</v>
      </c>
      <c r="I143" s="318">
        <v>2002.3000000000004</v>
      </c>
      <c r="J143" s="318">
        <v>2062.9499999999998</v>
      </c>
      <c r="K143" s="318">
        <v>2101.4500000000007</v>
      </c>
      <c r="L143" s="305">
        <v>2024.45</v>
      </c>
      <c r="M143" s="305">
        <v>1925.3</v>
      </c>
      <c r="N143" s="320">
        <v>15291550</v>
      </c>
      <c r="O143" s="321">
        <v>1.1509801522072028E-2</v>
      </c>
    </row>
    <row r="144" spans="1:15" ht="15">
      <c r="A144" s="278">
        <v>134</v>
      </c>
      <c r="B144" s="405" t="s">
        <v>108</v>
      </c>
      <c r="C144" s="278" t="s">
        <v>189</v>
      </c>
      <c r="D144" s="317">
        <v>519.4</v>
      </c>
      <c r="E144" s="317">
        <v>525.76666666666665</v>
      </c>
      <c r="F144" s="318">
        <v>511.13333333333333</v>
      </c>
      <c r="G144" s="318">
        <v>502.86666666666667</v>
      </c>
      <c r="H144" s="318">
        <v>488.23333333333335</v>
      </c>
      <c r="I144" s="318">
        <v>534.0333333333333</v>
      </c>
      <c r="J144" s="318">
        <v>548.66666666666652</v>
      </c>
      <c r="K144" s="318">
        <v>556.93333333333328</v>
      </c>
      <c r="L144" s="305">
        <v>540.4</v>
      </c>
      <c r="M144" s="305">
        <v>517.5</v>
      </c>
      <c r="N144" s="320">
        <v>16423200</v>
      </c>
      <c r="O144" s="321">
        <v>2.4554574038029645E-2</v>
      </c>
    </row>
    <row r="145" spans="1:15" ht="15">
      <c r="A145" s="278">
        <v>135</v>
      </c>
      <c r="B145" s="405" t="s">
        <v>51</v>
      </c>
      <c r="C145" s="278" t="s">
        <v>190</v>
      </c>
      <c r="D145" s="317">
        <v>889.4</v>
      </c>
      <c r="E145" s="317">
        <v>878.48333333333323</v>
      </c>
      <c r="F145" s="318">
        <v>863.11666666666645</v>
      </c>
      <c r="G145" s="318">
        <v>836.83333333333326</v>
      </c>
      <c r="H145" s="318">
        <v>821.46666666666647</v>
      </c>
      <c r="I145" s="318">
        <v>904.76666666666642</v>
      </c>
      <c r="J145" s="318">
        <v>920.13333333333321</v>
      </c>
      <c r="K145" s="318">
        <v>946.4166666666664</v>
      </c>
      <c r="L145" s="305">
        <v>893.85</v>
      </c>
      <c r="M145" s="305">
        <v>852.2</v>
      </c>
      <c r="N145" s="320">
        <v>8784750</v>
      </c>
      <c r="O145" s="321">
        <v>9.8368342085521379E-2</v>
      </c>
    </row>
    <row r="146" spans="1:15" ht="15">
      <c r="A146" s="278">
        <v>136</v>
      </c>
      <c r="B146" s="405" t="s">
        <v>53</v>
      </c>
      <c r="C146" s="278" t="s">
        <v>191</v>
      </c>
      <c r="D146" s="317">
        <v>2565.15</v>
      </c>
      <c r="E146" s="317">
        <v>2577.4833333333336</v>
      </c>
      <c r="F146" s="318">
        <v>2532.0166666666673</v>
      </c>
      <c r="G146" s="318">
        <v>2498.8833333333337</v>
      </c>
      <c r="H146" s="318">
        <v>2453.4166666666674</v>
      </c>
      <c r="I146" s="318">
        <v>2610.6166666666672</v>
      </c>
      <c r="J146" s="318">
        <v>2656.0833333333335</v>
      </c>
      <c r="K146" s="318">
        <v>2689.2166666666672</v>
      </c>
      <c r="L146" s="305">
        <v>2622.95</v>
      </c>
      <c r="M146" s="305">
        <v>2544.35</v>
      </c>
      <c r="N146" s="320">
        <v>852000</v>
      </c>
      <c r="O146" s="321">
        <v>-5.543237250554324E-2</v>
      </c>
    </row>
    <row r="147" spans="1:15" ht="15">
      <c r="A147" s="278">
        <v>137</v>
      </c>
      <c r="B147" s="405" t="s">
        <v>43</v>
      </c>
      <c r="C147" s="278" t="s">
        <v>192</v>
      </c>
      <c r="D147" s="317">
        <v>308.89999999999998</v>
      </c>
      <c r="E147" s="317">
        <v>305.64999999999998</v>
      </c>
      <c r="F147" s="318">
        <v>300.59999999999997</v>
      </c>
      <c r="G147" s="318">
        <v>292.3</v>
      </c>
      <c r="H147" s="318">
        <v>287.25</v>
      </c>
      <c r="I147" s="318">
        <v>313.94999999999993</v>
      </c>
      <c r="J147" s="318">
        <v>318.99999999999989</v>
      </c>
      <c r="K147" s="318">
        <v>327.2999999999999</v>
      </c>
      <c r="L147" s="305">
        <v>310.7</v>
      </c>
      <c r="M147" s="305">
        <v>297.35000000000002</v>
      </c>
      <c r="N147" s="320">
        <v>2709000</v>
      </c>
      <c r="O147" s="321">
        <v>8.1437125748502995E-2</v>
      </c>
    </row>
    <row r="148" spans="1:15" ht="15">
      <c r="A148" s="278">
        <v>138</v>
      </c>
      <c r="B148" s="405" t="s">
        <v>45</v>
      </c>
      <c r="C148" s="278" t="s">
        <v>193</v>
      </c>
      <c r="D148" s="317">
        <v>321</v>
      </c>
      <c r="E148" s="317">
        <v>317.81666666666666</v>
      </c>
      <c r="F148" s="318">
        <v>312.18333333333334</v>
      </c>
      <c r="G148" s="318">
        <v>303.36666666666667</v>
      </c>
      <c r="H148" s="318">
        <v>297.73333333333335</v>
      </c>
      <c r="I148" s="318">
        <v>326.63333333333333</v>
      </c>
      <c r="J148" s="318">
        <v>332.26666666666665</v>
      </c>
      <c r="K148" s="318">
        <v>341.08333333333331</v>
      </c>
      <c r="L148" s="305">
        <v>323.45</v>
      </c>
      <c r="M148" s="305">
        <v>309</v>
      </c>
      <c r="N148" s="320">
        <v>4237750</v>
      </c>
      <c r="O148" s="321">
        <v>4.8252477829942618E-3</v>
      </c>
    </row>
    <row r="149" spans="1:15" ht="15">
      <c r="A149" s="278">
        <v>139</v>
      </c>
      <c r="B149" s="405" t="s">
        <v>51</v>
      </c>
      <c r="C149" s="278" t="s">
        <v>194</v>
      </c>
      <c r="D149" s="317">
        <v>928.25</v>
      </c>
      <c r="E149" s="317">
        <v>930.13333333333321</v>
      </c>
      <c r="F149" s="318">
        <v>915.4166666666664</v>
      </c>
      <c r="G149" s="318">
        <v>902.58333333333314</v>
      </c>
      <c r="H149" s="318">
        <v>887.86666666666633</v>
      </c>
      <c r="I149" s="318">
        <v>942.96666666666647</v>
      </c>
      <c r="J149" s="318">
        <v>957.68333333333317</v>
      </c>
      <c r="K149" s="318">
        <v>970.51666666666654</v>
      </c>
      <c r="L149" s="305">
        <v>944.85</v>
      </c>
      <c r="M149" s="305">
        <v>917.3</v>
      </c>
      <c r="N149" s="320">
        <v>956200</v>
      </c>
      <c r="O149" s="321">
        <v>-4.0056219255094873E-2</v>
      </c>
    </row>
    <row r="150" spans="1:15" ht="15">
      <c r="A150" s="278">
        <v>140</v>
      </c>
      <c r="B150" s="405" t="s">
        <v>58</v>
      </c>
      <c r="C150" s="278" t="s">
        <v>195</v>
      </c>
      <c r="D150" s="317">
        <v>150.25</v>
      </c>
      <c r="E150" s="317">
        <v>149.98333333333332</v>
      </c>
      <c r="F150" s="318">
        <v>145.96666666666664</v>
      </c>
      <c r="G150" s="318">
        <v>141.68333333333331</v>
      </c>
      <c r="H150" s="318">
        <v>137.66666666666663</v>
      </c>
      <c r="I150" s="318">
        <v>154.26666666666665</v>
      </c>
      <c r="J150" s="318">
        <v>158.28333333333336</v>
      </c>
      <c r="K150" s="318">
        <v>162.56666666666666</v>
      </c>
      <c r="L150" s="305">
        <v>154</v>
      </c>
      <c r="M150" s="305">
        <v>145.69999999999999</v>
      </c>
      <c r="N150" s="320">
        <v>5217900</v>
      </c>
      <c r="O150" s="321">
        <v>-0.10592690324017752</v>
      </c>
    </row>
    <row r="151" spans="1:15" ht="15">
      <c r="A151" s="278">
        <v>141</v>
      </c>
      <c r="B151" s="405" t="s">
        <v>38</v>
      </c>
      <c r="C151" s="278" t="s">
        <v>196</v>
      </c>
      <c r="D151" s="317">
        <v>3776.05</v>
      </c>
      <c r="E151" s="317">
        <v>3755.0833333333335</v>
      </c>
      <c r="F151" s="318">
        <v>3678.1166666666668</v>
      </c>
      <c r="G151" s="318">
        <v>3580.1833333333334</v>
      </c>
      <c r="H151" s="318">
        <v>3503.2166666666667</v>
      </c>
      <c r="I151" s="318">
        <v>3853.0166666666669</v>
      </c>
      <c r="J151" s="318">
        <v>3929.9833333333331</v>
      </c>
      <c r="K151" s="318">
        <v>4027.916666666667</v>
      </c>
      <c r="L151" s="305">
        <v>3832.05</v>
      </c>
      <c r="M151" s="305">
        <v>3657.15</v>
      </c>
      <c r="N151" s="320">
        <v>2542200</v>
      </c>
      <c r="O151" s="321">
        <v>4.2654417193011239E-2</v>
      </c>
    </row>
    <row r="152" spans="1:15" ht="15">
      <c r="A152" s="278">
        <v>142</v>
      </c>
      <c r="B152" s="405" t="s">
        <v>181</v>
      </c>
      <c r="C152" s="278" t="s">
        <v>198</v>
      </c>
      <c r="D152" s="317">
        <v>367.4</v>
      </c>
      <c r="E152" s="317">
        <v>373.18333333333334</v>
      </c>
      <c r="F152" s="318">
        <v>359.51666666666665</v>
      </c>
      <c r="G152" s="318">
        <v>351.63333333333333</v>
      </c>
      <c r="H152" s="318">
        <v>337.96666666666664</v>
      </c>
      <c r="I152" s="318">
        <v>381.06666666666666</v>
      </c>
      <c r="J152" s="318">
        <v>394.73333333333329</v>
      </c>
      <c r="K152" s="318">
        <v>402.61666666666667</v>
      </c>
      <c r="L152" s="305">
        <v>386.85</v>
      </c>
      <c r="M152" s="305">
        <v>365.3</v>
      </c>
      <c r="N152" s="320">
        <v>18739400</v>
      </c>
      <c r="O152" s="321">
        <v>-6.0333156158173959E-2</v>
      </c>
    </row>
    <row r="153" spans="1:15" ht="15">
      <c r="A153" s="278">
        <v>143</v>
      </c>
      <c r="B153" s="405" t="s">
        <v>114</v>
      </c>
      <c r="C153" s="278" t="s">
        <v>199</v>
      </c>
      <c r="D153" s="317">
        <v>87.95</v>
      </c>
      <c r="E153" s="317">
        <v>88.666666666666671</v>
      </c>
      <c r="F153" s="318">
        <v>86.933333333333337</v>
      </c>
      <c r="G153" s="318">
        <v>85.916666666666671</v>
      </c>
      <c r="H153" s="318">
        <v>84.183333333333337</v>
      </c>
      <c r="I153" s="318">
        <v>89.683333333333337</v>
      </c>
      <c r="J153" s="318">
        <v>91.416666666666657</v>
      </c>
      <c r="K153" s="318">
        <v>92.433333333333337</v>
      </c>
      <c r="L153" s="305">
        <v>90.4</v>
      </c>
      <c r="M153" s="305">
        <v>87.65</v>
      </c>
      <c r="N153" s="320">
        <v>110627400</v>
      </c>
      <c r="O153" s="321">
        <v>7.2685654348437706E-3</v>
      </c>
    </row>
    <row r="154" spans="1:15" ht="15">
      <c r="A154" s="278">
        <v>144</v>
      </c>
      <c r="B154" s="405" t="s">
        <v>65</v>
      </c>
      <c r="C154" s="278" t="s">
        <v>200</v>
      </c>
      <c r="D154" s="317">
        <v>449.7</v>
      </c>
      <c r="E154" s="317">
        <v>449.93333333333334</v>
      </c>
      <c r="F154" s="318">
        <v>444.81666666666666</v>
      </c>
      <c r="G154" s="318">
        <v>439.93333333333334</v>
      </c>
      <c r="H154" s="318">
        <v>434.81666666666666</v>
      </c>
      <c r="I154" s="318">
        <v>454.81666666666666</v>
      </c>
      <c r="J154" s="318">
        <v>459.93333333333334</v>
      </c>
      <c r="K154" s="318">
        <v>464.81666666666666</v>
      </c>
      <c r="L154" s="305">
        <v>455.05</v>
      </c>
      <c r="M154" s="305">
        <v>445.05</v>
      </c>
      <c r="N154" s="320">
        <v>4503000</v>
      </c>
      <c r="O154" s="321">
        <v>0.10611643330876934</v>
      </c>
    </row>
    <row r="155" spans="1:15" ht="15">
      <c r="A155" s="278">
        <v>145</v>
      </c>
      <c r="B155" s="405" t="s">
        <v>108</v>
      </c>
      <c r="C155" s="278" t="s">
        <v>201</v>
      </c>
      <c r="D155" s="317">
        <v>189</v>
      </c>
      <c r="E155" s="317">
        <v>189.43333333333331</v>
      </c>
      <c r="F155" s="318">
        <v>185.46666666666661</v>
      </c>
      <c r="G155" s="318">
        <v>181.93333333333331</v>
      </c>
      <c r="H155" s="318">
        <v>177.96666666666661</v>
      </c>
      <c r="I155" s="318">
        <v>192.96666666666661</v>
      </c>
      <c r="J155" s="318">
        <v>196.93333333333331</v>
      </c>
      <c r="K155" s="318">
        <v>200.46666666666661</v>
      </c>
      <c r="L155" s="305">
        <v>193.4</v>
      </c>
      <c r="M155" s="305">
        <v>185.9</v>
      </c>
      <c r="N155" s="320">
        <v>27747200</v>
      </c>
      <c r="O155" s="321">
        <v>4.7854984894259822E-2</v>
      </c>
    </row>
    <row r="156" spans="1:15" ht="15">
      <c r="A156" s="278">
        <v>146</v>
      </c>
      <c r="B156" s="405" t="s">
        <v>55</v>
      </c>
      <c r="C156" s="278" t="s">
        <v>202</v>
      </c>
      <c r="D156" s="317">
        <v>27.5</v>
      </c>
      <c r="E156" s="317">
        <v>27.400000000000002</v>
      </c>
      <c r="F156" s="318">
        <v>26.600000000000005</v>
      </c>
      <c r="G156" s="318">
        <v>25.700000000000003</v>
      </c>
      <c r="H156" s="318">
        <v>24.900000000000006</v>
      </c>
      <c r="I156" s="318">
        <v>28.300000000000004</v>
      </c>
      <c r="J156" s="318">
        <v>29.1</v>
      </c>
      <c r="K156" s="318">
        <v>30.000000000000004</v>
      </c>
      <c r="L156" s="305">
        <v>28.2</v>
      </c>
      <c r="M156" s="305">
        <v>26.5</v>
      </c>
      <c r="N156" s="320">
        <v>18312800</v>
      </c>
      <c r="O156" s="321">
        <v>-0.13579734219269102</v>
      </c>
    </row>
    <row r="157" spans="1:15" ht="15">
      <c r="A157" s="278">
        <v>147</v>
      </c>
      <c r="B157" s="405" t="s">
        <v>90</v>
      </c>
      <c r="C157" s="278" t="s">
        <v>203</v>
      </c>
      <c r="D157" s="317">
        <v>165.2</v>
      </c>
      <c r="E157" s="317">
        <v>163.63333333333335</v>
      </c>
      <c r="F157" s="318">
        <v>160.3666666666667</v>
      </c>
      <c r="G157" s="318">
        <v>155.53333333333336</v>
      </c>
      <c r="H157" s="318">
        <v>152.26666666666671</v>
      </c>
      <c r="I157" s="318">
        <v>168.4666666666667</v>
      </c>
      <c r="J157" s="318">
        <v>171.73333333333335</v>
      </c>
      <c r="K157" s="318">
        <v>176.56666666666669</v>
      </c>
      <c r="L157" s="305">
        <v>166.9</v>
      </c>
      <c r="M157" s="305">
        <v>158.80000000000001</v>
      </c>
      <c r="N157" s="320">
        <v>28100700</v>
      </c>
      <c r="O157" s="321">
        <v>-3.225839779043578E-2</v>
      </c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297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01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D166" s="322"/>
      <c r="E166" s="322"/>
      <c r="F166" s="324"/>
      <c r="G166" s="324"/>
      <c r="H166" s="292"/>
      <c r="I166" s="324"/>
      <c r="J166" s="324"/>
      <c r="K166" s="324"/>
      <c r="L166" s="324"/>
      <c r="M166" s="324"/>
    </row>
    <row r="167" spans="1:13">
      <c r="A167" s="291"/>
      <c r="B167" s="322"/>
      <c r="D167" s="322"/>
      <c r="E167" s="322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B173" s="323"/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H174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21" sqref="F2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43978</v>
      </c>
    </row>
    <row r="7" spans="1:15">
      <c r="A7"/>
    </row>
    <row r="8" spans="1:15" ht="28.5" customHeight="1">
      <c r="A8" s="522" t="s">
        <v>16</v>
      </c>
      <c r="B8" s="523" t="s">
        <v>18</v>
      </c>
      <c r="C8" s="521" t="s">
        <v>19</v>
      </c>
      <c r="D8" s="521" t="s">
        <v>20</v>
      </c>
      <c r="E8" s="521" t="s">
        <v>21</v>
      </c>
      <c r="F8" s="521"/>
      <c r="G8" s="521"/>
      <c r="H8" s="521" t="s">
        <v>22</v>
      </c>
      <c r="I8" s="521"/>
      <c r="J8" s="521"/>
      <c r="K8" s="275"/>
      <c r="L8" s="283"/>
      <c r="M8" s="283"/>
    </row>
    <row r="9" spans="1:15" ht="36" customHeight="1">
      <c r="A9" s="517"/>
      <c r="B9" s="519"/>
      <c r="C9" s="524" t="s">
        <v>23</v>
      </c>
      <c r="D9" s="524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9029.0499999999993</v>
      </c>
      <c r="D10" s="304">
        <v>9062.4499999999989</v>
      </c>
      <c r="E10" s="304">
        <v>8963.2499999999982</v>
      </c>
      <c r="F10" s="304">
        <v>8897.4499999999989</v>
      </c>
      <c r="G10" s="304">
        <v>8798.2499999999982</v>
      </c>
      <c r="H10" s="304">
        <v>9128.2499999999982</v>
      </c>
      <c r="I10" s="304">
        <v>9227.4499999999989</v>
      </c>
      <c r="J10" s="304">
        <v>9293.2499999999982</v>
      </c>
      <c r="K10" s="303">
        <v>9161.65</v>
      </c>
      <c r="L10" s="303">
        <v>8996.65</v>
      </c>
      <c r="M10" s="308"/>
    </row>
    <row r="11" spans="1:15">
      <c r="A11" s="302">
        <v>2</v>
      </c>
      <c r="B11" s="278" t="s">
        <v>221</v>
      </c>
      <c r="C11" s="305">
        <v>17440.349999999999</v>
      </c>
      <c r="D11" s="280">
        <v>17477.766666666666</v>
      </c>
      <c r="E11" s="280">
        <v>17273.833333333332</v>
      </c>
      <c r="F11" s="280">
        <v>17107.316666666666</v>
      </c>
      <c r="G11" s="280">
        <v>16903.383333333331</v>
      </c>
      <c r="H11" s="280">
        <v>17644.283333333333</v>
      </c>
      <c r="I11" s="280">
        <v>17848.216666666667</v>
      </c>
      <c r="J11" s="280">
        <v>18014.733333333334</v>
      </c>
      <c r="K11" s="305">
        <v>17681.7</v>
      </c>
      <c r="L11" s="305">
        <v>17311.25</v>
      </c>
      <c r="M11" s="308"/>
    </row>
    <row r="12" spans="1:15">
      <c r="A12" s="302">
        <v>3</v>
      </c>
      <c r="B12" s="286" t="s">
        <v>222</v>
      </c>
      <c r="C12" s="305">
        <v>1331.7</v>
      </c>
      <c r="D12" s="280">
        <v>1327.8333333333333</v>
      </c>
      <c r="E12" s="280">
        <v>1319.9666666666665</v>
      </c>
      <c r="F12" s="280">
        <v>1308.2333333333331</v>
      </c>
      <c r="G12" s="280">
        <v>1300.3666666666663</v>
      </c>
      <c r="H12" s="280">
        <v>1339.5666666666666</v>
      </c>
      <c r="I12" s="280">
        <v>1347.4333333333334</v>
      </c>
      <c r="J12" s="280">
        <v>1359.1666666666667</v>
      </c>
      <c r="K12" s="305">
        <v>1335.7</v>
      </c>
      <c r="L12" s="305">
        <v>1316.1</v>
      </c>
      <c r="M12" s="308"/>
    </row>
    <row r="13" spans="1:15">
      <c r="A13" s="302">
        <v>4</v>
      </c>
      <c r="B13" s="278" t="s">
        <v>223</v>
      </c>
      <c r="C13" s="305">
        <v>2724.45</v>
      </c>
      <c r="D13" s="280">
        <v>2727.9</v>
      </c>
      <c r="E13" s="280">
        <v>2713.75</v>
      </c>
      <c r="F13" s="280">
        <v>2703.0499999999997</v>
      </c>
      <c r="G13" s="280">
        <v>2688.8999999999996</v>
      </c>
      <c r="H13" s="280">
        <v>2738.6000000000004</v>
      </c>
      <c r="I13" s="280">
        <v>2752.7500000000009</v>
      </c>
      <c r="J13" s="280">
        <v>2763.4500000000007</v>
      </c>
      <c r="K13" s="305">
        <v>2742.05</v>
      </c>
      <c r="L13" s="305">
        <v>2717.2</v>
      </c>
      <c r="M13" s="308"/>
    </row>
    <row r="14" spans="1:15">
      <c r="A14" s="302">
        <v>5</v>
      </c>
      <c r="B14" s="278" t="s">
        <v>224</v>
      </c>
      <c r="C14" s="305">
        <v>13574.95</v>
      </c>
      <c r="D14" s="280">
        <v>13676.25</v>
      </c>
      <c r="E14" s="280">
        <v>13421.65</v>
      </c>
      <c r="F14" s="280">
        <v>13268.35</v>
      </c>
      <c r="G14" s="280">
        <v>13013.75</v>
      </c>
      <c r="H14" s="280">
        <v>13829.55</v>
      </c>
      <c r="I14" s="280">
        <v>14084.149999999998</v>
      </c>
      <c r="J14" s="280">
        <v>14237.449999999999</v>
      </c>
      <c r="K14" s="305">
        <v>13930.85</v>
      </c>
      <c r="L14" s="305">
        <v>13522.95</v>
      </c>
      <c r="M14" s="308"/>
    </row>
    <row r="15" spans="1:15">
      <c r="A15" s="302">
        <v>6</v>
      </c>
      <c r="B15" s="278" t="s">
        <v>225</v>
      </c>
      <c r="C15" s="305">
        <v>2233.3000000000002</v>
      </c>
      <c r="D15" s="280">
        <v>2231.7000000000003</v>
      </c>
      <c r="E15" s="280">
        <v>2217.3500000000004</v>
      </c>
      <c r="F15" s="280">
        <v>2201.4</v>
      </c>
      <c r="G15" s="280">
        <v>2187.0500000000002</v>
      </c>
      <c r="H15" s="280">
        <v>2247.6500000000005</v>
      </c>
      <c r="I15" s="280">
        <v>2262</v>
      </c>
      <c r="J15" s="280">
        <v>2277.9500000000007</v>
      </c>
      <c r="K15" s="305">
        <v>2246.0500000000002</v>
      </c>
      <c r="L15" s="305">
        <v>2215.75</v>
      </c>
      <c r="M15" s="308"/>
    </row>
    <row r="16" spans="1:15">
      <c r="A16" s="302">
        <v>7</v>
      </c>
      <c r="B16" s="278" t="s">
        <v>226</v>
      </c>
      <c r="C16" s="305">
        <v>3567.2</v>
      </c>
      <c r="D16" s="280">
        <v>3551.0666666666662</v>
      </c>
      <c r="E16" s="280">
        <v>3528.5333333333324</v>
      </c>
      <c r="F16" s="280">
        <v>3489.8666666666663</v>
      </c>
      <c r="G16" s="280">
        <v>3467.3333333333326</v>
      </c>
      <c r="H16" s="280">
        <v>3589.7333333333322</v>
      </c>
      <c r="I16" s="280">
        <v>3612.266666666666</v>
      </c>
      <c r="J16" s="280">
        <v>3650.933333333332</v>
      </c>
      <c r="K16" s="305">
        <v>3573.6</v>
      </c>
      <c r="L16" s="305">
        <v>3512.4</v>
      </c>
      <c r="M16" s="308"/>
    </row>
    <row r="17" spans="1:13">
      <c r="A17" s="302">
        <v>8</v>
      </c>
      <c r="B17" s="278" t="s">
        <v>39</v>
      </c>
      <c r="C17" s="278">
        <v>1277.45</v>
      </c>
      <c r="D17" s="280">
        <v>1265.4166666666667</v>
      </c>
      <c r="E17" s="280">
        <v>1248.0333333333335</v>
      </c>
      <c r="F17" s="280">
        <v>1218.6166666666668</v>
      </c>
      <c r="G17" s="280">
        <v>1201.2333333333336</v>
      </c>
      <c r="H17" s="280">
        <v>1294.8333333333335</v>
      </c>
      <c r="I17" s="280">
        <v>1312.2166666666667</v>
      </c>
      <c r="J17" s="280">
        <v>1341.6333333333334</v>
      </c>
      <c r="K17" s="278">
        <v>1282.8</v>
      </c>
      <c r="L17" s="278">
        <v>1236</v>
      </c>
      <c r="M17" s="278">
        <v>25.62407</v>
      </c>
    </row>
    <row r="18" spans="1:13">
      <c r="A18" s="302">
        <v>9</v>
      </c>
      <c r="B18" s="278" t="s">
        <v>227</v>
      </c>
      <c r="C18" s="278">
        <v>383</v>
      </c>
      <c r="D18" s="280">
        <v>385.93333333333334</v>
      </c>
      <c r="E18" s="280">
        <v>377.06666666666666</v>
      </c>
      <c r="F18" s="280">
        <v>371.13333333333333</v>
      </c>
      <c r="G18" s="280">
        <v>362.26666666666665</v>
      </c>
      <c r="H18" s="280">
        <v>391.86666666666667</v>
      </c>
      <c r="I18" s="280">
        <v>400.73333333333335</v>
      </c>
      <c r="J18" s="280">
        <v>406.66666666666669</v>
      </c>
      <c r="K18" s="278">
        <v>394.8</v>
      </c>
      <c r="L18" s="278">
        <v>380</v>
      </c>
      <c r="M18" s="278">
        <v>4.0087200000000003</v>
      </c>
    </row>
    <row r="19" spans="1:13">
      <c r="A19" s="302">
        <v>10</v>
      </c>
      <c r="B19" s="278" t="s">
        <v>42</v>
      </c>
      <c r="C19" s="278">
        <v>315.60000000000002</v>
      </c>
      <c r="D19" s="280">
        <v>315.25000000000006</v>
      </c>
      <c r="E19" s="280">
        <v>309.9500000000001</v>
      </c>
      <c r="F19" s="280">
        <v>304.30000000000007</v>
      </c>
      <c r="G19" s="280">
        <v>299.00000000000011</v>
      </c>
      <c r="H19" s="280">
        <v>320.90000000000009</v>
      </c>
      <c r="I19" s="280">
        <v>326.20000000000005</v>
      </c>
      <c r="J19" s="280">
        <v>331.85000000000008</v>
      </c>
      <c r="K19" s="278">
        <v>320.55</v>
      </c>
      <c r="L19" s="278">
        <v>309.60000000000002</v>
      </c>
      <c r="M19" s="278">
        <v>40.312179999999998</v>
      </c>
    </row>
    <row r="20" spans="1:13">
      <c r="A20" s="302">
        <v>11</v>
      </c>
      <c r="B20" s="278" t="s">
        <v>44</v>
      </c>
      <c r="C20" s="278">
        <v>36.700000000000003</v>
      </c>
      <c r="D20" s="280">
        <v>35.766666666666673</v>
      </c>
      <c r="E20" s="280">
        <v>34.333333333333343</v>
      </c>
      <c r="F20" s="280">
        <v>31.966666666666669</v>
      </c>
      <c r="G20" s="280">
        <v>30.533333333333339</v>
      </c>
      <c r="H20" s="280">
        <v>38.133333333333347</v>
      </c>
      <c r="I20" s="280">
        <v>39.56666666666667</v>
      </c>
      <c r="J20" s="280">
        <v>41.933333333333351</v>
      </c>
      <c r="K20" s="278">
        <v>37.200000000000003</v>
      </c>
      <c r="L20" s="278">
        <v>33.4</v>
      </c>
      <c r="M20" s="278">
        <v>524.81587999999999</v>
      </c>
    </row>
    <row r="21" spans="1:13">
      <c r="A21" s="302">
        <v>12</v>
      </c>
      <c r="B21" s="278" t="s">
        <v>228</v>
      </c>
      <c r="C21" s="278">
        <v>45.1</v>
      </c>
      <c r="D21" s="280">
        <v>44.116666666666674</v>
      </c>
      <c r="E21" s="280">
        <v>42.533333333333346</v>
      </c>
      <c r="F21" s="280">
        <v>39.966666666666669</v>
      </c>
      <c r="G21" s="280">
        <v>38.38333333333334</v>
      </c>
      <c r="H21" s="280">
        <v>46.683333333333351</v>
      </c>
      <c r="I21" s="280">
        <v>48.26666666666668</v>
      </c>
      <c r="J21" s="280">
        <v>50.833333333333357</v>
      </c>
      <c r="K21" s="278">
        <v>45.7</v>
      </c>
      <c r="L21" s="278">
        <v>41.55</v>
      </c>
      <c r="M21" s="278">
        <v>161.84187</v>
      </c>
    </row>
    <row r="22" spans="1:13">
      <c r="A22" s="302">
        <v>13</v>
      </c>
      <c r="B22" s="278" t="s">
        <v>229</v>
      </c>
      <c r="C22" s="278">
        <v>108.75</v>
      </c>
      <c r="D22" s="280">
        <v>109.66666666666667</v>
      </c>
      <c r="E22" s="280">
        <v>106.43333333333334</v>
      </c>
      <c r="F22" s="280">
        <v>104.11666666666666</v>
      </c>
      <c r="G22" s="280">
        <v>100.88333333333333</v>
      </c>
      <c r="H22" s="280">
        <v>111.98333333333335</v>
      </c>
      <c r="I22" s="280">
        <v>115.21666666666667</v>
      </c>
      <c r="J22" s="280">
        <v>117.53333333333336</v>
      </c>
      <c r="K22" s="278">
        <v>112.9</v>
      </c>
      <c r="L22" s="278">
        <v>107.35</v>
      </c>
      <c r="M22" s="278">
        <v>16.29138</v>
      </c>
    </row>
    <row r="23" spans="1:13">
      <c r="A23" s="302">
        <v>14</v>
      </c>
      <c r="B23" s="278" t="s">
        <v>230</v>
      </c>
      <c r="C23" s="278">
        <v>1498.3</v>
      </c>
      <c r="D23" s="280">
        <v>1501.7666666666667</v>
      </c>
      <c r="E23" s="280">
        <v>1478.5333333333333</v>
      </c>
      <c r="F23" s="280">
        <v>1458.7666666666667</v>
      </c>
      <c r="G23" s="280">
        <v>1435.5333333333333</v>
      </c>
      <c r="H23" s="280">
        <v>1521.5333333333333</v>
      </c>
      <c r="I23" s="280">
        <v>1544.7666666666664</v>
      </c>
      <c r="J23" s="280">
        <v>1564.5333333333333</v>
      </c>
      <c r="K23" s="278">
        <v>1525</v>
      </c>
      <c r="L23" s="278">
        <v>1482</v>
      </c>
      <c r="M23" s="278">
        <v>1.2571300000000001</v>
      </c>
    </row>
    <row r="24" spans="1:13">
      <c r="A24" s="302">
        <v>15</v>
      </c>
      <c r="B24" s="278" t="s">
        <v>231</v>
      </c>
      <c r="C24" s="278">
        <v>2411.85</v>
      </c>
      <c r="D24" s="280">
        <v>2442.9500000000003</v>
      </c>
      <c r="E24" s="280">
        <v>2371.9000000000005</v>
      </c>
      <c r="F24" s="280">
        <v>2331.9500000000003</v>
      </c>
      <c r="G24" s="280">
        <v>2260.9000000000005</v>
      </c>
      <c r="H24" s="280">
        <v>2482.9000000000005</v>
      </c>
      <c r="I24" s="280">
        <v>2553.9500000000007</v>
      </c>
      <c r="J24" s="280">
        <v>2593.9000000000005</v>
      </c>
      <c r="K24" s="278">
        <v>2514</v>
      </c>
      <c r="L24" s="278">
        <v>2403</v>
      </c>
      <c r="M24" s="278">
        <v>0.81091000000000002</v>
      </c>
    </row>
    <row r="25" spans="1:13">
      <c r="A25" s="302">
        <v>16</v>
      </c>
      <c r="B25" s="278" t="s">
        <v>46</v>
      </c>
      <c r="C25" s="278">
        <v>605.29999999999995</v>
      </c>
      <c r="D25" s="280">
        <v>602.2833333333333</v>
      </c>
      <c r="E25" s="280">
        <v>595.56666666666661</v>
      </c>
      <c r="F25" s="280">
        <v>585.83333333333326</v>
      </c>
      <c r="G25" s="280">
        <v>579.11666666666656</v>
      </c>
      <c r="H25" s="280">
        <v>612.01666666666665</v>
      </c>
      <c r="I25" s="280">
        <v>618.73333333333335</v>
      </c>
      <c r="J25" s="280">
        <v>628.4666666666667</v>
      </c>
      <c r="K25" s="278">
        <v>609</v>
      </c>
      <c r="L25" s="278">
        <v>592.54999999999995</v>
      </c>
      <c r="M25" s="278">
        <v>14.286390000000001</v>
      </c>
    </row>
    <row r="26" spans="1:13">
      <c r="A26" s="302">
        <v>17</v>
      </c>
      <c r="B26" s="278" t="s">
        <v>47</v>
      </c>
      <c r="C26" s="278">
        <v>188.55</v>
      </c>
      <c r="D26" s="280">
        <v>188.03333333333333</v>
      </c>
      <c r="E26" s="280">
        <v>186.06666666666666</v>
      </c>
      <c r="F26" s="280">
        <v>183.58333333333334</v>
      </c>
      <c r="G26" s="280">
        <v>181.61666666666667</v>
      </c>
      <c r="H26" s="280">
        <v>190.51666666666665</v>
      </c>
      <c r="I26" s="280">
        <v>192.48333333333329</v>
      </c>
      <c r="J26" s="280">
        <v>194.96666666666664</v>
      </c>
      <c r="K26" s="278">
        <v>190</v>
      </c>
      <c r="L26" s="278">
        <v>185.55</v>
      </c>
      <c r="M26" s="278">
        <v>58.004980000000003</v>
      </c>
    </row>
    <row r="27" spans="1:13">
      <c r="A27" s="302">
        <v>18</v>
      </c>
      <c r="B27" s="278" t="s">
        <v>48</v>
      </c>
      <c r="C27" s="278">
        <v>1321.75</v>
      </c>
      <c r="D27" s="280">
        <v>1315.55</v>
      </c>
      <c r="E27" s="280">
        <v>1292.3</v>
      </c>
      <c r="F27" s="280">
        <v>1262.8499999999999</v>
      </c>
      <c r="G27" s="280">
        <v>1239.5999999999999</v>
      </c>
      <c r="H27" s="280">
        <v>1345</v>
      </c>
      <c r="I27" s="280">
        <v>1368.25</v>
      </c>
      <c r="J27" s="280">
        <v>1397.7</v>
      </c>
      <c r="K27" s="278">
        <v>1338.8</v>
      </c>
      <c r="L27" s="278">
        <v>1286.0999999999999</v>
      </c>
      <c r="M27" s="278">
        <v>11.453440000000001</v>
      </c>
    </row>
    <row r="28" spans="1:13">
      <c r="A28" s="302">
        <v>19</v>
      </c>
      <c r="B28" s="278" t="s">
        <v>49</v>
      </c>
      <c r="C28" s="278">
        <v>92.35</v>
      </c>
      <c r="D28" s="280">
        <v>91.95</v>
      </c>
      <c r="E28" s="280">
        <v>90.9</v>
      </c>
      <c r="F28" s="280">
        <v>89.45</v>
      </c>
      <c r="G28" s="280">
        <v>88.4</v>
      </c>
      <c r="H28" s="280">
        <v>93.4</v>
      </c>
      <c r="I28" s="280">
        <v>94.449999999999989</v>
      </c>
      <c r="J28" s="280">
        <v>95.9</v>
      </c>
      <c r="K28" s="278">
        <v>93</v>
      </c>
      <c r="L28" s="278">
        <v>90.5</v>
      </c>
      <c r="M28" s="278">
        <v>57.907519999999998</v>
      </c>
    </row>
    <row r="29" spans="1:13">
      <c r="A29" s="302">
        <v>20</v>
      </c>
      <c r="B29" s="278" t="s">
        <v>50</v>
      </c>
      <c r="C29" s="278">
        <v>43.55</v>
      </c>
      <c r="D29" s="280">
        <v>43.733333333333327</v>
      </c>
      <c r="E29" s="280">
        <v>42.916666666666657</v>
      </c>
      <c r="F29" s="280">
        <v>42.283333333333331</v>
      </c>
      <c r="G29" s="280">
        <v>41.466666666666661</v>
      </c>
      <c r="H29" s="280">
        <v>44.366666666666653</v>
      </c>
      <c r="I29" s="280">
        <v>45.18333333333333</v>
      </c>
      <c r="J29" s="280">
        <v>45.816666666666649</v>
      </c>
      <c r="K29" s="278">
        <v>44.55</v>
      </c>
      <c r="L29" s="278">
        <v>43.1</v>
      </c>
      <c r="M29" s="278">
        <v>259.75801000000001</v>
      </c>
    </row>
    <row r="30" spans="1:13">
      <c r="A30" s="302">
        <v>21</v>
      </c>
      <c r="B30" s="278" t="s">
        <v>52</v>
      </c>
      <c r="C30" s="278">
        <v>1629.85</v>
      </c>
      <c r="D30" s="280">
        <v>1635.6000000000001</v>
      </c>
      <c r="E30" s="280">
        <v>1614.2500000000002</v>
      </c>
      <c r="F30" s="280">
        <v>1598.65</v>
      </c>
      <c r="G30" s="280">
        <v>1577.3000000000002</v>
      </c>
      <c r="H30" s="280">
        <v>1651.2000000000003</v>
      </c>
      <c r="I30" s="280">
        <v>1672.5500000000002</v>
      </c>
      <c r="J30" s="280">
        <v>1688.1500000000003</v>
      </c>
      <c r="K30" s="278">
        <v>1656.95</v>
      </c>
      <c r="L30" s="278">
        <v>1620</v>
      </c>
      <c r="M30" s="278">
        <v>35.52863</v>
      </c>
    </row>
    <row r="31" spans="1:13">
      <c r="A31" s="302">
        <v>22</v>
      </c>
      <c r="B31" s="278" t="s">
        <v>54</v>
      </c>
      <c r="C31" s="278">
        <v>714.95</v>
      </c>
      <c r="D31" s="280">
        <v>719.63333333333333</v>
      </c>
      <c r="E31" s="280">
        <v>704.4666666666667</v>
      </c>
      <c r="F31" s="280">
        <v>693.98333333333335</v>
      </c>
      <c r="G31" s="280">
        <v>678.81666666666672</v>
      </c>
      <c r="H31" s="280">
        <v>730.11666666666667</v>
      </c>
      <c r="I31" s="280">
        <v>745.28333333333342</v>
      </c>
      <c r="J31" s="280">
        <v>755.76666666666665</v>
      </c>
      <c r="K31" s="278">
        <v>734.8</v>
      </c>
      <c r="L31" s="278">
        <v>709.15</v>
      </c>
      <c r="M31" s="278">
        <v>37.232190000000003</v>
      </c>
    </row>
    <row r="32" spans="1:13">
      <c r="A32" s="302">
        <v>23</v>
      </c>
      <c r="B32" s="278" t="s">
        <v>232</v>
      </c>
      <c r="C32" s="278">
        <v>2283.25</v>
      </c>
      <c r="D32" s="280">
        <v>2300.5499999999997</v>
      </c>
      <c r="E32" s="280">
        <v>2261.0999999999995</v>
      </c>
      <c r="F32" s="280">
        <v>2238.9499999999998</v>
      </c>
      <c r="G32" s="280">
        <v>2199.4999999999995</v>
      </c>
      <c r="H32" s="280">
        <v>2322.6999999999994</v>
      </c>
      <c r="I32" s="280">
        <v>2362.1499999999992</v>
      </c>
      <c r="J32" s="280">
        <v>2384.2999999999993</v>
      </c>
      <c r="K32" s="278">
        <v>2340</v>
      </c>
      <c r="L32" s="278">
        <v>2278.4</v>
      </c>
      <c r="M32" s="278">
        <v>7.7306100000000004</v>
      </c>
    </row>
    <row r="33" spans="1:13">
      <c r="A33" s="302">
        <v>24</v>
      </c>
      <c r="B33" s="278" t="s">
        <v>56</v>
      </c>
      <c r="C33" s="278">
        <v>341.3</v>
      </c>
      <c r="D33" s="280">
        <v>341.7833333333333</v>
      </c>
      <c r="E33" s="280">
        <v>335.86666666666662</v>
      </c>
      <c r="F33" s="280">
        <v>330.43333333333334</v>
      </c>
      <c r="G33" s="280">
        <v>324.51666666666665</v>
      </c>
      <c r="H33" s="280">
        <v>347.21666666666658</v>
      </c>
      <c r="I33" s="280">
        <v>353.13333333333333</v>
      </c>
      <c r="J33" s="280">
        <v>358.56666666666655</v>
      </c>
      <c r="K33" s="278">
        <v>347.7</v>
      </c>
      <c r="L33" s="278">
        <v>336.35</v>
      </c>
      <c r="M33" s="278">
        <v>306.93403999999998</v>
      </c>
    </row>
    <row r="34" spans="1:13">
      <c r="A34" s="302">
        <v>25</v>
      </c>
      <c r="B34" s="278" t="s">
        <v>57</v>
      </c>
      <c r="C34" s="278">
        <v>2564.85</v>
      </c>
      <c r="D34" s="280">
        <v>2565.4666666666667</v>
      </c>
      <c r="E34" s="280">
        <v>2532.9833333333336</v>
      </c>
      <c r="F34" s="280">
        <v>2501.1166666666668</v>
      </c>
      <c r="G34" s="280">
        <v>2468.6333333333337</v>
      </c>
      <c r="H34" s="280">
        <v>2597.3333333333335</v>
      </c>
      <c r="I34" s="280">
        <v>2629.8166666666662</v>
      </c>
      <c r="J34" s="280">
        <v>2661.6833333333334</v>
      </c>
      <c r="K34" s="278">
        <v>2597.9499999999998</v>
      </c>
      <c r="L34" s="278">
        <v>2533.6</v>
      </c>
      <c r="M34" s="278">
        <v>6.8647600000000004</v>
      </c>
    </row>
    <row r="35" spans="1:13">
      <c r="A35" s="302">
        <v>26</v>
      </c>
      <c r="B35" s="278" t="s">
        <v>60</v>
      </c>
      <c r="C35" s="278">
        <v>1829</v>
      </c>
      <c r="D35" s="280">
        <v>1861.4333333333334</v>
      </c>
      <c r="E35" s="280">
        <v>1789.1166666666668</v>
      </c>
      <c r="F35" s="280">
        <v>1749.2333333333333</v>
      </c>
      <c r="G35" s="280">
        <v>1676.9166666666667</v>
      </c>
      <c r="H35" s="280">
        <v>1901.3166666666668</v>
      </c>
      <c r="I35" s="280">
        <v>1973.6333333333334</v>
      </c>
      <c r="J35" s="280">
        <v>2013.5166666666669</v>
      </c>
      <c r="K35" s="278">
        <v>1933.75</v>
      </c>
      <c r="L35" s="278">
        <v>1821.55</v>
      </c>
      <c r="M35" s="278">
        <v>98.695449999999994</v>
      </c>
    </row>
    <row r="36" spans="1:13">
      <c r="A36" s="302">
        <v>27</v>
      </c>
      <c r="B36" s="278" t="s">
        <v>59</v>
      </c>
      <c r="C36" s="278">
        <v>4097.25</v>
      </c>
      <c r="D36" s="280">
        <v>4183.0166666666664</v>
      </c>
      <c r="E36" s="280">
        <v>3966.0333333333328</v>
      </c>
      <c r="F36" s="280">
        <v>3834.8166666666666</v>
      </c>
      <c r="G36" s="280">
        <v>3617.833333333333</v>
      </c>
      <c r="H36" s="280">
        <v>4314.2333333333327</v>
      </c>
      <c r="I36" s="280">
        <v>4531.2166666666662</v>
      </c>
      <c r="J36" s="280">
        <v>4662.4333333333325</v>
      </c>
      <c r="K36" s="278">
        <v>4400</v>
      </c>
      <c r="L36" s="278">
        <v>4051.8</v>
      </c>
      <c r="M36" s="278">
        <v>15.7582</v>
      </c>
    </row>
    <row r="37" spans="1:13">
      <c r="A37" s="302">
        <v>28</v>
      </c>
      <c r="B37" s="278" t="s">
        <v>233</v>
      </c>
      <c r="C37" s="278">
        <v>1992.1</v>
      </c>
      <c r="D37" s="280">
        <v>1989.7</v>
      </c>
      <c r="E37" s="280">
        <v>1969.4</v>
      </c>
      <c r="F37" s="280">
        <v>1946.7</v>
      </c>
      <c r="G37" s="280">
        <v>1926.4</v>
      </c>
      <c r="H37" s="280">
        <v>2012.4</v>
      </c>
      <c r="I37" s="280">
        <v>2032.6999999999998</v>
      </c>
      <c r="J37" s="280">
        <v>2055.4</v>
      </c>
      <c r="K37" s="278">
        <v>2010</v>
      </c>
      <c r="L37" s="278">
        <v>1967</v>
      </c>
      <c r="M37" s="278">
        <v>0.15859999999999999</v>
      </c>
    </row>
    <row r="38" spans="1:13">
      <c r="A38" s="302">
        <v>29</v>
      </c>
      <c r="B38" s="278" t="s">
        <v>61</v>
      </c>
      <c r="C38" s="278">
        <v>1037.5999999999999</v>
      </c>
      <c r="D38" s="280">
        <v>1027.2</v>
      </c>
      <c r="E38" s="280">
        <v>1010.4000000000001</v>
      </c>
      <c r="F38" s="280">
        <v>983.2</v>
      </c>
      <c r="G38" s="280">
        <v>966.40000000000009</v>
      </c>
      <c r="H38" s="280">
        <v>1054.4000000000001</v>
      </c>
      <c r="I38" s="280">
        <v>1071.1999999999998</v>
      </c>
      <c r="J38" s="280">
        <v>1098.4000000000001</v>
      </c>
      <c r="K38" s="278">
        <v>1044</v>
      </c>
      <c r="L38" s="278">
        <v>1000</v>
      </c>
      <c r="M38" s="278">
        <v>12.531750000000001</v>
      </c>
    </row>
    <row r="39" spans="1:13">
      <c r="A39" s="302">
        <v>30</v>
      </c>
      <c r="B39" s="278" t="s">
        <v>234</v>
      </c>
      <c r="C39" s="278">
        <v>202.15</v>
      </c>
      <c r="D39" s="280">
        <v>203.88333333333333</v>
      </c>
      <c r="E39" s="280">
        <v>199.26666666666665</v>
      </c>
      <c r="F39" s="280">
        <v>196.38333333333333</v>
      </c>
      <c r="G39" s="280">
        <v>191.76666666666665</v>
      </c>
      <c r="H39" s="280">
        <v>206.76666666666665</v>
      </c>
      <c r="I39" s="280">
        <v>211.38333333333333</v>
      </c>
      <c r="J39" s="280">
        <v>214.26666666666665</v>
      </c>
      <c r="K39" s="278">
        <v>208.5</v>
      </c>
      <c r="L39" s="278">
        <v>201</v>
      </c>
      <c r="M39" s="278">
        <v>79.151679999999999</v>
      </c>
    </row>
    <row r="40" spans="1:13">
      <c r="A40" s="302">
        <v>31</v>
      </c>
      <c r="B40" s="278" t="s">
        <v>62</v>
      </c>
      <c r="C40" s="278">
        <v>37.1</v>
      </c>
      <c r="D40" s="280">
        <v>37.383333333333333</v>
      </c>
      <c r="E40" s="280">
        <v>36.416666666666664</v>
      </c>
      <c r="F40" s="280">
        <v>35.733333333333334</v>
      </c>
      <c r="G40" s="280">
        <v>34.766666666666666</v>
      </c>
      <c r="H40" s="280">
        <v>38.066666666666663</v>
      </c>
      <c r="I40" s="280">
        <v>39.033333333333331</v>
      </c>
      <c r="J40" s="280">
        <v>39.716666666666661</v>
      </c>
      <c r="K40" s="278">
        <v>38.35</v>
      </c>
      <c r="L40" s="278">
        <v>36.700000000000003</v>
      </c>
      <c r="M40" s="278">
        <v>335.32218999999998</v>
      </c>
    </row>
    <row r="41" spans="1:13">
      <c r="A41" s="302">
        <v>32</v>
      </c>
      <c r="B41" s="278" t="s">
        <v>63</v>
      </c>
      <c r="C41" s="278">
        <v>31.4</v>
      </c>
      <c r="D41" s="280">
        <v>31.516666666666666</v>
      </c>
      <c r="E41" s="280">
        <v>31.083333333333332</v>
      </c>
      <c r="F41" s="280">
        <v>30.766666666666666</v>
      </c>
      <c r="G41" s="280">
        <v>30.333333333333332</v>
      </c>
      <c r="H41" s="280">
        <v>31.833333333333332</v>
      </c>
      <c r="I41" s="280">
        <v>32.266666666666666</v>
      </c>
      <c r="J41" s="280">
        <v>32.583333333333329</v>
      </c>
      <c r="K41" s="278">
        <v>31.95</v>
      </c>
      <c r="L41" s="278">
        <v>31.2</v>
      </c>
      <c r="M41" s="278">
        <v>10.045920000000001</v>
      </c>
    </row>
    <row r="42" spans="1:13">
      <c r="A42" s="302">
        <v>33</v>
      </c>
      <c r="B42" s="278" t="s">
        <v>64</v>
      </c>
      <c r="C42" s="278">
        <v>1286.55</v>
      </c>
      <c r="D42" s="280">
        <v>1271.8500000000001</v>
      </c>
      <c r="E42" s="280">
        <v>1244.7000000000003</v>
      </c>
      <c r="F42" s="280">
        <v>1202.8500000000001</v>
      </c>
      <c r="G42" s="280">
        <v>1175.7000000000003</v>
      </c>
      <c r="H42" s="280">
        <v>1313.7000000000003</v>
      </c>
      <c r="I42" s="280">
        <v>1340.8500000000004</v>
      </c>
      <c r="J42" s="280">
        <v>1382.7000000000003</v>
      </c>
      <c r="K42" s="278">
        <v>1299</v>
      </c>
      <c r="L42" s="278">
        <v>1230</v>
      </c>
      <c r="M42" s="278">
        <v>22.97683</v>
      </c>
    </row>
    <row r="43" spans="1:13">
      <c r="A43" s="302">
        <v>34</v>
      </c>
      <c r="B43" s="278" t="s">
        <v>67</v>
      </c>
      <c r="C43" s="278">
        <v>457.4</v>
      </c>
      <c r="D43" s="280">
        <v>459.63333333333338</v>
      </c>
      <c r="E43" s="280">
        <v>450.76666666666677</v>
      </c>
      <c r="F43" s="280">
        <v>444.13333333333338</v>
      </c>
      <c r="G43" s="280">
        <v>435.26666666666677</v>
      </c>
      <c r="H43" s="280">
        <v>466.26666666666677</v>
      </c>
      <c r="I43" s="280">
        <v>475.13333333333344</v>
      </c>
      <c r="J43" s="280">
        <v>481.76666666666677</v>
      </c>
      <c r="K43" s="278">
        <v>468.5</v>
      </c>
      <c r="L43" s="278">
        <v>453</v>
      </c>
      <c r="M43" s="278">
        <v>13.898070000000001</v>
      </c>
    </row>
    <row r="44" spans="1:13">
      <c r="A44" s="302">
        <v>35</v>
      </c>
      <c r="B44" s="278" t="s">
        <v>66</v>
      </c>
      <c r="C44" s="278">
        <v>65</v>
      </c>
      <c r="D44" s="280">
        <v>64.55</v>
      </c>
      <c r="E44" s="280">
        <v>63.8</v>
      </c>
      <c r="F44" s="280">
        <v>62.6</v>
      </c>
      <c r="G44" s="280">
        <v>61.85</v>
      </c>
      <c r="H44" s="280">
        <v>65.75</v>
      </c>
      <c r="I44" s="280">
        <v>66.5</v>
      </c>
      <c r="J44" s="280">
        <v>67.699999999999989</v>
      </c>
      <c r="K44" s="278">
        <v>65.3</v>
      </c>
      <c r="L44" s="278">
        <v>63.35</v>
      </c>
      <c r="M44" s="278">
        <v>108.05516</v>
      </c>
    </row>
    <row r="45" spans="1:13">
      <c r="A45" s="302">
        <v>36</v>
      </c>
      <c r="B45" s="278" t="s">
        <v>68</v>
      </c>
      <c r="C45" s="278">
        <v>291.7</v>
      </c>
      <c r="D45" s="280">
        <v>291.09999999999997</v>
      </c>
      <c r="E45" s="280">
        <v>287.29999999999995</v>
      </c>
      <c r="F45" s="280">
        <v>282.89999999999998</v>
      </c>
      <c r="G45" s="280">
        <v>279.09999999999997</v>
      </c>
      <c r="H45" s="280">
        <v>295.49999999999994</v>
      </c>
      <c r="I45" s="280">
        <v>299.3</v>
      </c>
      <c r="J45" s="280">
        <v>303.69999999999993</v>
      </c>
      <c r="K45" s="278">
        <v>294.89999999999998</v>
      </c>
      <c r="L45" s="278">
        <v>286.7</v>
      </c>
      <c r="M45" s="278">
        <v>19.133050000000001</v>
      </c>
    </row>
    <row r="46" spans="1:13">
      <c r="A46" s="302">
        <v>37</v>
      </c>
      <c r="B46" s="278" t="s">
        <v>71</v>
      </c>
      <c r="C46" s="278">
        <v>24.85</v>
      </c>
      <c r="D46" s="280">
        <v>24.883333333333336</v>
      </c>
      <c r="E46" s="280">
        <v>24.316666666666674</v>
      </c>
      <c r="F46" s="280">
        <v>23.783333333333339</v>
      </c>
      <c r="G46" s="280">
        <v>23.216666666666676</v>
      </c>
      <c r="H46" s="280">
        <v>25.416666666666671</v>
      </c>
      <c r="I46" s="280">
        <v>25.983333333333334</v>
      </c>
      <c r="J46" s="280">
        <v>26.516666666666669</v>
      </c>
      <c r="K46" s="278">
        <v>25.45</v>
      </c>
      <c r="L46" s="278">
        <v>24.35</v>
      </c>
      <c r="M46" s="278">
        <v>412.19769000000002</v>
      </c>
    </row>
    <row r="47" spans="1:13">
      <c r="A47" s="302">
        <v>38</v>
      </c>
      <c r="B47" s="278" t="s">
        <v>75</v>
      </c>
      <c r="C47" s="278">
        <v>313.14999999999998</v>
      </c>
      <c r="D47" s="280">
        <v>315.36666666666662</v>
      </c>
      <c r="E47" s="280">
        <v>309.83333333333326</v>
      </c>
      <c r="F47" s="280">
        <v>306.51666666666665</v>
      </c>
      <c r="G47" s="280">
        <v>300.98333333333329</v>
      </c>
      <c r="H47" s="280">
        <v>318.68333333333322</v>
      </c>
      <c r="I47" s="280">
        <v>324.21666666666664</v>
      </c>
      <c r="J47" s="280">
        <v>327.53333333333319</v>
      </c>
      <c r="K47" s="278">
        <v>320.89999999999998</v>
      </c>
      <c r="L47" s="278">
        <v>312.05</v>
      </c>
      <c r="M47" s="278">
        <v>61.06561</v>
      </c>
    </row>
    <row r="48" spans="1:13">
      <c r="A48" s="302">
        <v>39</v>
      </c>
      <c r="B48" s="278" t="s">
        <v>70</v>
      </c>
      <c r="C48" s="278">
        <v>559.25</v>
      </c>
      <c r="D48" s="280">
        <v>564.41666666666663</v>
      </c>
      <c r="E48" s="280">
        <v>552.38333333333321</v>
      </c>
      <c r="F48" s="280">
        <v>545.51666666666654</v>
      </c>
      <c r="G48" s="280">
        <v>533.48333333333312</v>
      </c>
      <c r="H48" s="280">
        <v>571.2833333333333</v>
      </c>
      <c r="I48" s="280">
        <v>583.31666666666683</v>
      </c>
      <c r="J48" s="280">
        <v>590.18333333333339</v>
      </c>
      <c r="K48" s="278">
        <v>576.45000000000005</v>
      </c>
      <c r="L48" s="278">
        <v>557.54999999999995</v>
      </c>
      <c r="M48" s="278">
        <v>764.97320000000002</v>
      </c>
    </row>
    <row r="49" spans="1:13">
      <c r="A49" s="302">
        <v>40</v>
      </c>
      <c r="B49" s="278" t="s">
        <v>126</v>
      </c>
      <c r="C49" s="278">
        <v>208.15</v>
      </c>
      <c r="D49" s="280">
        <v>208.46666666666667</v>
      </c>
      <c r="E49" s="280">
        <v>202.93333333333334</v>
      </c>
      <c r="F49" s="280">
        <v>197.71666666666667</v>
      </c>
      <c r="G49" s="280">
        <v>192.18333333333334</v>
      </c>
      <c r="H49" s="280">
        <v>213.68333333333334</v>
      </c>
      <c r="I49" s="280">
        <v>219.2166666666667</v>
      </c>
      <c r="J49" s="280">
        <v>224.43333333333334</v>
      </c>
      <c r="K49" s="278">
        <v>214</v>
      </c>
      <c r="L49" s="278">
        <v>203.25</v>
      </c>
      <c r="M49" s="278">
        <v>94.687669999999997</v>
      </c>
    </row>
    <row r="50" spans="1:13">
      <c r="A50" s="302">
        <v>41</v>
      </c>
      <c r="B50" s="278" t="s">
        <v>72</v>
      </c>
      <c r="C50" s="278">
        <v>358.3</v>
      </c>
      <c r="D50" s="280">
        <v>356.83333333333331</v>
      </c>
      <c r="E50" s="280">
        <v>352.66666666666663</v>
      </c>
      <c r="F50" s="280">
        <v>347.0333333333333</v>
      </c>
      <c r="G50" s="280">
        <v>342.86666666666662</v>
      </c>
      <c r="H50" s="280">
        <v>362.46666666666664</v>
      </c>
      <c r="I50" s="280">
        <v>366.63333333333327</v>
      </c>
      <c r="J50" s="280">
        <v>372.26666666666665</v>
      </c>
      <c r="K50" s="278">
        <v>361</v>
      </c>
      <c r="L50" s="278">
        <v>351.2</v>
      </c>
      <c r="M50" s="278">
        <v>88.741919999999993</v>
      </c>
    </row>
    <row r="51" spans="1:13">
      <c r="A51" s="302">
        <v>42</v>
      </c>
      <c r="B51" s="278" t="s">
        <v>235</v>
      </c>
      <c r="C51" s="278">
        <v>819.1</v>
      </c>
      <c r="D51" s="280">
        <v>823.30000000000007</v>
      </c>
      <c r="E51" s="280">
        <v>808.80000000000018</v>
      </c>
      <c r="F51" s="280">
        <v>798.50000000000011</v>
      </c>
      <c r="G51" s="280">
        <v>784.00000000000023</v>
      </c>
      <c r="H51" s="280">
        <v>833.60000000000014</v>
      </c>
      <c r="I51" s="280">
        <v>848.09999999999991</v>
      </c>
      <c r="J51" s="280">
        <v>858.40000000000009</v>
      </c>
      <c r="K51" s="278">
        <v>837.8</v>
      </c>
      <c r="L51" s="278">
        <v>813</v>
      </c>
      <c r="M51" s="278">
        <v>0.23716999999999999</v>
      </c>
    </row>
    <row r="52" spans="1:13">
      <c r="A52" s="302">
        <v>43</v>
      </c>
      <c r="B52" s="278" t="s">
        <v>73</v>
      </c>
      <c r="C52" s="278">
        <v>9391.85</v>
      </c>
      <c r="D52" s="280">
        <v>9404.65</v>
      </c>
      <c r="E52" s="280">
        <v>9237.25</v>
      </c>
      <c r="F52" s="280">
        <v>9082.65</v>
      </c>
      <c r="G52" s="280">
        <v>8915.25</v>
      </c>
      <c r="H52" s="280">
        <v>9559.25</v>
      </c>
      <c r="I52" s="280">
        <v>9726.6499999999978</v>
      </c>
      <c r="J52" s="280">
        <v>9881.25</v>
      </c>
      <c r="K52" s="278">
        <v>9572.0499999999993</v>
      </c>
      <c r="L52" s="278">
        <v>9250.0499999999993</v>
      </c>
      <c r="M52" s="278">
        <v>0.40024999999999999</v>
      </c>
    </row>
    <row r="53" spans="1:13">
      <c r="A53" s="302">
        <v>44</v>
      </c>
      <c r="B53" s="278" t="s">
        <v>76</v>
      </c>
      <c r="C53" s="278">
        <v>3163.85</v>
      </c>
      <c r="D53" s="280">
        <v>3182.9500000000003</v>
      </c>
      <c r="E53" s="280">
        <v>3121.9000000000005</v>
      </c>
      <c r="F53" s="280">
        <v>3079.9500000000003</v>
      </c>
      <c r="G53" s="280">
        <v>3018.9000000000005</v>
      </c>
      <c r="H53" s="280">
        <v>3224.9000000000005</v>
      </c>
      <c r="I53" s="280">
        <v>3285.9500000000007</v>
      </c>
      <c r="J53" s="280">
        <v>3327.9000000000005</v>
      </c>
      <c r="K53" s="278">
        <v>3244</v>
      </c>
      <c r="L53" s="278">
        <v>3141</v>
      </c>
      <c r="M53" s="278">
        <v>7.1813399999999996</v>
      </c>
    </row>
    <row r="54" spans="1:13">
      <c r="A54" s="302">
        <v>45</v>
      </c>
      <c r="B54" s="278" t="s">
        <v>82</v>
      </c>
      <c r="C54" s="278">
        <v>552.20000000000005</v>
      </c>
      <c r="D54" s="280">
        <v>547.6</v>
      </c>
      <c r="E54" s="280">
        <v>538.20000000000005</v>
      </c>
      <c r="F54" s="280">
        <v>524.20000000000005</v>
      </c>
      <c r="G54" s="280">
        <v>514.80000000000007</v>
      </c>
      <c r="H54" s="280">
        <v>561.6</v>
      </c>
      <c r="I54" s="280">
        <v>570.99999999999989</v>
      </c>
      <c r="J54" s="280">
        <v>585</v>
      </c>
      <c r="K54" s="278">
        <v>557</v>
      </c>
      <c r="L54" s="278">
        <v>533.6</v>
      </c>
      <c r="M54" s="278">
        <v>9.4822799999999994</v>
      </c>
    </row>
    <row r="55" spans="1:13">
      <c r="A55" s="302">
        <v>46</v>
      </c>
      <c r="B55" s="278" t="s">
        <v>77</v>
      </c>
      <c r="C55" s="278">
        <v>338.3</v>
      </c>
      <c r="D55" s="280">
        <v>341.4666666666667</v>
      </c>
      <c r="E55" s="280">
        <v>331.08333333333337</v>
      </c>
      <c r="F55" s="280">
        <v>323.86666666666667</v>
      </c>
      <c r="G55" s="280">
        <v>313.48333333333335</v>
      </c>
      <c r="H55" s="280">
        <v>348.68333333333339</v>
      </c>
      <c r="I55" s="280">
        <v>359.06666666666672</v>
      </c>
      <c r="J55" s="280">
        <v>366.28333333333342</v>
      </c>
      <c r="K55" s="278">
        <v>351.85</v>
      </c>
      <c r="L55" s="278">
        <v>334.25</v>
      </c>
      <c r="M55" s="278">
        <v>40.637799999999999</v>
      </c>
    </row>
    <row r="56" spans="1:13">
      <c r="A56" s="302">
        <v>47</v>
      </c>
      <c r="B56" s="278" t="s">
        <v>78</v>
      </c>
      <c r="C56" s="278">
        <v>78.8</v>
      </c>
      <c r="D56" s="280">
        <v>78.433333333333337</v>
      </c>
      <c r="E56" s="280">
        <v>77.616666666666674</v>
      </c>
      <c r="F56" s="280">
        <v>76.433333333333337</v>
      </c>
      <c r="G56" s="280">
        <v>75.616666666666674</v>
      </c>
      <c r="H56" s="280">
        <v>79.616666666666674</v>
      </c>
      <c r="I56" s="280">
        <v>80.433333333333337</v>
      </c>
      <c r="J56" s="280">
        <v>81.616666666666674</v>
      </c>
      <c r="K56" s="278">
        <v>79.25</v>
      </c>
      <c r="L56" s="278">
        <v>77.25</v>
      </c>
      <c r="M56" s="278">
        <v>70.437349999999995</v>
      </c>
    </row>
    <row r="57" spans="1:13">
      <c r="A57" s="302">
        <v>48</v>
      </c>
      <c r="B57" s="278" t="s">
        <v>79</v>
      </c>
      <c r="C57" s="278">
        <v>114.75</v>
      </c>
      <c r="D57" s="280">
        <v>114.95</v>
      </c>
      <c r="E57" s="280">
        <v>110.9</v>
      </c>
      <c r="F57" s="280">
        <v>107.05</v>
      </c>
      <c r="G57" s="280">
        <v>103</v>
      </c>
      <c r="H57" s="280">
        <v>118.80000000000001</v>
      </c>
      <c r="I57" s="280">
        <v>122.85</v>
      </c>
      <c r="J57" s="280">
        <v>126.70000000000002</v>
      </c>
      <c r="K57" s="278">
        <v>119</v>
      </c>
      <c r="L57" s="278">
        <v>111.1</v>
      </c>
      <c r="M57" s="278">
        <v>24.318290000000001</v>
      </c>
    </row>
    <row r="58" spans="1:13">
      <c r="A58" s="302">
        <v>49</v>
      </c>
      <c r="B58" s="278" t="s">
        <v>83</v>
      </c>
      <c r="C58" s="278">
        <v>122.1</v>
      </c>
      <c r="D58" s="280">
        <v>123.16666666666667</v>
      </c>
      <c r="E58" s="280">
        <v>119.43333333333334</v>
      </c>
      <c r="F58" s="280">
        <v>116.76666666666667</v>
      </c>
      <c r="G58" s="280">
        <v>113.03333333333333</v>
      </c>
      <c r="H58" s="280">
        <v>125.83333333333334</v>
      </c>
      <c r="I58" s="280">
        <v>129.56666666666666</v>
      </c>
      <c r="J58" s="280">
        <v>132.23333333333335</v>
      </c>
      <c r="K58" s="278">
        <v>126.9</v>
      </c>
      <c r="L58" s="278">
        <v>120.5</v>
      </c>
      <c r="M58" s="278">
        <v>108.9413</v>
      </c>
    </row>
    <row r="59" spans="1:13">
      <c r="A59" s="302">
        <v>50</v>
      </c>
      <c r="B59" s="278" t="s">
        <v>84</v>
      </c>
      <c r="C59" s="278">
        <v>627.70000000000005</v>
      </c>
      <c r="D59" s="280">
        <v>632.88333333333333</v>
      </c>
      <c r="E59" s="280">
        <v>618.86666666666667</v>
      </c>
      <c r="F59" s="280">
        <v>610.0333333333333</v>
      </c>
      <c r="G59" s="280">
        <v>596.01666666666665</v>
      </c>
      <c r="H59" s="280">
        <v>641.7166666666667</v>
      </c>
      <c r="I59" s="280">
        <v>655.73333333333335</v>
      </c>
      <c r="J59" s="280">
        <v>664.56666666666672</v>
      </c>
      <c r="K59" s="278">
        <v>646.9</v>
      </c>
      <c r="L59" s="278">
        <v>624.04999999999995</v>
      </c>
      <c r="M59" s="278">
        <v>88.594989999999996</v>
      </c>
    </row>
    <row r="60" spans="1:13">
      <c r="A60" s="302">
        <v>51</v>
      </c>
      <c r="B60" s="278" t="s">
        <v>236</v>
      </c>
      <c r="C60" s="278">
        <v>122.85</v>
      </c>
      <c r="D60" s="280">
        <v>124.46666666666665</v>
      </c>
      <c r="E60" s="280">
        <v>120.3833333333333</v>
      </c>
      <c r="F60" s="280">
        <v>117.91666666666664</v>
      </c>
      <c r="G60" s="280">
        <v>113.83333333333329</v>
      </c>
      <c r="H60" s="280">
        <v>126.93333333333331</v>
      </c>
      <c r="I60" s="280">
        <v>131.01666666666665</v>
      </c>
      <c r="J60" s="280">
        <v>133.48333333333332</v>
      </c>
      <c r="K60" s="278">
        <v>128.55000000000001</v>
      </c>
      <c r="L60" s="278">
        <v>122</v>
      </c>
      <c r="M60" s="278">
        <v>7.5405600000000002</v>
      </c>
    </row>
    <row r="61" spans="1:13">
      <c r="A61" s="302">
        <v>52</v>
      </c>
      <c r="B61" s="278" t="s">
        <v>85</v>
      </c>
      <c r="C61" s="278">
        <v>127.25</v>
      </c>
      <c r="D61" s="280">
        <v>126.75</v>
      </c>
      <c r="E61" s="280">
        <v>125.5</v>
      </c>
      <c r="F61" s="280">
        <v>123.75</v>
      </c>
      <c r="G61" s="280">
        <v>122.5</v>
      </c>
      <c r="H61" s="280">
        <v>128.5</v>
      </c>
      <c r="I61" s="280">
        <v>129.75</v>
      </c>
      <c r="J61" s="280">
        <v>131.5</v>
      </c>
      <c r="K61" s="278">
        <v>128</v>
      </c>
      <c r="L61" s="278">
        <v>125</v>
      </c>
      <c r="M61" s="278">
        <v>61.83</v>
      </c>
    </row>
    <row r="62" spans="1:13">
      <c r="A62" s="302">
        <v>53</v>
      </c>
      <c r="B62" s="278" t="s">
        <v>86</v>
      </c>
      <c r="C62" s="278">
        <v>1278.25</v>
      </c>
      <c r="D62" s="280">
        <v>1291.7833333333333</v>
      </c>
      <c r="E62" s="280">
        <v>1261.4666666666667</v>
      </c>
      <c r="F62" s="280">
        <v>1244.6833333333334</v>
      </c>
      <c r="G62" s="280">
        <v>1214.3666666666668</v>
      </c>
      <c r="H62" s="280">
        <v>1308.5666666666666</v>
      </c>
      <c r="I62" s="280">
        <v>1338.8833333333332</v>
      </c>
      <c r="J62" s="280">
        <v>1355.6666666666665</v>
      </c>
      <c r="K62" s="278">
        <v>1322.1</v>
      </c>
      <c r="L62" s="278">
        <v>1275</v>
      </c>
      <c r="M62" s="278">
        <v>22.48358</v>
      </c>
    </row>
    <row r="63" spans="1:13">
      <c r="A63" s="302">
        <v>54</v>
      </c>
      <c r="B63" s="278" t="s">
        <v>87</v>
      </c>
      <c r="C63" s="278">
        <v>351.2</v>
      </c>
      <c r="D63" s="280">
        <v>349.84999999999997</v>
      </c>
      <c r="E63" s="280">
        <v>343.89999999999992</v>
      </c>
      <c r="F63" s="280">
        <v>336.59999999999997</v>
      </c>
      <c r="G63" s="280">
        <v>330.64999999999992</v>
      </c>
      <c r="H63" s="280">
        <v>357.14999999999992</v>
      </c>
      <c r="I63" s="280">
        <v>363.09999999999997</v>
      </c>
      <c r="J63" s="280">
        <v>370.39999999999992</v>
      </c>
      <c r="K63" s="278">
        <v>355.8</v>
      </c>
      <c r="L63" s="278">
        <v>342.55</v>
      </c>
      <c r="M63" s="278">
        <v>7.5515299999999996</v>
      </c>
    </row>
    <row r="64" spans="1:13">
      <c r="A64" s="302">
        <v>55</v>
      </c>
      <c r="B64" s="278" t="s">
        <v>237</v>
      </c>
      <c r="C64" s="278">
        <v>650.25</v>
      </c>
      <c r="D64" s="280">
        <v>645.80000000000007</v>
      </c>
      <c r="E64" s="280">
        <v>626.80000000000018</v>
      </c>
      <c r="F64" s="280">
        <v>603.35000000000014</v>
      </c>
      <c r="G64" s="280">
        <v>584.35000000000025</v>
      </c>
      <c r="H64" s="280">
        <v>669.25000000000011</v>
      </c>
      <c r="I64" s="280">
        <v>688.24999999999989</v>
      </c>
      <c r="J64" s="280">
        <v>711.7</v>
      </c>
      <c r="K64" s="278">
        <v>664.8</v>
      </c>
      <c r="L64" s="278">
        <v>622.35</v>
      </c>
      <c r="M64" s="278">
        <v>5.3790300000000002</v>
      </c>
    </row>
    <row r="65" spans="1:13">
      <c r="A65" s="302">
        <v>56</v>
      </c>
      <c r="B65" s="278" t="s">
        <v>238</v>
      </c>
      <c r="C65" s="278">
        <v>215.2</v>
      </c>
      <c r="D65" s="280">
        <v>214.29999999999998</v>
      </c>
      <c r="E65" s="280">
        <v>210.99999999999997</v>
      </c>
      <c r="F65" s="280">
        <v>206.79999999999998</v>
      </c>
      <c r="G65" s="280">
        <v>203.49999999999997</v>
      </c>
      <c r="H65" s="280">
        <v>218.49999999999997</v>
      </c>
      <c r="I65" s="280">
        <v>221.79999999999998</v>
      </c>
      <c r="J65" s="280">
        <v>225.99999999999997</v>
      </c>
      <c r="K65" s="278">
        <v>217.6</v>
      </c>
      <c r="L65" s="278">
        <v>210.1</v>
      </c>
      <c r="M65" s="278">
        <v>15.706569999999999</v>
      </c>
    </row>
    <row r="66" spans="1:13">
      <c r="A66" s="302">
        <v>57</v>
      </c>
      <c r="B66" s="278" t="s">
        <v>88</v>
      </c>
      <c r="C66" s="278">
        <v>340.75</v>
      </c>
      <c r="D66" s="280">
        <v>337.75</v>
      </c>
      <c r="E66" s="280">
        <v>333</v>
      </c>
      <c r="F66" s="280">
        <v>325.25</v>
      </c>
      <c r="G66" s="280">
        <v>320.5</v>
      </c>
      <c r="H66" s="280">
        <v>345.5</v>
      </c>
      <c r="I66" s="280">
        <v>350.25</v>
      </c>
      <c r="J66" s="280">
        <v>358</v>
      </c>
      <c r="K66" s="278">
        <v>342.5</v>
      </c>
      <c r="L66" s="278">
        <v>330</v>
      </c>
      <c r="M66" s="278">
        <v>8.0786099999999994</v>
      </c>
    </row>
    <row r="67" spans="1:13">
      <c r="A67" s="302">
        <v>58</v>
      </c>
      <c r="B67" s="278" t="s">
        <v>94</v>
      </c>
      <c r="C67" s="278">
        <v>136.75</v>
      </c>
      <c r="D67" s="280">
        <v>136.38333333333335</v>
      </c>
      <c r="E67" s="280">
        <v>134.91666666666671</v>
      </c>
      <c r="F67" s="280">
        <v>133.08333333333337</v>
      </c>
      <c r="G67" s="280">
        <v>131.61666666666673</v>
      </c>
      <c r="H67" s="280">
        <v>138.2166666666667</v>
      </c>
      <c r="I67" s="280">
        <v>139.68333333333334</v>
      </c>
      <c r="J67" s="280">
        <v>141.51666666666668</v>
      </c>
      <c r="K67" s="278">
        <v>137.85</v>
      </c>
      <c r="L67" s="278">
        <v>134.55000000000001</v>
      </c>
      <c r="M67" s="278">
        <v>45.956719999999997</v>
      </c>
    </row>
    <row r="68" spans="1:13">
      <c r="A68" s="302">
        <v>59</v>
      </c>
      <c r="B68" s="278" t="s">
        <v>89</v>
      </c>
      <c r="C68" s="278">
        <v>433.1</v>
      </c>
      <c r="D68" s="280">
        <v>432.23333333333329</v>
      </c>
      <c r="E68" s="280">
        <v>428.26666666666659</v>
      </c>
      <c r="F68" s="280">
        <v>423.43333333333328</v>
      </c>
      <c r="G68" s="280">
        <v>419.46666666666658</v>
      </c>
      <c r="H68" s="280">
        <v>437.06666666666661</v>
      </c>
      <c r="I68" s="280">
        <v>441.0333333333333</v>
      </c>
      <c r="J68" s="280">
        <v>445.86666666666662</v>
      </c>
      <c r="K68" s="278">
        <v>436.2</v>
      </c>
      <c r="L68" s="278">
        <v>427.4</v>
      </c>
      <c r="M68" s="278">
        <v>33.345820000000003</v>
      </c>
    </row>
    <row r="69" spans="1:13">
      <c r="A69" s="302">
        <v>60</v>
      </c>
      <c r="B69" s="278" t="s">
        <v>239</v>
      </c>
      <c r="C69" s="278">
        <v>507.2</v>
      </c>
      <c r="D69" s="280">
        <v>507.55</v>
      </c>
      <c r="E69" s="280">
        <v>489.65</v>
      </c>
      <c r="F69" s="280">
        <v>472.09999999999997</v>
      </c>
      <c r="G69" s="280">
        <v>454.19999999999993</v>
      </c>
      <c r="H69" s="280">
        <v>525.1</v>
      </c>
      <c r="I69" s="280">
        <v>543</v>
      </c>
      <c r="J69" s="280">
        <v>560.55000000000007</v>
      </c>
      <c r="K69" s="278">
        <v>525.45000000000005</v>
      </c>
      <c r="L69" s="278">
        <v>490</v>
      </c>
      <c r="M69" s="278">
        <v>15.12876</v>
      </c>
    </row>
    <row r="70" spans="1:13">
      <c r="A70" s="302">
        <v>61</v>
      </c>
      <c r="B70" s="278" t="s">
        <v>92</v>
      </c>
      <c r="C70" s="278">
        <v>2295.6999999999998</v>
      </c>
      <c r="D70" s="280">
        <v>2309.3333333333335</v>
      </c>
      <c r="E70" s="280">
        <v>2273.7666666666669</v>
      </c>
      <c r="F70" s="280">
        <v>2251.8333333333335</v>
      </c>
      <c r="G70" s="280">
        <v>2216.2666666666669</v>
      </c>
      <c r="H70" s="280">
        <v>2331.2666666666669</v>
      </c>
      <c r="I70" s="280">
        <v>2366.8333333333335</v>
      </c>
      <c r="J70" s="280">
        <v>2388.7666666666669</v>
      </c>
      <c r="K70" s="278">
        <v>2344.9</v>
      </c>
      <c r="L70" s="278">
        <v>2287.4</v>
      </c>
      <c r="M70" s="278">
        <v>4.0497800000000002</v>
      </c>
    </row>
    <row r="71" spans="1:13">
      <c r="A71" s="302">
        <v>62</v>
      </c>
      <c r="B71" s="278" t="s">
        <v>95</v>
      </c>
      <c r="C71" s="278">
        <v>3864.3</v>
      </c>
      <c r="D71" s="280">
        <v>3885.5833333333335</v>
      </c>
      <c r="E71" s="280">
        <v>3832.166666666667</v>
      </c>
      <c r="F71" s="280">
        <v>3800.0333333333333</v>
      </c>
      <c r="G71" s="280">
        <v>3746.6166666666668</v>
      </c>
      <c r="H71" s="280">
        <v>3917.7166666666672</v>
      </c>
      <c r="I71" s="280">
        <v>3971.1333333333341</v>
      </c>
      <c r="J71" s="280">
        <v>4003.2666666666673</v>
      </c>
      <c r="K71" s="278">
        <v>3939</v>
      </c>
      <c r="L71" s="278">
        <v>3853.45</v>
      </c>
      <c r="M71" s="278">
        <v>8.2739600000000006</v>
      </c>
    </row>
    <row r="72" spans="1:13">
      <c r="A72" s="302">
        <v>63</v>
      </c>
      <c r="B72" s="278" t="s">
        <v>240</v>
      </c>
      <c r="C72" s="278">
        <v>44.6</v>
      </c>
      <c r="D72" s="280">
        <v>43.666666666666664</v>
      </c>
      <c r="E72" s="280">
        <v>42.733333333333327</v>
      </c>
      <c r="F72" s="280">
        <v>40.86666666666666</v>
      </c>
      <c r="G72" s="280">
        <v>39.933333333333323</v>
      </c>
      <c r="H72" s="280">
        <v>45.533333333333331</v>
      </c>
      <c r="I72" s="280">
        <v>46.466666666666669</v>
      </c>
      <c r="J72" s="280">
        <v>48.333333333333336</v>
      </c>
      <c r="K72" s="278">
        <v>44.6</v>
      </c>
      <c r="L72" s="278">
        <v>41.8</v>
      </c>
      <c r="M72" s="278">
        <v>15.03219</v>
      </c>
    </row>
    <row r="73" spans="1:13">
      <c r="A73" s="302">
        <v>64</v>
      </c>
      <c r="B73" s="278" t="s">
        <v>96</v>
      </c>
      <c r="C73" s="278">
        <v>14805.1</v>
      </c>
      <c r="D73" s="280">
        <v>14581.699999999999</v>
      </c>
      <c r="E73" s="280">
        <v>14288.399999999998</v>
      </c>
      <c r="F73" s="280">
        <v>13771.699999999999</v>
      </c>
      <c r="G73" s="280">
        <v>13478.399999999998</v>
      </c>
      <c r="H73" s="280">
        <v>15098.399999999998</v>
      </c>
      <c r="I73" s="280">
        <v>15391.699999999997</v>
      </c>
      <c r="J73" s="280">
        <v>15908.399999999998</v>
      </c>
      <c r="K73" s="278">
        <v>14875</v>
      </c>
      <c r="L73" s="278">
        <v>14065</v>
      </c>
      <c r="M73" s="278">
        <v>3.1913499999999999</v>
      </c>
    </row>
    <row r="74" spans="1:13">
      <c r="A74" s="302">
        <v>65</v>
      </c>
      <c r="B74" s="278" t="s">
        <v>241</v>
      </c>
      <c r="C74" s="278">
        <v>206.4</v>
      </c>
      <c r="D74" s="280">
        <v>208.1</v>
      </c>
      <c r="E74" s="280">
        <v>202.2</v>
      </c>
      <c r="F74" s="280">
        <v>198</v>
      </c>
      <c r="G74" s="280">
        <v>192.1</v>
      </c>
      <c r="H74" s="280">
        <v>212.29999999999998</v>
      </c>
      <c r="I74" s="280">
        <v>218.20000000000002</v>
      </c>
      <c r="J74" s="280">
        <v>222.39999999999998</v>
      </c>
      <c r="K74" s="278">
        <v>214</v>
      </c>
      <c r="L74" s="278">
        <v>203.9</v>
      </c>
      <c r="M74" s="278">
        <v>4.1447099999999999</v>
      </c>
    </row>
    <row r="75" spans="1:13">
      <c r="A75" s="302">
        <v>66</v>
      </c>
      <c r="B75" s="278" t="s">
        <v>242</v>
      </c>
      <c r="C75" s="278">
        <v>653.35</v>
      </c>
      <c r="D75" s="280">
        <v>652.06666666666661</v>
      </c>
      <c r="E75" s="280">
        <v>646.13333333333321</v>
      </c>
      <c r="F75" s="280">
        <v>638.91666666666663</v>
      </c>
      <c r="G75" s="280">
        <v>632.98333333333323</v>
      </c>
      <c r="H75" s="280">
        <v>659.28333333333319</v>
      </c>
      <c r="I75" s="280">
        <v>665.21666666666658</v>
      </c>
      <c r="J75" s="280">
        <v>672.43333333333317</v>
      </c>
      <c r="K75" s="278">
        <v>658</v>
      </c>
      <c r="L75" s="278">
        <v>644.85</v>
      </c>
      <c r="M75" s="278">
        <v>0.57720000000000005</v>
      </c>
    </row>
    <row r="76" spans="1:13">
      <c r="A76" s="302">
        <v>67</v>
      </c>
      <c r="B76" s="278" t="s">
        <v>243</v>
      </c>
      <c r="C76" s="278">
        <v>61.2</v>
      </c>
      <c r="D76" s="280">
        <v>61.516666666666673</v>
      </c>
      <c r="E76" s="280">
        <v>60.733333333333348</v>
      </c>
      <c r="F76" s="280">
        <v>60.266666666666673</v>
      </c>
      <c r="G76" s="280">
        <v>59.483333333333348</v>
      </c>
      <c r="H76" s="280">
        <v>61.983333333333348</v>
      </c>
      <c r="I76" s="280">
        <v>62.766666666666666</v>
      </c>
      <c r="J76" s="280">
        <v>63.233333333333348</v>
      </c>
      <c r="K76" s="278">
        <v>62.3</v>
      </c>
      <c r="L76" s="278">
        <v>61.05</v>
      </c>
      <c r="M76" s="278">
        <v>4.5811599999999997</v>
      </c>
    </row>
    <row r="77" spans="1:13">
      <c r="A77" s="302">
        <v>68</v>
      </c>
      <c r="B77" s="278" t="s">
        <v>98</v>
      </c>
      <c r="C77" s="278">
        <v>869.1</v>
      </c>
      <c r="D77" s="280">
        <v>880.68333333333339</v>
      </c>
      <c r="E77" s="280">
        <v>851.71666666666681</v>
      </c>
      <c r="F77" s="280">
        <v>834.33333333333337</v>
      </c>
      <c r="G77" s="280">
        <v>805.36666666666679</v>
      </c>
      <c r="H77" s="280">
        <v>898.06666666666683</v>
      </c>
      <c r="I77" s="280">
        <v>927.03333333333353</v>
      </c>
      <c r="J77" s="280">
        <v>944.41666666666686</v>
      </c>
      <c r="K77" s="278">
        <v>909.65</v>
      </c>
      <c r="L77" s="278">
        <v>863.3</v>
      </c>
      <c r="M77" s="278">
        <v>25.570070000000001</v>
      </c>
    </row>
    <row r="78" spans="1:13">
      <c r="A78" s="302">
        <v>69</v>
      </c>
      <c r="B78" s="278" t="s">
        <v>99</v>
      </c>
      <c r="C78" s="278">
        <v>159.5</v>
      </c>
      <c r="D78" s="280">
        <v>157.45000000000002</v>
      </c>
      <c r="E78" s="280">
        <v>154.30000000000004</v>
      </c>
      <c r="F78" s="280">
        <v>149.10000000000002</v>
      </c>
      <c r="G78" s="280">
        <v>145.95000000000005</v>
      </c>
      <c r="H78" s="280">
        <v>162.65000000000003</v>
      </c>
      <c r="I78" s="280">
        <v>165.8</v>
      </c>
      <c r="J78" s="280">
        <v>171.00000000000003</v>
      </c>
      <c r="K78" s="278">
        <v>160.6</v>
      </c>
      <c r="L78" s="278">
        <v>152.25</v>
      </c>
      <c r="M78" s="278">
        <v>34.805230000000002</v>
      </c>
    </row>
    <row r="79" spans="1:13">
      <c r="A79" s="302">
        <v>70</v>
      </c>
      <c r="B79" s="278" t="s">
        <v>100</v>
      </c>
      <c r="C79" s="278">
        <v>38.450000000000003</v>
      </c>
      <c r="D79" s="280">
        <v>38.25</v>
      </c>
      <c r="E79" s="280">
        <v>37.75</v>
      </c>
      <c r="F79" s="280">
        <v>37.049999999999997</v>
      </c>
      <c r="G79" s="280">
        <v>36.549999999999997</v>
      </c>
      <c r="H79" s="280">
        <v>38.950000000000003</v>
      </c>
      <c r="I79" s="280">
        <v>39.450000000000003</v>
      </c>
      <c r="J79" s="280">
        <v>40.150000000000006</v>
      </c>
      <c r="K79" s="278">
        <v>38.75</v>
      </c>
      <c r="L79" s="278">
        <v>37.549999999999997</v>
      </c>
      <c r="M79" s="278">
        <v>247.66540000000001</v>
      </c>
    </row>
    <row r="80" spans="1:13">
      <c r="A80" s="302">
        <v>71</v>
      </c>
      <c r="B80" s="278" t="s">
        <v>371</v>
      </c>
      <c r="C80" s="278">
        <v>114.9</v>
      </c>
      <c r="D80" s="280">
        <v>114.48333333333335</v>
      </c>
      <c r="E80" s="280">
        <v>113.51666666666669</v>
      </c>
      <c r="F80" s="280">
        <v>112.13333333333334</v>
      </c>
      <c r="G80" s="280">
        <v>111.16666666666669</v>
      </c>
      <c r="H80" s="280">
        <v>115.8666666666667</v>
      </c>
      <c r="I80" s="280">
        <v>116.83333333333334</v>
      </c>
      <c r="J80" s="280">
        <v>118.21666666666671</v>
      </c>
      <c r="K80" s="278">
        <v>115.45</v>
      </c>
      <c r="L80" s="278">
        <v>113.1</v>
      </c>
      <c r="M80" s="278">
        <v>6.1037999999999997</v>
      </c>
    </row>
    <row r="81" spans="1:13">
      <c r="A81" s="302">
        <v>72</v>
      </c>
      <c r="B81" s="278" t="s">
        <v>244</v>
      </c>
      <c r="C81" s="278">
        <v>7.8</v>
      </c>
      <c r="D81" s="280">
        <v>7.666666666666667</v>
      </c>
      <c r="E81" s="280">
        <v>7.5333333333333341</v>
      </c>
      <c r="F81" s="280">
        <v>7.2666666666666675</v>
      </c>
      <c r="G81" s="280">
        <v>7.1333333333333346</v>
      </c>
      <c r="H81" s="280">
        <v>7.9333333333333336</v>
      </c>
      <c r="I81" s="280">
        <v>8.0666666666666664</v>
      </c>
      <c r="J81" s="280">
        <v>8.3333333333333321</v>
      </c>
      <c r="K81" s="278">
        <v>7.8</v>
      </c>
      <c r="L81" s="278">
        <v>7.4</v>
      </c>
      <c r="M81" s="278">
        <v>28.10755</v>
      </c>
    </row>
    <row r="82" spans="1:13">
      <c r="A82" s="302">
        <v>73</v>
      </c>
      <c r="B82" s="278" t="s">
        <v>245</v>
      </c>
      <c r="C82" s="278">
        <v>73.400000000000006</v>
      </c>
      <c r="D82" s="280">
        <v>72.3</v>
      </c>
      <c r="E82" s="280">
        <v>71.199999999999989</v>
      </c>
      <c r="F82" s="280">
        <v>68.999999999999986</v>
      </c>
      <c r="G82" s="280">
        <v>67.899999999999977</v>
      </c>
      <c r="H82" s="280">
        <v>74.5</v>
      </c>
      <c r="I82" s="280">
        <v>75.599999999999994</v>
      </c>
      <c r="J82" s="280">
        <v>77.800000000000011</v>
      </c>
      <c r="K82" s="278">
        <v>73.400000000000006</v>
      </c>
      <c r="L82" s="278">
        <v>70.099999999999994</v>
      </c>
      <c r="M82" s="278">
        <v>20.25461</v>
      </c>
    </row>
    <row r="83" spans="1:13">
      <c r="A83" s="302">
        <v>74</v>
      </c>
      <c r="B83" s="278" t="s">
        <v>101</v>
      </c>
      <c r="C83" s="278">
        <v>88.15</v>
      </c>
      <c r="D83" s="280">
        <v>87.633333333333326</v>
      </c>
      <c r="E83" s="280">
        <v>86.666666666666657</v>
      </c>
      <c r="F83" s="280">
        <v>85.183333333333337</v>
      </c>
      <c r="G83" s="280">
        <v>84.216666666666669</v>
      </c>
      <c r="H83" s="280">
        <v>89.116666666666646</v>
      </c>
      <c r="I83" s="280">
        <v>90.083333333333314</v>
      </c>
      <c r="J83" s="280">
        <v>91.566666666666634</v>
      </c>
      <c r="K83" s="278">
        <v>88.6</v>
      </c>
      <c r="L83" s="278">
        <v>86.15</v>
      </c>
      <c r="M83" s="278">
        <v>97.321269999999998</v>
      </c>
    </row>
    <row r="84" spans="1:13">
      <c r="A84" s="302">
        <v>75</v>
      </c>
      <c r="B84" s="278" t="s">
        <v>104</v>
      </c>
      <c r="C84" s="278">
        <v>17.25</v>
      </c>
      <c r="D84" s="280">
        <v>17.216666666666665</v>
      </c>
      <c r="E84" s="280">
        <v>17.033333333333331</v>
      </c>
      <c r="F84" s="280">
        <v>16.816666666666666</v>
      </c>
      <c r="G84" s="280">
        <v>16.633333333333333</v>
      </c>
      <c r="H84" s="280">
        <v>17.43333333333333</v>
      </c>
      <c r="I84" s="280">
        <v>17.61666666666666</v>
      </c>
      <c r="J84" s="280">
        <v>17.833333333333329</v>
      </c>
      <c r="K84" s="278">
        <v>17.399999999999999</v>
      </c>
      <c r="L84" s="278">
        <v>17</v>
      </c>
      <c r="M84" s="278">
        <v>51.673920000000003</v>
      </c>
    </row>
    <row r="85" spans="1:13">
      <c r="A85" s="302">
        <v>76</v>
      </c>
      <c r="B85" s="278" t="s">
        <v>246</v>
      </c>
      <c r="C85" s="278">
        <v>121.7</v>
      </c>
      <c r="D85" s="280">
        <v>122.34999999999998</v>
      </c>
      <c r="E85" s="280">
        <v>119.94999999999996</v>
      </c>
      <c r="F85" s="280">
        <v>118.19999999999997</v>
      </c>
      <c r="G85" s="280">
        <v>115.79999999999995</v>
      </c>
      <c r="H85" s="280">
        <v>124.09999999999997</v>
      </c>
      <c r="I85" s="280">
        <v>126.49999999999997</v>
      </c>
      <c r="J85" s="280">
        <v>128.24999999999997</v>
      </c>
      <c r="K85" s="278">
        <v>124.75</v>
      </c>
      <c r="L85" s="278">
        <v>120.6</v>
      </c>
      <c r="M85" s="278">
        <v>0.61919000000000002</v>
      </c>
    </row>
    <row r="86" spans="1:13">
      <c r="A86" s="302">
        <v>77</v>
      </c>
      <c r="B86" s="278" t="s">
        <v>102</v>
      </c>
      <c r="C86" s="278">
        <v>348.2</v>
      </c>
      <c r="D86" s="280">
        <v>351.23333333333335</v>
      </c>
      <c r="E86" s="280">
        <v>341.9666666666667</v>
      </c>
      <c r="F86" s="280">
        <v>335.73333333333335</v>
      </c>
      <c r="G86" s="280">
        <v>326.4666666666667</v>
      </c>
      <c r="H86" s="280">
        <v>357.4666666666667</v>
      </c>
      <c r="I86" s="280">
        <v>366.73333333333335</v>
      </c>
      <c r="J86" s="280">
        <v>372.9666666666667</v>
      </c>
      <c r="K86" s="278">
        <v>360.5</v>
      </c>
      <c r="L86" s="278">
        <v>345</v>
      </c>
      <c r="M86" s="278">
        <v>51.83869</v>
      </c>
    </row>
    <row r="87" spans="1:13">
      <c r="A87" s="302">
        <v>78</v>
      </c>
      <c r="B87" s="278" t="s">
        <v>247</v>
      </c>
      <c r="C87" s="278">
        <v>364.6</v>
      </c>
      <c r="D87" s="280">
        <v>365.61666666666662</v>
      </c>
      <c r="E87" s="280">
        <v>361.28333333333325</v>
      </c>
      <c r="F87" s="280">
        <v>357.96666666666664</v>
      </c>
      <c r="G87" s="280">
        <v>353.63333333333327</v>
      </c>
      <c r="H87" s="280">
        <v>368.93333333333322</v>
      </c>
      <c r="I87" s="280">
        <v>373.26666666666659</v>
      </c>
      <c r="J87" s="280">
        <v>376.5833333333332</v>
      </c>
      <c r="K87" s="278">
        <v>369.95</v>
      </c>
      <c r="L87" s="278">
        <v>362.3</v>
      </c>
      <c r="M87" s="278">
        <v>1.1122300000000001</v>
      </c>
    </row>
    <row r="88" spans="1:13">
      <c r="A88" s="302">
        <v>79</v>
      </c>
      <c r="B88" s="278" t="s">
        <v>105</v>
      </c>
      <c r="C88" s="278">
        <v>574.95000000000005</v>
      </c>
      <c r="D88" s="280">
        <v>577.65</v>
      </c>
      <c r="E88" s="280">
        <v>567.29999999999995</v>
      </c>
      <c r="F88" s="280">
        <v>559.65</v>
      </c>
      <c r="G88" s="280">
        <v>549.29999999999995</v>
      </c>
      <c r="H88" s="280">
        <v>585.29999999999995</v>
      </c>
      <c r="I88" s="280">
        <v>595.65000000000009</v>
      </c>
      <c r="J88" s="280">
        <v>603.29999999999995</v>
      </c>
      <c r="K88" s="278">
        <v>588</v>
      </c>
      <c r="L88" s="278">
        <v>570</v>
      </c>
      <c r="M88" s="278">
        <v>14.15962</v>
      </c>
    </row>
    <row r="89" spans="1:13">
      <c r="A89" s="302">
        <v>80</v>
      </c>
      <c r="B89" s="278" t="s">
        <v>248</v>
      </c>
      <c r="C89" s="278">
        <v>287.89999999999998</v>
      </c>
      <c r="D89" s="280">
        <v>278.54999999999995</v>
      </c>
      <c r="E89" s="280">
        <v>264.39999999999992</v>
      </c>
      <c r="F89" s="280">
        <v>240.89999999999998</v>
      </c>
      <c r="G89" s="280">
        <v>226.74999999999994</v>
      </c>
      <c r="H89" s="280">
        <v>302.0499999999999</v>
      </c>
      <c r="I89" s="280">
        <v>316.2</v>
      </c>
      <c r="J89" s="280">
        <v>339.69999999999987</v>
      </c>
      <c r="K89" s="278">
        <v>292.7</v>
      </c>
      <c r="L89" s="278">
        <v>255.05</v>
      </c>
      <c r="M89" s="278">
        <v>25.88495</v>
      </c>
    </row>
    <row r="90" spans="1:13">
      <c r="A90" s="302">
        <v>81</v>
      </c>
      <c r="B90" s="278" t="s">
        <v>249</v>
      </c>
      <c r="C90" s="278">
        <v>602.35</v>
      </c>
      <c r="D90" s="280">
        <v>603.33333333333337</v>
      </c>
      <c r="E90" s="280">
        <v>598.66666666666674</v>
      </c>
      <c r="F90" s="280">
        <v>594.98333333333335</v>
      </c>
      <c r="G90" s="280">
        <v>590.31666666666672</v>
      </c>
      <c r="H90" s="280">
        <v>607.01666666666677</v>
      </c>
      <c r="I90" s="280">
        <v>611.68333333333351</v>
      </c>
      <c r="J90" s="280">
        <v>615.36666666666679</v>
      </c>
      <c r="K90" s="278">
        <v>608</v>
      </c>
      <c r="L90" s="278">
        <v>599.65</v>
      </c>
      <c r="M90" s="278">
        <v>2.8505600000000002</v>
      </c>
    </row>
    <row r="91" spans="1:13">
      <c r="A91" s="302">
        <v>82</v>
      </c>
      <c r="B91" s="278" t="s">
        <v>250</v>
      </c>
      <c r="C91" s="278">
        <v>178.65</v>
      </c>
      <c r="D91" s="280">
        <v>179.41666666666666</v>
      </c>
      <c r="E91" s="280">
        <v>177.23333333333332</v>
      </c>
      <c r="F91" s="280">
        <v>175.81666666666666</v>
      </c>
      <c r="G91" s="280">
        <v>173.63333333333333</v>
      </c>
      <c r="H91" s="280">
        <v>180.83333333333331</v>
      </c>
      <c r="I91" s="280">
        <v>183.01666666666665</v>
      </c>
      <c r="J91" s="280">
        <v>184.43333333333331</v>
      </c>
      <c r="K91" s="278">
        <v>181.6</v>
      </c>
      <c r="L91" s="278">
        <v>178</v>
      </c>
      <c r="M91" s="278">
        <v>1.2222200000000001</v>
      </c>
    </row>
    <row r="92" spans="1:13">
      <c r="A92" s="302">
        <v>83</v>
      </c>
      <c r="B92" s="278" t="s">
        <v>106</v>
      </c>
      <c r="C92" s="278">
        <v>532.65</v>
      </c>
      <c r="D92" s="280">
        <v>534.9666666666667</v>
      </c>
      <c r="E92" s="280">
        <v>525.53333333333342</v>
      </c>
      <c r="F92" s="280">
        <v>518.41666666666674</v>
      </c>
      <c r="G92" s="280">
        <v>508.98333333333346</v>
      </c>
      <c r="H92" s="280">
        <v>542.08333333333337</v>
      </c>
      <c r="I92" s="280">
        <v>551.51666666666677</v>
      </c>
      <c r="J92" s="280">
        <v>558.63333333333333</v>
      </c>
      <c r="K92" s="278">
        <v>544.4</v>
      </c>
      <c r="L92" s="278">
        <v>527.85</v>
      </c>
      <c r="M92" s="278">
        <v>39.881839999999997</v>
      </c>
    </row>
    <row r="93" spans="1:13">
      <c r="A93" s="302">
        <v>84</v>
      </c>
      <c r="B93" s="278" t="s">
        <v>251</v>
      </c>
      <c r="C93" s="278">
        <v>188.5</v>
      </c>
      <c r="D93" s="280">
        <v>188.83333333333334</v>
      </c>
      <c r="E93" s="280">
        <v>185.31666666666669</v>
      </c>
      <c r="F93" s="280">
        <v>182.13333333333335</v>
      </c>
      <c r="G93" s="280">
        <v>178.6166666666667</v>
      </c>
      <c r="H93" s="280">
        <v>192.01666666666668</v>
      </c>
      <c r="I93" s="280">
        <v>195.53333333333333</v>
      </c>
      <c r="J93" s="280">
        <v>198.71666666666667</v>
      </c>
      <c r="K93" s="278">
        <v>192.35</v>
      </c>
      <c r="L93" s="278">
        <v>185.65</v>
      </c>
      <c r="M93" s="278">
        <v>4.6231</v>
      </c>
    </row>
    <row r="94" spans="1:13">
      <c r="A94" s="302">
        <v>85</v>
      </c>
      <c r="B94" s="278" t="s">
        <v>252</v>
      </c>
      <c r="C94" s="278">
        <v>726.7</v>
      </c>
      <c r="D94" s="280">
        <v>734</v>
      </c>
      <c r="E94" s="280">
        <v>717.5</v>
      </c>
      <c r="F94" s="280">
        <v>708.3</v>
      </c>
      <c r="G94" s="280">
        <v>691.8</v>
      </c>
      <c r="H94" s="280">
        <v>743.2</v>
      </c>
      <c r="I94" s="280">
        <v>759.7</v>
      </c>
      <c r="J94" s="280">
        <v>768.90000000000009</v>
      </c>
      <c r="K94" s="278">
        <v>750.5</v>
      </c>
      <c r="L94" s="278">
        <v>724.8</v>
      </c>
      <c r="M94" s="278">
        <v>0.86539999999999995</v>
      </c>
    </row>
    <row r="95" spans="1:13">
      <c r="A95" s="302">
        <v>86</v>
      </c>
      <c r="B95" s="278" t="s">
        <v>109</v>
      </c>
      <c r="C95" s="278">
        <v>524</v>
      </c>
      <c r="D95" s="280">
        <v>526.91666666666663</v>
      </c>
      <c r="E95" s="280">
        <v>517.33333333333326</v>
      </c>
      <c r="F95" s="280">
        <v>510.66666666666663</v>
      </c>
      <c r="G95" s="280">
        <v>501.08333333333326</v>
      </c>
      <c r="H95" s="280">
        <v>533.58333333333326</v>
      </c>
      <c r="I95" s="280">
        <v>543.16666666666652</v>
      </c>
      <c r="J95" s="280">
        <v>549.83333333333326</v>
      </c>
      <c r="K95" s="278">
        <v>536.5</v>
      </c>
      <c r="L95" s="278">
        <v>520.25</v>
      </c>
      <c r="M95" s="278">
        <v>40.55697</v>
      </c>
    </row>
    <row r="96" spans="1:13">
      <c r="A96" s="302">
        <v>87</v>
      </c>
      <c r="B96" s="278" t="s">
        <v>253</v>
      </c>
      <c r="C96" s="278">
        <v>2441.4</v>
      </c>
      <c r="D96" s="280">
        <v>2448.3333333333335</v>
      </c>
      <c r="E96" s="280">
        <v>2425.0666666666671</v>
      </c>
      <c r="F96" s="280">
        <v>2408.7333333333336</v>
      </c>
      <c r="G96" s="280">
        <v>2385.4666666666672</v>
      </c>
      <c r="H96" s="280">
        <v>2464.666666666667</v>
      </c>
      <c r="I96" s="280">
        <v>2487.9333333333334</v>
      </c>
      <c r="J96" s="280">
        <v>2504.2666666666669</v>
      </c>
      <c r="K96" s="278">
        <v>2471.6</v>
      </c>
      <c r="L96" s="278">
        <v>2432</v>
      </c>
      <c r="M96" s="278">
        <v>0.98365999999999998</v>
      </c>
    </row>
    <row r="97" spans="1:13">
      <c r="A97" s="302">
        <v>88</v>
      </c>
      <c r="B97" s="278" t="s">
        <v>111</v>
      </c>
      <c r="C97" s="278">
        <v>852.4</v>
      </c>
      <c r="D97" s="280">
        <v>857.63333333333333</v>
      </c>
      <c r="E97" s="280">
        <v>843.51666666666665</v>
      </c>
      <c r="F97" s="280">
        <v>834.63333333333333</v>
      </c>
      <c r="G97" s="280">
        <v>820.51666666666665</v>
      </c>
      <c r="H97" s="280">
        <v>866.51666666666665</v>
      </c>
      <c r="I97" s="280">
        <v>880.63333333333321</v>
      </c>
      <c r="J97" s="280">
        <v>889.51666666666665</v>
      </c>
      <c r="K97" s="278">
        <v>871.75</v>
      </c>
      <c r="L97" s="278">
        <v>848.75</v>
      </c>
      <c r="M97" s="278">
        <v>190.02589</v>
      </c>
    </row>
    <row r="98" spans="1:13">
      <c r="A98" s="302">
        <v>89</v>
      </c>
      <c r="B98" s="278" t="s">
        <v>254</v>
      </c>
      <c r="C98" s="278">
        <v>507.45</v>
      </c>
      <c r="D98" s="280">
        <v>506.45</v>
      </c>
      <c r="E98" s="280">
        <v>498</v>
      </c>
      <c r="F98" s="280">
        <v>488.55</v>
      </c>
      <c r="G98" s="280">
        <v>480.1</v>
      </c>
      <c r="H98" s="280">
        <v>515.9</v>
      </c>
      <c r="I98" s="280">
        <v>524.34999999999991</v>
      </c>
      <c r="J98" s="280">
        <v>533.79999999999995</v>
      </c>
      <c r="K98" s="278">
        <v>514.9</v>
      </c>
      <c r="L98" s="278">
        <v>497</v>
      </c>
      <c r="M98" s="278">
        <v>42.156399999999998</v>
      </c>
    </row>
    <row r="99" spans="1:13">
      <c r="A99" s="302">
        <v>90</v>
      </c>
      <c r="B99" s="278" t="s">
        <v>107</v>
      </c>
      <c r="C99" s="278">
        <v>460.7</v>
      </c>
      <c r="D99" s="280">
        <v>460.55</v>
      </c>
      <c r="E99" s="280">
        <v>454.3</v>
      </c>
      <c r="F99" s="280">
        <v>447.9</v>
      </c>
      <c r="G99" s="280">
        <v>441.65</v>
      </c>
      <c r="H99" s="280">
        <v>466.95000000000005</v>
      </c>
      <c r="I99" s="280">
        <v>473.20000000000005</v>
      </c>
      <c r="J99" s="280">
        <v>479.60000000000008</v>
      </c>
      <c r="K99" s="278">
        <v>466.8</v>
      </c>
      <c r="L99" s="278">
        <v>454.15</v>
      </c>
      <c r="M99" s="278">
        <v>22.495840000000001</v>
      </c>
    </row>
    <row r="100" spans="1:13">
      <c r="A100" s="302">
        <v>91</v>
      </c>
      <c r="B100" s="278" t="s">
        <v>112</v>
      </c>
      <c r="C100" s="278">
        <v>2113.65</v>
      </c>
      <c r="D100" s="280">
        <v>2128.1833333333334</v>
      </c>
      <c r="E100" s="280">
        <v>2086.4666666666667</v>
      </c>
      <c r="F100" s="280">
        <v>2059.2833333333333</v>
      </c>
      <c r="G100" s="280">
        <v>2017.5666666666666</v>
      </c>
      <c r="H100" s="280">
        <v>2155.3666666666668</v>
      </c>
      <c r="I100" s="280">
        <v>2197.0833333333339</v>
      </c>
      <c r="J100" s="280">
        <v>2224.2666666666669</v>
      </c>
      <c r="K100" s="278">
        <v>2169.9</v>
      </c>
      <c r="L100" s="278">
        <v>2101</v>
      </c>
      <c r="M100" s="278">
        <v>15.13569</v>
      </c>
    </row>
    <row r="101" spans="1:13">
      <c r="A101" s="302">
        <v>92</v>
      </c>
      <c r="B101" s="278" t="s">
        <v>113</v>
      </c>
      <c r="C101" s="278">
        <v>237.05</v>
      </c>
      <c r="D101" s="280">
        <v>237.38333333333333</v>
      </c>
      <c r="E101" s="280">
        <v>234.76666666666665</v>
      </c>
      <c r="F101" s="280">
        <v>232.48333333333332</v>
      </c>
      <c r="G101" s="280">
        <v>229.86666666666665</v>
      </c>
      <c r="H101" s="280">
        <v>239.66666666666666</v>
      </c>
      <c r="I101" s="280">
        <v>242.28333333333333</v>
      </c>
      <c r="J101" s="280">
        <v>244.56666666666666</v>
      </c>
      <c r="K101" s="278">
        <v>240</v>
      </c>
      <c r="L101" s="278">
        <v>235.1</v>
      </c>
      <c r="M101" s="278">
        <v>2.4797500000000001</v>
      </c>
    </row>
    <row r="102" spans="1:13">
      <c r="A102" s="302">
        <v>93</v>
      </c>
      <c r="B102" s="278" t="s">
        <v>115</v>
      </c>
      <c r="C102" s="278">
        <v>129.1</v>
      </c>
      <c r="D102" s="280">
        <v>128.35</v>
      </c>
      <c r="E102" s="280">
        <v>126.25</v>
      </c>
      <c r="F102" s="280">
        <v>123.4</v>
      </c>
      <c r="G102" s="280">
        <v>121.30000000000001</v>
      </c>
      <c r="H102" s="280">
        <v>131.19999999999999</v>
      </c>
      <c r="I102" s="280">
        <v>133.29999999999995</v>
      </c>
      <c r="J102" s="280">
        <v>136.14999999999998</v>
      </c>
      <c r="K102" s="278">
        <v>130.44999999999999</v>
      </c>
      <c r="L102" s="278">
        <v>125.5</v>
      </c>
      <c r="M102" s="278">
        <v>187.86955</v>
      </c>
    </row>
    <row r="103" spans="1:13">
      <c r="A103" s="302">
        <v>94</v>
      </c>
      <c r="B103" s="278" t="s">
        <v>116</v>
      </c>
      <c r="C103" s="278">
        <v>179.3</v>
      </c>
      <c r="D103" s="280">
        <v>180.80000000000004</v>
      </c>
      <c r="E103" s="280">
        <v>176.80000000000007</v>
      </c>
      <c r="F103" s="280">
        <v>174.30000000000004</v>
      </c>
      <c r="G103" s="280">
        <v>170.30000000000007</v>
      </c>
      <c r="H103" s="280">
        <v>183.30000000000007</v>
      </c>
      <c r="I103" s="280">
        <v>187.3</v>
      </c>
      <c r="J103" s="280">
        <v>189.80000000000007</v>
      </c>
      <c r="K103" s="278">
        <v>184.8</v>
      </c>
      <c r="L103" s="278">
        <v>178.3</v>
      </c>
      <c r="M103" s="278">
        <v>44.723190000000002</v>
      </c>
    </row>
    <row r="104" spans="1:13">
      <c r="A104" s="302">
        <v>95</v>
      </c>
      <c r="B104" s="278" t="s">
        <v>117</v>
      </c>
      <c r="C104" s="278">
        <v>1977.8</v>
      </c>
      <c r="D104" s="280">
        <v>1990.9333333333334</v>
      </c>
      <c r="E104" s="280">
        <v>1961.8666666666668</v>
      </c>
      <c r="F104" s="280">
        <v>1945.9333333333334</v>
      </c>
      <c r="G104" s="280">
        <v>1916.8666666666668</v>
      </c>
      <c r="H104" s="280">
        <v>2006.8666666666668</v>
      </c>
      <c r="I104" s="280">
        <v>2035.9333333333334</v>
      </c>
      <c r="J104" s="280">
        <v>2051.8666666666668</v>
      </c>
      <c r="K104" s="278">
        <v>2020</v>
      </c>
      <c r="L104" s="278">
        <v>1975</v>
      </c>
      <c r="M104" s="278">
        <v>46.291139999999999</v>
      </c>
    </row>
    <row r="105" spans="1:13">
      <c r="A105" s="302">
        <v>96</v>
      </c>
      <c r="B105" s="278" t="s">
        <v>255</v>
      </c>
      <c r="C105" s="278">
        <v>166.65</v>
      </c>
      <c r="D105" s="280">
        <v>166.98333333333332</v>
      </c>
      <c r="E105" s="280">
        <v>164.96666666666664</v>
      </c>
      <c r="F105" s="280">
        <v>163.28333333333333</v>
      </c>
      <c r="G105" s="280">
        <v>161.26666666666665</v>
      </c>
      <c r="H105" s="280">
        <v>168.66666666666663</v>
      </c>
      <c r="I105" s="280">
        <v>170.68333333333334</v>
      </c>
      <c r="J105" s="280">
        <v>172.36666666666662</v>
      </c>
      <c r="K105" s="278">
        <v>169</v>
      </c>
      <c r="L105" s="278">
        <v>165.3</v>
      </c>
      <c r="M105" s="278">
        <v>5.2561099999999996</v>
      </c>
    </row>
    <row r="106" spans="1:13">
      <c r="A106" s="302">
        <v>97</v>
      </c>
      <c r="B106" s="278" t="s">
        <v>256</v>
      </c>
      <c r="C106" s="278">
        <v>21.95</v>
      </c>
      <c r="D106" s="280">
        <v>22</v>
      </c>
      <c r="E106" s="280">
        <v>21.65</v>
      </c>
      <c r="F106" s="280">
        <v>21.349999999999998</v>
      </c>
      <c r="G106" s="280">
        <v>20.999999999999996</v>
      </c>
      <c r="H106" s="280">
        <v>22.3</v>
      </c>
      <c r="I106" s="280">
        <v>22.650000000000002</v>
      </c>
      <c r="J106" s="280">
        <v>22.950000000000003</v>
      </c>
      <c r="K106" s="278">
        <v>22.35</v>
      </c>
      <c r="L106" s="278">
        <v>21.7</v>
      </c>
      <c r="M106" s="278">
        <v>9.8238400000000006</v>
      </c>
    </row>
    <row r="107" spans="1:13">
      <c r="A107" s="302">
        <v>98</v>
      </c>
      <c r="B107" s="278" t="s">
        <v>110</v>
      </c>
      <c r="C107" s="278">
        <v>1502.15</v>
      </c>
      <c r="D107" s="280">
        <v>1518.7666666666667</v>
      </c>
      <c r="E107" s="280">
        <v>1469.3833333333332</v>
      </c>
      <c r="F107" s="280">
        <v>1436.6166666666666</v>
      </c>
      <c r="G107" s="280">
        <v>1387.2333333333331</v>
      </c>
      <c r="H107" s="280">
        <v>1551.5333333333333</v>
      </c>
      <c r="I107" s="280">
        <v>1600.916666666667</v>
      </c>
      <c r="J107" s="280">
        <v>1633.6833333333334</v>
      </c>
      <c r="K107" s="278">
        <v>1568.15</v>
      </c>
      <c r="L107" s="278">
        <v>1486</v>
      </c>
      <c r="M107" s="278">
        <v>127.52509999999999</v>
      </c>
    </row>
    <row r="108" spans="1:13">
      <c r="A108" s="302">
        <v>99</v>
      </c>
      <c r="B108" s="278" t="s">
        <v>119</v>
      </c>
      <c r="C108" s="278">
        <v>292.7</v>
      </c>
      <c r="D108" s="280">
        <v>293.5333333333333</v>
      </c>
      <c r="E108" s="280">
        <v>289.16666666666663</v>
      </c>
      <c r="F108" s="280">
        <v>285.63333333333333</v>
      </c>
      <c r="G108" s="280">
        <v>281.26666666666665</v>
      </c>
      <c r="H108" s="280">
        <v>297.06666666666661</v>
      </c>
      <c r="I108" s="280">
        <v>301.43333333333328</v>
      </c>
      <c r="J108" s="280">
        <v>304.96666666666658</v>
      </c>
      <c r="K108" s="278">
        <v>297.89999999999998</v>
      </c>
      <c r="L108" s="278">
        <v>290</v>
      </c>
      <c r="M108" s="278">
        <v>466.84636</v>
      </c>
    </row>
    <row r="109" spans="1:13">
      <c r="A109" s="302">
        <v>100</v>
      </c>
      <c r="B109" s="278" t="s">
        <v>257</v>
      </c>
      <c r="C109" s="278">
        <v>1233.3499999999999</v>
      </c>
      <c r="D109" s="280">
        <v>1239.7833333333333</v>
      </c>
      <c r="E109" s="280">
        <v>1221.5666666666666</v>
      </c>
      <c r="F109" s="280">
        <v>1209.7833333333333</v>
      </c>
      <c r="G109" s="280">
        <v>1191.5666666666666</v>
      </c>
      <c r="H109" s="280">
        <v>1251.5666666666666</v>
      </c>
      <c r="I109" s="280">
        <v>1269.7833333333333</v>
      </c>
      <c r="J109" s="280">
        <v>1281.5666666666666</v>
      </c>
      <c r="K109" s="278">
        <v>1258</v>
      </c>
      <c r="L109" s="278">
        <v>1228</v>
      </c>
      <c r="M109" s="278">
        <v>3.0306799999999998</v>
      </c>
    </row>
    <row r="110" spans="1:13">
      <c r="A110" s="302">
        <v>101</v>
      </c>
      <c r="B110" s="278" t="s">
        <v>120</v>
      </c>
      <c r="C110" s="278">
        <v>347.35</v>
      </c>
      <c r="D110" s="280">
        <v>344.95</v>
      </c>
      <c r="E110" s="280">
        <v>339.9</v>
      </c>
      <c r="F110" s="280">
        <v>332.45</v>
      </c>
      <c r="G110" s="280">
        <v>327.39999999999998</v>
      </c>
      <c r="H110" s="280">
        <v>352.4</v>
      </c>
      <c r="I110" s="280">
        <v>357.45000000000005</v>
      </c>
      <c r="J110" s="280">
        <v>364.9</v>
      </c>
      <c r="K110" s="278">
        <v>350</v>
      </c>
      <c r="L110" s="278">
        <v>337.5</v>
      </c>
      <c r="M110" s="278">
        <v>45.021790000000003</v>
      </c>
    </row>
    <row r="111" spans="1:13">
      <c r="A111" s="302">
        <v>102</v>
      </c>
      <c r="B111" s="278" t="s">
        <v>258</v>
      </c>
      <c r="C111" s="278">
        <v>19.649999999999999</v>
      </c>
      <c r="D111" s="280">
        <v>19.733333333333334</v>
      </c>
      <c r="E111" s="280">
        <v>19.466666666666669</v>
      </c>
      <c r="F111" s="280">
        <v>19.283333333333335</v>
      </c>
      <c r="G111" s="280">
        <v>19.016666666666669</v>
      </c>
      <c r="H111" s="280">
        <v>19.916666666666668</v>
      </c>
      <c r="I111" s="280">
        <v>20.183333333333334</v>
      </c>
      <c r="J111" s="280">
        <v>20.366666666666667</v>
      </c>
      <c r="K111" s="278">
        <v>20</v>
      </c>
      <c r="L111" s="278">
        <v>19.55</v>
      </c>
      <c r="M111" s="278">
        <v>8.7343399999999995</v>
      </c>
    </row>
    <row r="112" spans="1:13">
      <c r="A112" s="302">
        <v>103</v>
      </c>
      <c r="B112" s="278" t="s">
        <v>122</v>
      </c>
      <c r="C112" s="278">
        <v>19.850000000000001</v>
      </c>
      <c r="D112" s="280">
        <v>19.866666666666664</v>
      </c>
      <c r="E112" s="280">
        <v>19.533333333333328</v>
      </c>
      <c r="F112" s="280">
        <v>19.216666666666665</v>
      </c>
      <c r="G112" s="280">
        <v>18.883333333333329</v>
      </c>
      <c r="H112" s="280">
        <v>20.183333333333326</v>
      </c>
      <c r="I112" s="280">
        <v>20.516666666666662</v>
      </c>
      <c r="J112" s="280">
        <v>20.833333333333325</v>
      </c>
      <c r="K112" s="278">
        <v>20.2</v>
      </c>
      <c r="L112" s="278">
        <v>19.55</v>
      </c>
      <c r="M112" s="278">
        <v>669.51080000000002</v>
      </c>
    </row>
    <row r="113" spans="1:13">
      <c r="A113" s="302">
        <v>104</v>
      </c>
      <c r="B113" s="278" t="s">
        <v>129</v>
      </c>
      <c r="C113" s="278">
        <v>191.7</v>
      </c>
      <c r="D113" s="280">
        <v>191.48333333333335</v>
      </c>
      <c r="E113" s="280">
        <v>188.01666666666671</v>
      </c>
      <c r="F113" s="280">
        <v>184.33333333333337</v>
      </c>
      <c r="G113" s="280">
        <v>180.86666666666673</v>
      </c>
      <c r="H113" s="280">
        <v>195.16666666666669</v>
      </c>
      <c r="I113" s="280">
        <v>198.63333333333333</v>
      </c>
      <c r="J113" s="280">
        <v>202.31666666666666</v>
      </c>
      <c r="K113" s="278">
        <v>194.95</v>
      </c>
      <c r="L113" s="278">
        <v>187.8</v>
      </c>
      <c r="M113" s="278">
        <v>532.35757999999998</v>
      </c>
    </row>
    <row r="114" spans="1:13">
      <c r="A114" s="302">
        <v>105</v>
      </c>
      <c r="B114" s="278" t="s">
        <v>118</v>
      </c>
      <c r="C114" s="278">
        <v>115.2</v>
      </c>
      <c r="D114" s="280">
        <v>115.81666666666666</v>
      </c>
      <c r="E114" s="280">
        <v>113.18333333333332</v>
      </c>
      <c r="F114" s="280">
        <v>111.16666666666666</v>
      </c>
      <c r="G114" s="280">
        <v>108.53333333333332</v>
      </c>
      <c r="H114" s="280">
        <v>117.83333333333333</v>
      </c>
      <c r="I114" s="280">
        <v>120.46666666666665</v>
      </c>
      <c r="J114" s="280">
        <v>122.48333333333333</v>
      </c>
      <c r="K114" s="278">
        <v>118.45</v>
      </c>
      <c r="L114" s="278">
        <v>113.8</v>
      </c>
      <c r="M114" s="278">
        <v>109.97051</v>
      </c>
    </row>
    <row r="115" spans="1:13">
      <c r="A115" s="302">
        <v>106</v>
      </c>
      <c r="B115" s="278" t="s">
        <v>259</v>
      </c>
      <c r="C115" s="278">
        <v>66.349999999999994</v>
      </c>
      <c r="D115" s="280">
        <v>67.36666666666666</v>
      </c>
      <c r="E115" s="280">
        <v>65.23333333333332</v>
      </c>
      <c r="F115" s="280">
        <v>64.11666666666666</v>
      </c>
      <c r="G115" s="280">
        <v>61.98333333333332</v>
      </c>
      <c r="H115" s="280">
        <v>68.48333333333332</v>
      </c>
      <c r="I115" s="280">
        <v>70.616666666666674</v>
      </c>
      <c r="J115" s="280">
        <v>71.73333333333332</v>
      </c>
      <c r="K115" s="278">
        <v>69.5</v>
      </c>
      <c r="L115" s="278">
        <v>66.25</v>
      </c>
      <c r="M115" s="278">
        <v>14.529260000000001</v>
      </c>
    </row>
    <row r="116" spans="1:13">
      <c r="A116" s="302">
        <v>107</v>
      </c>
      <c r="B116" s="278" t="s">
        <v>260</v>
      </c>
      <c r="C116" s="278">
        <v>44.15</v>
      </c>
      <c r="D116" s="280">
        <v>44.333333333333336</v>
      </c>
      <c r="E116" s="280">
        <v>43.766666666666673</v>
      </c>
      <c r="F116" s="280">
        <v>43.38333333333334</v>
      </c>
      <c r="G116" s="280">
        <v>42.816666666666677</v>
      </c>
      <c r="H116" s="280">
        <v>44.716666666666669</v>
      </c>
      <c r="I116" s="280">
        <v>45.283333333333331</v>
      </c>
      <c r="J116" s="280">
        <v>45.666666666666664</v>
      </c>
      <c r="K116" s="278">
        <v>44.9</v>
      </c>
      <c r="L116" s="278">
        <v>43.95</v>
      </c>
      <c r="M116" s="278">
        <v>5.5907099999999996</v>
      </c>
    </row>
    <row r="117" spans="1:13">
      <c r="A117" s="302">
        <v>108</v>
      </c>
      <c r="B117" s="278" t="s">
        <v>261</v>
      </c>
      <c r="C117" s="278">
        <v>67.75</v>
      </c>
      <c r="D117" s="280">
        <v>68.666666666666671</v>
      </c>
      <c r="E117" s="280">
        <v>66.433333333333337</v>
      </c>
      <c r="F117" s="280">
        <v>65.11666666666666</v>
      </c>
      <c r="G117" s="280">
        <v>62.883333333333326</v>
      </c>
      <c r="H117" s="280">
        <v>69.983333333333348</v>
      </c>
      <c r="I117" s="280">
        <v>72.216666666666669</v>
      </c>
      <c r="J117" s="280">
        <v>73.53333333333336</v>
      </c>
      <c r="K117" s="278">
        <v>70.900000000000006</v>
      </c>
      <c r="L117" s="278">
        <v>67.349999999999994</v>
      </c>
      <c r="M117" s="278">
        <v>9.2895199999999996</v>
      </c>
    </row>
    <row r="118" spans="1:13">
      <c r="A118" s="302">
        <v>109</v>
      </c>
      <c r="B118" s="278" t="s">
        <v>128</v>
      </c>
      <c r="C118" s="278">
        <v>77.150000000000006</v>
      </c>
      <c r="D118" s="280">
        <v>77.05</v>
      </c>
      <c r="E118" s="280">
        <v>76.25</v>
      </c>
      <c r="F118" s="280">
        <v>75.350000000000009</v>
      </c>
      <c r="G118" s="280">
        <v>74.550000000000011</v>
      </c>
      <c r="H118" s="280">
        <v>77.949999999999989</v>
      </c>
      <c r="I118" s="280">
        <v>78.749999999999972</v>
      </c>
      <c r="J118" s="280">
        <v>79.649999999999977</v>
      </c>
      <c r="K118" s="278">
        <v>77.849999999999994</v>
      </c>
      <c r="L118" s="278">
        <v>76.150000000000006</v>
      </c>
      <c r="M118" s="278">
        <v>154.86145999999999</v>
      </c>
    </row>
    <row r="119" spans="1:13">
      <c r="A119" s="302">
        <v>110</v>
      </c>
      <c r="B119" s="278" t="s">
        <v>123</v>
      </c>
      <c r="C119" s="278">
        <v>470</v>
      </c>
      <c r="D119" s="280">
        <v>464.43333333333339</v>
      </c>
      <c r="E119" s="280">
        <v>456.6666666666668</v>
      </c>
      <c r="F119" s="280">
        <v>443.33333333333343</v>
      </c>
      <c r="G119" s="280">
        <v>435.56666666666683</v>
      </c>
      <c r="H119" s="280">
        <v>477.76666666666677</v>
      </c>
      <c r="I119" s="280">
        <v>485.53333333333342</v>
      </c>
      <c r="J119" s="280">
        <v>498.86666666666673</v>
      </c>
      <c r="K119" s="278">
        <v>472.2</v>
      </c>
      <c r="L119" s="278">
        <v>451.1</v>
      </c>
      <c r="M119" s="278">
        <v>36.528260000000003</v>
      </c>
    </row>
    <row r="120" spans="1:13">
      <c r="A120" s="302">
        <v>111</v>
      </c>
      <c r="B120" s="278" t="s">
        <v>125</v>
      </c>
      <c r="C120" s="278">
        <v>348.2</v>
      </c>
      <c r="D120" s="280">
        <v>348.05</v>
      </c>
      <c r="E120" s="280">
        <v>342.15000000000003</v>
      </c>
      <c r="F120" s="280">
        <v>336.1</v>
      </c>
      <c r="G120" s="280">
        <v>330.20000000000005</v>
      </c>
      <c r="H120" s="280">
        <v>354.1</v>
      </c>
      <c r="I120" s="280">
        <v>360</v>
      </c>
      <c r="J120" s="280">
        <v>366.05</v>
      </c>
      <c r="K120" s="278">
        <v>353.95</v>
      </c>
      <c r="L120" s="278">
        <v>342</v>
      </c>
      <c r="M120" s="278">
        <v>199.33264</v>
      </c>
    </row>
    <row r="121" spans="1:13">
      <c r="A121" s="302">
        <v>112</v>
      </c>
      <c r="B121" s="278" t="s">
        <v>262</v>
      </c>
      <c r="C121" s="278">
        <v>2395.1</v>
      </c>
      <c r="D121" s="280">
        <v>2409.6833333333329</v>
      </c>
      <c r="E121" s="280">
        <v>2362.4166666666661</v>
      </c>
      <c r="F121" s="280">
        <v>2329.7333333333331</v>
      </c>
      <c r="G121" s="280">
        <v>2282.4666666666662</v>
      </c>
      <c r="H121" s="280">
        <v>2442.3666666666659</v>
      </c>
      <c r="I121" s="280">
        <v>2489.6333333333332</v>
      </c>
      <c r="J121" s="280">
        <v>2522.3166666666657</v>
      </c>
      <c r="K121" s="278">
        <v>2456.9499999999998</v>
      </c>
      <c r="L121" s="278">
        <v>2377</v>
      </c>
      <c r="M121" s="278">
        <v>2.4108299999999998</v>
      </c>
    </row>
    <row r="122" spans="1:13">
      <c r="A122" s="302">
        <v>113</v>
      </c>
      <c r="B122" s="278" t="s">
        <v>127</v>
      </c>
      <c r="C122" s="278">
        <v>680.55</v>
      </c>
      <c r="D122" s="280">
        <v>686.33333333333337</v>
      </c>
      <c r="E122" s="280">
        <v>673.2166666666667</v>
      </c>
      <c r="F122" s="280">
        <v>665.88333333333333</v>
      </c>
      <c r="G122" s="280">
        <v>652.76666666666665</v>
      </c>
      <c r="H122" s="280">
        <v>693.66666666666674</v>
      </c>
      <c r="I122" s="280">
        <v>706.7833333333333</v>
      </c>
      <c r="J122" s="280">
        <v>714.11666666666679</v>
      </c>
      <c r="K122" s="278">
        <v>699.45</v>
      </c>
      <c r="L122" s="278">
        <v>679</v>
      </c>
      <c r="M122" s="278">
        <v>70.997190000000003</v>
      </c>
    </row>
    <row r="123" spans="1:13">
      <c r="A123" s="302">
        <v>114</v>
      </c>
      <c r="B123" s="278" t="s">
        <v>124</v>
      </c>
      <c r="C123" s="278">
        <v>942</v>
      </c>
      <c r="D123" s="280">
        <v>957.98333333333323</v>
      </c>
      <c r="E123" s="280">
        <v>920.91666666666652</v>
      </c>
      <c r="F123" s="280">
        <v>899.83333333333326</v>
      </c>
      <c r="G123" s="280">
        <v>862.76666666666654</v>
      </c>
      <c r="H123" s="280">
        <v>979.06666666666649</v>
      </c>
      <c r="I123" s="280">
        <v>1016.1333333333333</v>
      </c>
      <c r="J123" s="280">
        <v>1037.2166666666665</v>
      </c>
      <c r="K123" s="278">
        <v>995.05</v>
      </c>
      <c r="L123" s="278">
        <v>936.9</v>
      </c>
      <c r="M123" s="278">
        <v>28.05294</v>
      </c>
    </row>
    <row r="124" spans="1:13">
      <c r="A124" s="302">
        <v>115</v>
      </c>
      <c r="B124" s="278" t="s">
        <v>263</v>
      </c>
      <c r="C124" s="278">
        <v>1618.95</v>
      </c>
      <c r="D124" s="280">
        <v>1611.5999999999997</v>
      </c>
      <c r="E124" s="280">
        <v>1584.1999999999994</v>
      </c>
      <c r="F124" s="280">
        <v>1549.4499999999996</v>
      </c>
      <c r="G124" s="280">
        <v>1522.0499999999993</v>
      </c>
      <c r="H124" s="280">
        <v>1646.3499999999995</v>
      </c>
      <c r="I124" s="280">
        <v>1673.7499999999995</v>
      </c>
      <c r="J124" s="280">
        <v>1708.4999999999995</v>
      </c>
      <c r="K124" s="278">
        <v>1639</v>
      </c>
      <c r="L124" s="278">
        <v>1576.85</v>
      </c>
      <c r="M124" s="278">
        <v>3.1640100000000002</v>
      </c>
    </row>
    <row r="125" spans="1:13">
      <c r="A125" s="302">
        <v>116</v>
      </c>
      <c r="B125" s="278" t="s">
        <v>264</v>
      </c>
      <c r="C125" s="278">
        <v>39.200000000000003</v>
      </c>
      <c r="D125" s="280">
        <v>39.416666666666664</v>
      </c>
      <c r="E125" s="280">
        <v>38.883333333333326</v>
      </c>
      <c r="F125" s="280">
        <v>38.566666666666663</v>
      </c>
      <c r="G125" s="280">
        <v>38.033333333333324</v>
      </c>
      <c r="H125" s="280">
        <v>39.733333333333327</v>
      </c>
      <c r="I125" s="280">
        <v>40.266666666666673</v>
      </c>
      <c r="J125" s="280">
        <v>40.583333333333329</v>
      </c>
      <c r="K125" s="278">
        <v>39.950000000000003</v>
      </c>
      <c r="L125" s="278">
        <v>39.1</v>
      </c>
      <c r="M125" s="278">
        <v>8.1654800000000005</v>
      </c>
    </row>
    <row r="126" spans="1:13">
      <c r="A126" s="302">
        <v>117</v>
      </c>
      <c r="B126" s="278" t="s">
        <v>131</v>
      </c>
      <c r="C126" s="278">
        <v>176.25</v>
      </c>
      <c r="D126" s="280">
        <v>174.16666666666666</v>
      </c>
      <c r="E126" s="280">
        <v>170.08333333333331</v>
      </c>
      <c r="F126" s="280">
        <v>163.91666666666666</v>
      </c>
      <c r="G126" s="280">
        <v>159.83333333333331</v>
      </c>
      <c r="H126" s="280">
        <v>180.33333333333331</v>
      </c>
      <c r="I126" s="280">
        <v>184.41666666666663</v>
      </c>
      <c r="J126" s="280">
        <v>190.58333333333331</v>
      </c>
      <c r="K126" s="278">
        <v>178.25</v>
      </c>
      <c r="L126" s="278">
        <v>168</v>
      </c>
      <c r="M126" s="278">
        <v>303.83792999999997</v>
      </c>
    </row>
    <row r="127" spans="1:13">
      <c r="A127" s="302">
        <v>118</v>
      </c>
      <c r="B127" s="278" t="s">
        <v>130</v>
      </c>
      <c r="C127" s="278">
        <v>109.15</v>
      </c>
      <c r="D127" s="280">
        <v>106.36666666666667</v>
      </c>
      <c r="E127" s="280">
        <v>101.88333333333335</v>
      </c>
      <c r="F127" s="280">
        <v>94.616666666666674</v>
      </c>
      <c r="G127" s="280">
        <v>90.133333333333354</v>
      </c>
      <c r="H127" s="280">
        <v>113.63333333333335</v>
      </c>
      <c r="I127" s="280">
        <v>118.11666666666667</v>
      </c>
      <c r="J127" s="280">
        <v>125.38333333333335</v>
      </c>
      <c r="K127" s="278">
        <v>110.85</v>
      </c>
      <c r="L127" s="278">
        <v>99.1</v>
      </c>
      <c r="M127" s="278">
        <v>575.13756999999998</v>
      </c>
    </row>
    <row r="128" spans="1:13">
      <c r="A128" s="302">
        <v>119</v>
      </c>
      <c r="B128" s="278" t="s">
        <v>132</v>
      </c>
      <c r="C128" s="278">
        <v>1704.05</v>
      </c>
      <c r="D128" s="280">
        <v>1687.7166666666665</v>
      </c>
      <c r="E128" s="280">
        <v>1638.583333333333</v>
      </c>
      <c r="F128" s="280">
        <v>1573.1166666666666</v>
      </c>
      <c r="G128" s="280">
        <v>1523.9833333333331</v>
      </c>
      <c r="H128" s="280">
        <v>1753.1833333333329</v>
      </c>
      <c r="I128" s="280">
        <v>1802.3166666666666</v>
      </c>
      <c r="J128" s="280">
        <v>1867.7833333333328</v>
      </c>
      <c r="K128" s="278">
        <v>1736.85</v>
      </c>
      <c r="L128" s="278">
        <v>1622.25</v>
      </c>
      <c r="M128" s="278">
        <v>26.073630000000001</v>
      </c>
    </row>
    <row r="129" spans="1:13">
      <c r="A129" s="302">
        <v>120</v>
      </c>
      <c r="B129" s="278" t="s">
        <v>265</v>
      </c>
      <c r="C129" s="278">
        <v>444.1</v>
      </c>
      <c r="D129" s="280">
        <v>449.7</v>
      </c>
      <c r="E129" s="280">
        <v>434.4</v>
      </c>
      <c r="F129" s="280">
        <v>424.7</v>
      </c>
      <c r="G129" s="280">
        <v>409.4</v>
      </c>
      <c r="H129" s="280">
        <v>459.4</v>
      </c>
      <c r="I129" s="280">
        <v>474.70000000000005</v>
      </c>
      <c r="J129" s="280">
        <v>484.4</v>
      </c>
      <c r="K129" s="278">
        <v>465</v>
      </c>
      <c r="L129" s="278">
        <v>440</v>
      </c>
      <c r="M129" s="278">
        <v>1.58365</v>
      </c>
    </row>
    <row r="130" spans="1:13">
      <c r="A130" s="302">
        <v>121</v>
      </c>
      <c r="B130" s="278" t="s">
        <v>134</v>
      </c>
      <c r="C130" s="278">
        <v>1153.2</v>
      </c>
      <c r="D130" s="280">
        <v>1157.5833333333333</v>
      </c>
      <c r="E130" s="280">
        <v>1140.1666666666665</v>
      </c>
      <c r="F130" s="280">
        <v>1127.1333333333332</v>
      </c>
      <c r="G130" s="280">
        <v>1109.7166666666665</v>
      </c>
      <c r="H130" s="280">
        <v>1170.6166666666666</v>
      </c>
      <c r="I130" s="280">
        <v>1188.0333333333331</v>
      </c>
      <c r="J130" s="280">
        <v>1201.0666666666666</v>
      </c>
      <c r="K130" s="278">
        <v>1175</v>
      </c>
      <c r="L130" s="278">
        <v>1144.55</v>
      </c>
      <c r="M130" s="278">
        <v>54.70825</v>
      </c>
    </row>
    <row r="131" spans="1:13">
      <c r="A131" s="302">
        <v>122</v>
      </c>
      <c r="B131" s="278" t="s">
        <v>135</v>
      </c>
      <c r="C131" s="278">
        <v>51.1</v>
      </c>
      <c r="D131" s="280">
        <v>51.6</v>
      </c>
      <c r="E131" s="280">
        <v>50.5</v>
      </c>
      <c r="F131" s="280">
        <v>49.9</v>
      </c>
      <c r="G131" s="280">
        <v>48.8</v>
      </c>
      <c r="H131" s="280">
        <v>52.2</v>
      </c>
      <c r="I131" s="280">
        <v>53.300000000000011</v>
      </c>
      <c r="J131" s="280">
        <v>53.900000000000006</v>
      </c>
      <c r="K131" s="278">
        <v>52.7</v>
      </c>
      <c r="L131" s="278">
        <v>51</v>
      </c>
      <c r="M131" s="278">
        <v>165.03276</v>
      </c>
    </row>
    <row r="132" spans="1:13">
      <c r="A132" s="302">
        <v>123</v>
      </c>
      <c r="B132" s="278" t="s">
        <v>266</v>
      </c>
      <c r="C132" s="278">
        <v>1137.55</v>
      </c>
      <c r="D132" s="280">
        <v>1135.8500000000001</v>
      </c>
      <c r="E132" s="280">
        <v>1125.7000000000003</v>
      </c>
      <c r="F132" s="280">
        <v>1113.8500000000001</v>
      </c>
      <c r="G132" s="280">
        <v>1103.7000000000003</v>
      </c>
      <c r="H132" s="280">
        <v>1147.7000000000003</v>
      </c>
      <c r="I132" s="280">
        <v>1157.8500000000004</v>
      </c>
      <c r="J132" s="280">
        <v>1169.7000000000003</v>
      </c>
      <c r="K132" s="278">
        <v>1146</v>
      </c>
      <c r="L132" s="278">
        <v>1124</v>
      </c>
      <c r="M132" s="278">
        <v>0.58621999999999996</v>
      </c>
    </row>
    <row r="133" spans="1:13">
      <c r="A133" s="302">
        <v>124</v>
      </c>
      <c r="B133" s="278" t="s">
        <v>136</v>
      </c>
      <c r="C133" s="278">
        <v>239.6</v>
      </c>
      <c r="D133" s="280">
        <v>238.71666666666667</v>
      </c>
      <c r="E133" s="280">
        <v>233.48333333333335</v>
      </c>
      <c r="F133" s="280">
        <v>227.36666666666667</v>
      </c>
      <c r="G133" s="280">
        <v>222.13333333333335</v>
      </c>
      <c r="H133" s="280">
        <v>244.83333333333334</v>
      </c>
      <c r="I133" s="280">
        <v>250.06666666666663</v>
      </c>
      <c r="J133" s="280">
        <v>256.18333333333334</v>
      </c>
      <c r="K133" s="278">
        <v>243.95</v>
      </c>
      <c r="L133" s="278">
        <v>232.6</v>
      </c>
      <c r="M133" s="278">
        <v>52.332529999999998</v>
      </c>
    </row>
    <row r="134" spans="1:13">
      <c r="A134" s="302">
        <v>125</v>
      </c>
      <c r="B134" s="278" t="s">
        <v>267</v>
      </c>
      <c r="C134" s="278">
        <v>1787.25</v>
      </c>
      <c r="D134" s="280">
        <v>1787.9833333333333</v>
      </c>
      <c r="E134" s="280">
        <v>1766.3166666666666</v>
      </c>
      <c r="F134" s="280">
        <v>1745.3833333333332</v>
      </c>
      <c r="G134" s="280">
        <v>1723.7166666666665</v>
      </c>
      <c r="H134" s="280">
        <v>1808.9166666666667</v>
      </c>
      <c r="I134" s="280">
        <v>1830.5833333333333</v>
      </c>
      <c r="J134" s="280">
        <v>1851.5166666666669</v>
      </c>
      <c r="K134" s="278">
        <v>1809.65</v>
      </c>
      <c r="L134" s="278">
        <v>1767.05</v>
      </c>
      <c r="M134" s="278">
        <v>0.82064999999999999</v>
      </c>
    </row>
    <row r="135" spans="1:13">
      <c r="A135" s="302">
        <v>126</v>
      </c>
      <c r="B135" s="278" t="s">
        <v>137</v>
      </c>
      <c r="C135" s="278">
        <v>825.55</v>
      </c>
      <c r="D135" s="280">
        <v>829.75</v>
      </c>
      <c r="E135" s="280">
        <v>816.8</v>
      </c>
      <c r="F135" s="280">
        <v>808.05</v>
      </c>
      <c r="G135" s="280">
        <v>795.09999999999991</v>
      </c>
      <c r="H135" s="280">
        <v>838.5</v>
      </c>
      <c r="I135" s="280">
        <v>851.45</v>
      </c>
      <c r="J135" s="280">
        <v>860.2</v>
      </c>
      <c r="K135" s="278">
        <v>842.7</v>
      </c>
      <c r="L135" s="278">
        <v>821</v>
      </c>
      <c r="M135" s="278">
        <v>43.354300000000002</v>
      </c>
    </row>
    <row r="136" spans="1:13">
      <c r="A136" s="302">
        <v>127</v>
      </c>
      <c r="B136" s="278" t="s">
        <v>138</v>
      </c>
      <c r="C136" s="278">
        <v>905.95</v>
      </c>
      <c r="D136" s="280">
        <v>906.05000000000007</v>
      </c>
      <c r="E136" s="280">
        <v>892.90000000000009</v>
      </c>
      <c r="F136" s="280">
        <v>879.85</v>
      </c>
      <c r="G136" s="280">
        <v>866.7</v>
      </c>
      <c r="H136" s="280">
        <v>919.10000000000014</v>
      </c>
      <c r="I136" s="280">
        <v>932.25</v>
      </c>
      <c r="J136" s="280">
        <v>945.30000000000018</v>
      </c>
      <c r="K136" s="278">
        <v>919.2</v>
      </c>
      <c r="L136" s="278">
        <v>893</v>
      </c>
      <c r="M136" s="278">
        <v>54.372140000000002</v>
      </c>
    </row>
    <row r="137" spans="1:13">
      <c r="A137" s="302">
        <v>128</v>
      </c>
      <c r="B137" s="278" t="s">
        <v>149</v>
      </c>
      <c r="C137" s="278">
        <v>57726.1</v>
      </c>
      <c r="D137" s="280">
        <v>57707.066666666658</v>
      </c>
      <c r="E137" s="280">
        <v>57214.18333333332</v>
      </c>
      <c r="F137" s="280">
        <v>56702.266666666663</v>
      </c>
      <c r="G137" s="280">
        <v>56209.383333333324</v>
      </c>
      <c r="H137" s="280">
        <v>58218.983333333315</v>
      </c>
      <c r="I137" s="280">
        <v>58711.866666666661</v>
      </c>
      <c r="J137" s="280">
        <v>59223.783333333311</v>
      </c>
      <c r="K137" s="278">
        <v>58199.95</v>
      </c>
      <c r="L137" s="278">
        <v>57195.15</v>
      </c>
      <c r="M137" s="278">
        <v>6.2570000000000001E-2</v>
      </c>
    </row>
    <row r="138" spans="1:13">
      <c r="A138" s="302">
        <v>129</v>
      </c>
      <c r="B138" s="278" t="s">
        <v>146</v>
      </c>
      <c r="C138" s="278">
        <v>930.4</v>
      </c>
      <c r="D138" s="280">
        <v>920</v>
      </c>
      <c r="E138" s="280">
        <v>905</v>
      </c>
      <c r="F138" s="280">
        <v>879.6</v>
      </c>
      <c r="G138" s="280">
        <v>864.6</v>
      </c>
      <c r="H138" s="280">
        <v>945.4</v>
      </c>
      <c r="I138" s="280">
        <v>960.4</v>
      </c>
      <c r="J138" s="280">
        <v>985.8</v>
      </c>
      <c r="K138" s="278">
        <v>935</v>
      </c>
      <c r="L138" s="278">
        <v>894.6</v>
      </c>
      <c r="M138" s="278">
        <v>7.0449700000000002</v>
      </c>
    </row>
    <row r="139" spans="1:13">
      <c r="A139" s="302">
        <v>130</v>
      </c>
      <c r="B139" s="278" t="s">
        <v>140</v>
      </c>
      <c r="C139" s="278">
        <v>132.80000000000001</v>
      </c>
      <c r="D139" s="280">
        <v>131.9</v>
      </c>
      <c r="E139" s="280">
        <v>129.9</v>
      </c>
      <c r="F139" s="280">
        <v>127</v>
      </c>
      <c r="G139" s="280">
        <v>125</v>
      </c>
      <c r="H139" s="280">
        <v>134.80000000000001</v>
      </c>
      <c r="I139" s="280">
        <v>136.80000000000001</v>
      </c>
      <c r="J139" s="280">
        <v>139.70000000000002</v>
      </c>
      <c r="K139" s="278">
        <v>133.9</v>
      </c>
      <c r="L139" s="278">
        <v>129</v>
      </c>
      <c r="M139" s="278">
        <v>95.977930000000001</v>
      </c>
    </row>
    <row r="140" spans="1:13">
      <c r="A140" s="302">
        <v>131</v>
      </c>
      <c r="B140" s="278" t="s">
        <v>139</v>
      </c>
      <c r="C140" s="278">
        <v>429.15</v>
      </c>
      <c r="D140" s="280">
        <v>428.66666666666669</v>
      </c>
      <c r="E140" s="280">
        <v>422.13333333333338</v>
      </c>
      <c r="F140" s="280">
        <v>415.11666666666667</v>
      </c>
      <c r="G140" s="280">
        <v>408.58333333333337</v>
      </c>
      <c r="H140" s="280">
        <v>435.68333333333339</v>
      </c>
      <c r="I140" s="280">
        <v>442.2166666666667</v>
      </c>
      <c r="J140" s="280">
        <v>449.23333333333341</v>
      </c>
      <c r="K140" s="278">
        <v>435.2</v>
      </c>
      <c r="L140" s="278">
        <v>421.65</v>
      </c>
      <c r="M140" s="278">
        <v>58.953789999999998</v>
      </c>
    </row>
    <row r="141" spans="1:13">
      <c r="A141" s="302">
        <v>132</v>
      </c>
      <c r="B141" s="278" t="s">
        <v>141</v>
      </c>
      <c r="C141" s="278">
        <v>114.2</v>
      </c>
      <c r="D141" s="280">
        <v>114.96666666666665</v>
      </c>
      <c r="E141" s="280">
        <v>112.83333333333331</v>
      </c>
      <c r="F141" s="280">
        <v>111.46666666666665</v>
      </c>
      <c r="G141" s="280">
        <v>109.33333333333331</v>
      </c>
      <c r="H141" s="280">
        <v>116.33333333333331</v>
      </c>
      <c r="I141" s="280">
        <v>118.46666666666667</v>
      </c>
      <c r="J141" s="280">
        <v>119.83333333333331</v>
      </c>
      <c r="K141" s="278">
        <v>117.1</v>
      </c>
      <c r="L141" s="278">
        <v>113.6</v>
      </c>
      <c r="M141" s="278">
        <v>64.770470000000003</v>
      </c>
    </row>
    <row r="142" spans="1:13">
      <c r="A142" s="302">
        <v>133</v>
      </c>
      <c r="B142" s="278" t="s">
        <v>268</v>
      </c>
      <c r="C142" s="278">
        <v>26.9</v>
      </c>
      <c r="D142" s="280">
        <v>26.916666666666668</v>
      </c>
      <c r="E142" s="280">
        <v>26.633333333333336</v>
      </c>
      <c r="F142" s="280">
        <v>26.366666666666667</v>
      </c>
      <c r="G142" s="280">
        <v>26.083333333333336</v>
      </c>
      <c r="H142" s="280">
        <v>27.183333333333337</v>
      </c>
      <c r="I142" s="280">
        <v>27.466666666666669</v>
      </c>
      <c r="J142" s="280">
        <v>27.733333333333338</v>
      </c>
      <c r="K142" s="278">
        <v>27.2</v>
      </c>
      <c r="L142" s="278">
        <v>26.65</v>
      </c>
      <c r="M142" s="278">
        <v>1.92645</v>
      </c>
    </row>
    <row r="143" spans="1:13">
      <c r="A143" s="302">
        <v>134</v>
      </c>
      <c r="B143" s="278" t="s">
        <v>142</v>
      </c>
      <c r="C143" s="278">
        <v>321.7</v>
      </c>
      <c r="D143" s="280">
        <v>321.56666666666666</v>
      </c>
      <c r="E143" s="280">
        <v>317.43333333333334</v>
      </c>
      <c r="F143" s="280">
        <v>313.16666666666669</v>
      </c>
      <c r="G143" s="280">
        <v>309.03333333333336</v>
      </c>
      <c r="H143" s="280">
        <v>325.83333333333331</v>
      </c>
      <c r="I143" s="280">
        <v>329.96666666666664</v>
      </c>
      <c r="J143" s="280">
        <v>334.23333333333329</v>
      </c>
      <c r="K143" s="278">
        <v>325.7</v>
      </c>
      <c r="L143" s="278">
        <v>317.3</v>
      </c>
      <c r="M143" s="278">
        <v>47.466940000000001</v>
      </c>
    </row>
    <row r="144" spans="1:13">
      <c r="A144" s="302">
        <v>135</v>
      </c>
      <c r="B144" s="278" t="s">
        <v>143</v>
      </c>
      <c r="C144" s="278">
        <v>5246.15</v>
      </c>
      <c r="D144" s="280">
        <v>5230.8666666666668</v>
      </c>
      <c r="E144" s="280">
        <v>5175.9333333333334</v>
      </c>
      <c r="F144" s="280">
        <v>5105.7166666666662</v>
      </c>
      <c r="G144" s="280">
        <v>5050.7833333333328</v>
      </c>
      <c r="H144" s="280">
        <v>5301.0833333333339</v>
      </c>
      <c r="I144" s="280">
        <v>5356.0166666666682</v>
      </c>
      <c r="J144" s="280">
        <v>5426.2333333333345</v>
      </c>
      <c r="K144" s="278">
        <v>5285.8</v>
      </c>
      <c r="L144" s="278">
        <v>5160.6499999999996</v>
      </c>
      <c r="M144" s="278">
        <v>15.088039999999999</v>
      </c>
    </row>
    <row r="145" spans="1:13">
      <c r="A145" s="302">
        <v>136</v>
      </c>
      <c r="B145" s="278" t="s">
        <v>145</v>
      </c>
      <c r="C145" s="278">
        <v>438.2</v>
      </c>
      <c r="D145" s="280">
        <v>434.48333333333329</v>
      </c>
      <c r="E145" s="280">
        <v>425.06666666666661</v>
      </c>
      <c r="F145" s="280">
        <v>411.93333333333334</v>
      </c>
      <c r="G145" s="280">
        <v>402.51666666666665</v>
      </c>
      <c r="H145" s="280">
        <v>447.61666666666656</v>
      </c>
      <c r="I145" s="280">
        <v>457.03333333333319</v>
      </c>
      <c r="J145" s="280">
        <v>470.16666666666652</v>
      </c>
      <c r="K145" s="278">
        <v>443.9</v>
      </c>
      <c r="L145" s="278">
        <v>421.35</v>
      </c>
      <c r="M145" s="278">
        <v>9.8757300000000008</v>
      </c>
    </row>
    <row r="146" spans="1:13">
      <c r="A146" s="302">
        <v>137</v>
      </c>
      <c r="B146" s="278" t="s">
        <v>147</v>
      </c>
      <c r="C146" s="278">
        <v>881.8</v>
      </c>
      <c r="D146" s="280">
        <v>890.18333333333339</v>
      </c>
      <c r="E146" s="280">
        <v>870.36666666666679</v>
      </c>
      <c r="F146" s="280">
        <v>858.93333333333339</v>
      </c>
      <c r="G146" s="280">
        <v>839.11666666666679</v>
      </c>
      <c r="H146" s="280">
        <v>901.61666666666679</v>
      </c>
      <c r="I146" s="280">
        <v>921.43333333333339</v>
      </c>
      <c r="J146" s="280">
        <v>932.86666666666679</v>
      </c>
      <c r="K146" s="278">
        <v>910</v>
      </c>
      <c r="L146" s="278">
        <v>878.75</v>
      </c>
      <c r="M146" s="278">
        <v>8.8217099999999995</v>
      </c>
    </row>
    <row r="147" spans="1:13">
      <c r="A147" s="302">
        <v>138</v>
      </c>
      <c r="B147" s="278" t="s">
        <v>148</v>
      </c>
      <c r="C147" s="278">
        <v>84.6</v>
      </c>
      <c r="D147" s="280">
        <v>83.199999999999989</v>
      </c>
      <c r="E147" s="280">
        <v>81.09999999999998</v>
      </c>
      <c r="F147" s="280">
        <v>77.599999999999994</v>
      </c>
      <c r="G147" s="280">
        <v>75.499999999999986</v>
      </c>
      <c r="H147" s="280">
        <v>86.699999999999974</v>
      </c>
      <c r="I147" s="280">
        <v>88.8</v>
      </c>
      <c r="J147" s="280">
        <v>92.299999999999969</v>
      </c>
      <c r="K147" s="278">
        <v>85.3</v>
      </c>
      <c r="L147" s="278">
        <v>79.7</v>
      </c>
      <c r="M147" s="278">
        <v>226.55645000000001</v>
      </c>
    </row>
    <row r="148" spans="1:13">
      <c r="A148" s="302">
        <v>139</v>
      </c>
      <c r="B148" s="278" t="s">
        <v>269</v>
      </c>
      <c r="C148" s="278">
        <v>865.1</v>
      </c>
      <c r="D148" s="280">
        <v>859.05000000000007</v>
      </c>
      <c r="E148" s="280">
        <v>848.45000000000016</v>
      </c>
      <c r="F148" s="280">
        <v>831.80000000000007</v>
      </c>
      <c r="G148" s="280">
        <v>821.20000000000016</v>
      </c>
      <c r="H148" s="280">
        <v>875.70000000000016</v>
      </c>
      <c r="I148" s="280">
        <v>886.30000000000007</v>
      </c>
      <c r="J148" s="280">
        <v>902.95000000000016</v>
      </c>
      <c r="K148" s="278">
        <v>869.65</v>
      </c>
      <c r="L148" s="278">
        <v>842.4</v>
      </c>
      <c r="M148" s="278">
        <v>6.9219099999999996</v>
      </c>
    </row>
    <row r="149" spans="1:13">
      <c r="A149" s="302">
        <v>140</v>
      </c>
      <c r="B149" s="278" t="s">
        <v>150</v>
      </c>
      <c r="C149" s="278">
        <v>803.65</v>
      </c>
      <c r="D149" s="280">
        <v>807.01666666666677</v>
      </c>
      <c r="E149" s="280">
        <v>791.03333333333353</v>
      </c>
      <c r="F149" s="280">
        <v>778.41666666666674</v>
      </c>
      <c r="G149" s="280">
        <v>762.43333333333351</v>
      </c>
      <c r="H149" s="280">
        <v>819.63333333333355</v>
      </c>
      <c r="I149" s="280">
        <v>835.6166666666669</v>
      </c>
      <c r="J149" s="280">
        <v>848.23333333333358</v>
      </c>
      <c r="K149" s="278">
        <v>823</v>
      </c>
      <c r="L149" s="278">
        <v>794.4</v>
      </c>
      <c r="M149" s="278">
        <v>9.9201200000000007</v>
      </c>
    </row>
    <row r="150" spans="1:13">
      <c r="A150" s="302">
        <v>141</v>
      </c>
      <c r="B150" s="278" t="s">
        <v>270</v>
      </c>
      <c r="C150" s="278">
        <v>590.6</v>
      </c>
      <c r="D150" s="280">
        <v>592.88333333333333</v>
      </c>
      <c r="E150" s="280">
        <v>585.86666666666667</v>
      </c>
      <c r="F150" s="280">
        <v>581.13333333333333</v>
      </c>
      <c r="G150" s="280">
        <v>574.11666666666667</v>
      </c>
      <c r="H150" s="280">
        <v>597.61666666666667</v>
      </c>
      <c r="I150" s="280">
        <v>604.63333333333333</v>
      </c>
      <c r="J150" s="280">
        <v>609.36666666666667</v>
      </c>
      <c r="K150" s="278">
        <v>599.9</v>
      </c>
      <c r="L150" s="278">
        <v>588.15</v>
      </c>
      <c r="M150" s="278">
        <v>3.60921</v>
      </c>
    </row>
    <row r="151" spans="1:13">
      <c r="A151" s="302">
        <v>142</v>
      </c>
      <c r="B151" s="278" t="s">
        <v>152</v>
      </c>
      <c r="C151" s="278">
        <v>17.05</v>
      </c>
      <c r="D151" s="280">
        <v>17.083333333333332</v>
      </c>
      <c r="E151" s="280">
        <v>16.916666666666664</v>
      </c>
      <c r="F151" s="280">
        <v>16.783333333333331</v>
      </c>
      <c r="G151" s="280">
        <v>16.616666666666664</v>
      </c>
      <c r="H151" s="280">
        <v>17.216666666666665</v>
      </c>
      <c r="I151" s="280">
        <v>17.383333333333329</v>
      </c>
      <c r="J151" s="280">
        <v>17.516666666666666</v>
      </c>
      <c r="K151" s="278">
        <v>17.25</v>
      </c>
      <c r="L151" s="278">
        <v>16.95</v>
      </c>
      <c r="M151" s="278">
        <v>26.587540000000001</v>
      </c>
    </row>
    <row r="152" spans="1:13">
      <c r="A152" s="302">
        <v>143</v>
      </c>
      <c r="B152" s="278" t="s">
        <v>271</v>
      </c>
      <c r="C152" s="278">
        <v>19.8</v>
      </c>
      <c r="D152" s="280">
        <v>19.816666666666666</v>
      </c>
      <c r="E152" s="280">
        <v>19.683333333333334</v>
      </c>
      <c r="F152" s="280">
        <v>19.566666666666666</v>
      </c>
      <c r="G152" s="280">
        <v>19.433333333333334</v>
      </c>
      <c r="H152" s="280">
        <v>19.933333333333334</v>
      </c>
      <c r="I152" s="280">
        <v>20.066666666666666</v>
      </c>
      <c r="J152" s="280">
        <v>20.183333333333334</v>
      </c>
      <c r="K152" s="278">
        <v>19.95</v>
      </c>
      <c r="L152" s="278">
        <v>19.7</v>
      </c>
      <c r="M152" s="278">
        <v>9.5686</v>
      </c>
    </row>
    <row r="153" spans="1:13">
      <c r="A153" s="302">
        <v>144</v>
      </c>
      <c r="B153" s="278" t="s">
        <v>156</v>
      </c>
      <c r="C153" s="278">
        <v>75.8</v>
      </c>
      <c r="D153" s="280">
        <v>75.016666666666666</v>
      </c>
      <c r="E153" s="280">
        <v>73.683333333333337</v>
      </c>
      <c r="F153" s="280">
        <v>71.566666666666677</v>
      </c>
      <c r="G153" s="280">
        <v>70.233333333333348</v>
      </c>
      <c r="H153" s="280">
        <v>77.133333333333326</v>
      </c>
      <c r="I153" s="280">
        <v>78.466666666666669</v>
      </c>
      <c r="J153" s="280">
        <v>80.583333333333314</v>
      </c>
      <c r="K153" s="278">
        <v>76.349999999999994</v>
      </c>
      <c r="L153" s="278">
        <v>72.900000000000006</v>
      </c>
      <c r="M153" s="278">
        <v>63.061869999999999</v>
      </c>
    </row>
    <row r="154" spans="1:13">
      <c r="A154" s="302">
        <v>145</v>
      </c>
      <c r="B154" s="278" t="s">
        <v>157</v>
      </c>
      <c r="C154" s="278">
        <v>93</v>
      </c>
      <c r="D154" s="280">
        <v>92.183333333333337</v>
      </c>
      <c r="E154" s="280">
        <v>90.966666666666669</v>
      </c>
      <c r="F154" s="280">
        <v>88.933333333333337</v>
      </c>
      <c r="G154" s="280">
        <v>87.716666666666669</v>
      </c>
      <c r="H154" s="280">
        <v>94.216666666666669</v>
      </c>
      <c r="I154" s="280">
        <v>95.433333333333337</v>
      </c>
      <c r="J154" s="280">
        <v>97.466666666666669</v>
      </c>
      <c r="K154" s="278">
        <v>93.4</v>
      </c>
      <c r="L154" s="278">
        <v>90.15</v>
      </c>
      <c r="M154" s="278">
        <v>123.50762</v>
      </c>
    </row>
    <row r="155" spans="1:13">
      <c r="A155" s="302">
        <v>146</v>
      </c>
      <c r="B155" s="278" t="s">
        <v>151</v>
      </c>
      <c r="C155" s="278">
        <v>27.65</v>
      </c>
      <c r="D155" s="280">
        <v>27.566666666666666</v>
      </c>
      <c r="E155" s="280">
        <v>27.333333333333332</v>
      </c>
      <c r="F155" s="280">
        <v>27.016666666666666</v>
      </c>
      <c r="G155" s="280">
        <v>26.783333333333331</v>
      </c>
      <c r="H155" s="280">
        <v>27.883333333333333</v>
      </c>
      <c r="I155" s="280">
        <v>28.116666666666667</v>
      </c>
      <c r="J155" s="280">
        <v>28.433333333333334</v>
      </c>
      <c r="K155" s="278">
        <v>27.8</v>
      </c>
      <c r="L155" s="278">
        <v>27.25</v>
      </c>
      <c r="M155" s="278">
        <v>61.320889999999999</v>
      </c>
    </row>
    <row r="156" spans="1:13">
      <c r="A156" s="302">
        <v>147</v>
      </c>
      <c r="B156" s="278" t="s">
        <v>154</v>
      </c>
      <c r="C156" s="278">
        <v>16655.150000000001</v>
      </c>
      <c r="D156" s="280">
        <v>16576.516666666666</v>
      </c>
      <c r="E156" s="280">
        <v>16403.033333333333</v>
      </c>
      <c r="F156" s="280">
        <v>16150.916666666666</v>
      </c>
      <c r="G156" s="280">
        <v>15977.433333333332</v>
      </c>
      <c r="H156" s="280">
        <v>16828.633333333331</v>
      </c>
      <c r="I156" s="280">
        <v>17002.116666666661</v>
      </c>
      <c r="J156" s="280">
        <v>17254.233333333334</v>
      </c>
      <c r="K156" s="278">
        <v>16750</v>
      </c>
      <c r="L156" s="278">
        <v>16324.4</v>
      </c>
      <c r="M156" s="278">
        <v>1.98692</v>
      </c>
    </row>
    <row r="157" spans="1:13">
      <c r="A157" s="302">
        <v>148</v>
      </c>
      <c r="B157" s="278" t="s">
        <v>3163</v>
      </c>
      <c r="C157" s="278">
        <v>234.55</v>
      </c>
      <c r="D157" s="280">
        <v>236.54999999999998</v>
      </c>
      <c r="E157" s="280">
        <v>231.74999999999997</v>
      </c>
      <c r="F157" s="280">
        <v>228.95</v>
      </c>
      <c r="G157" s="280">
        <v>224.14999999999998</v>
      </c>
      <c r="H157" s="280">
        <v>239.34999999999997</v>
      </c>
      <c r="I157" s="280">
        <v>244.14999999999998</v>
      </c>
      <c r="J157" s="280">
        <v>246.94999999999996</v>
      </c>
      <c r="K157" s="278">
        <v>241.35</v>
      </c>
      <c r="L157" s="278">
        <v>233.75</v>
      </c>
      <c r="M157" s="278">
        <v>5.5699100000000001</v>
      </c>
    </row>
    <row r="158" spans="1:13">
      <c r="A158" s="302">
        <v>149</v>
      </c>
      <c r="B158" s="278" t="s">
        <v>272</v>
      </c>
      <c r="C158" s="278">
        <v>302</v>
      </c>
      <c r="D158" s="280">
        <v>300.91666666666669</v>
      </c>
      <c r="E158" s="280">
        <v>294.83333333333337</v>
      </c>
      <c r="F158" s="280">
        <v>287.66666666666669</v>
      </c>
      <c r="G158" s="280">
        <v>281.58333333333337</v>
      </c>
      <c r="H158" s="280">
        <v>308.08333333333337</v>
      </c>
      <c r="I158" s="280">
        <v>314.16666666666674</v>
      </c>
      <c r="J158" s="280">
        <v>321.33333333333337</v>
      </c>
      <c r="K158" s="278">
        <v>307</v>
      </c>
      <c r="L158" s="278">
        <v>293.75</v>
      </c>
      <c r="M158" s="278">
        <v>2.1308400000000001</v>
      </c>
    </row>
    <row r="159" spans="1:13">
      <c r="A159" s="302">
        <v>150</v>
      </c>
      <c r="B159" s="278" t="s">
        <v>159</v>
      </c>
      <c r="C159" s="278">
        <v>77</v>
      </c>
      <c r="D159" s="280">
        <v>77.266666666666666</v>
      </c>
      <c r="E159" s="280">
        <v>76.333333333333329</v>
      </c>
      <c r="F159" s="280">
        <v>75.666666666666657</v>
      </c>
      <c r="G159" s="280">
        <v>74.73333333333332</v>
      </c>
      <c r="H159" s="280">
        <v>77.933333333333337</v>
      </c>
      <c r="I159" s="280">
        <v>78.866666666666674</v>
      </c>
      <c r="J159" s="280">
        <v>79.533333333333346</v>
      </c>
      <c r="K159" s="278">
        <v>78.2</v>
      </c>
      <c r="L159" s="278">
        <v>76.599999999999994</v>
      </c>
      <c r="M159" s="278">
        <v>118.40048</v>
      </c>
    </row>
    <row r="160" spans="1:13">
      <c r="A160" s="302">
        <v>151</v>
      </c>
      <c r="B160" s="278" t="s">
        <v>158</v>
      </c>
      <c r="C160" s="278">
        <v>83.1</v>
      </c>
      <c r="D160" s="280">
        <v>83.88333333333334</v>
      </c>
      <c r="E160" s="280">
        <v>81.866666666666674</v>
      </c>
      <c r="F160" s="280">
        <v>80.63333333333334</v>
      </c>
      <c r="G160" s="280">
        <v>78.616666666666674</v>
      </c>
      <c r="H160" s="280">
        <v>85.116666666666674</v>
      </c>
      <c r="I160" s="280">
        <v>87.133333333333354</v>
      </c>
      <c r="J160" s="280">
        <v>88.366666666666674</v>
      </c>
      <c r="K160" s="278">
        <v>85.9</v>
      </c>
      <c r="L160" s="278">
        <v>82.65</v>
      </c>
      <c r="M160" s="278">
        <v>11.97452</v>
      </c>
    </row>
    <row r="161" spans="1:13">
      <c r="A161" s="302">
        <v>152</v>
      </c>
      <c r="B161" s="278" t="s">
        <v>273</v>
      </c>
      <c r="C161" s="278">
        <v>2356.5</v>
      </c>
      <c r="D161" s="280">
        <v>2360.9833333333331</v>
      </c>
      <c r="E161" s="280">
        <v>2335.5166666666664</v>
      </c>
      <c r="F161" s="280">
        <v>2314.5333333333333</v>
      </c>
      <c r="G161" s="280">
        <v>2289.0666666666666</v>
      </c>
      <c r="H161" s="280">
        <v>2381.9666666666662</v>
      </c>
      <c r="I161" s="280">
        <v>2407.4333333333325</v>
      </c>
      <c r="J161" s="280">
        <v>2428.4166666666661</v>
      </c>
      <c r="K161" s="278">
        <v>2386.4499999999998</v>
      </c>
      <c r="L161" s="278">
        <v>2340</v>
      </c>
      <c r="M161" s="278">
        <v>0.14163999999999999</v>
      </c>
    </row>
    <row r="162" spans="1:13">
      <c r="A162" s="302">
        <v>153</v>
      </c>
      <c r="B162" s="278" t="s">
        <v>274</v>
      </c>
      <c r="C162" s="278">
        <v>1578.85</v>
      </c>
      <c r="D162" s="280">
        <v>1562.7833333333335</v>
      </c>
      <c r="E162" s="280">
        <v>1528.5666666666671</v>
      </c>
      <c r="F162" s="280">
        <v>1478.2833333333335</v>
      </c>
      <c r="G162" s="280">
        <v>1444.0666666666671</v>
      </c>
      <c r="H162" s="280">
        <v>1613.0666666666671</v>
      </c>
      <c r="I162" s="280">
        <v>1647.2833333333338</v>
      </c>
      <c r="J162" s="280">
        <v>1697.5666666666671</v>
      </c>
      <c r="K162" s="278">
        <v>1597</v>
      </c>
      <c r="L162" s="278">
        <v>1512.5</v>
      </c>
      <c r="M162" s="278">
        <v>2.8873199999999999</v>
      </c>
    </row>
    <row r="163" spans="1:13">
      <c r="A163" s="302">
        <v>154</v>
      </c>
      <c r="B163" s="278" t="s">
        <v>275</v>
      </c>
      <c r="C163" s="278">
        <v>167.95</v>
      </c>
      <c r="D163" s="280">
        <v>168.93333333333331</v>
      </c>
      <c r="E163" s="280">
        <v>165.91666666666663</v>
      </c>
      <c r="F163" s="280">
        <v>163.88333333333333</v>
      </c>
      <c r="G163" s="280">
        <v>160.86666666666665</v>
      </c>
      <c r="H163" s="280">
        <v>170.96666666666661</v>
      </c>
      <c r="I163" s="280">
        <v>173.98333333333332</v>
      </c>
      <c r="J163" s="280">
        <v>176.01666666666659</v>
      </c>
      <c r="K163" s="278">
        <v>171.95</v>
      </c>
      <c r="L163" s="278">
        <v>166.9</v>
      </c>
      <c r="M163" s="278">
        <v>0.87165999999999999</v>
      </c>
    </row>
    <row r="164" spans="1:13">
      <c r="A164" s="302">
        <v>155</v>
      </c>
      <c r="B164" s="278" t="s">
        <v>160</v>
      </c>
      <c r="C164" s="278">
        <v>18706.25</v>
      </c>
      <c r="D164" s="280">
        <v>18603.783333333333</v>
      </c>
      <c r="E164" s="280">
        <v>18287.566666666666</v>
      </c>
      <c r="F164" s="280">
        <v>17868.883333333331</v>
      </c>
      <c r="G164" s="280">
        <v>17552.666666666664</v>
      </c>
      <c r="H164" s="280">
        <v>19022.466666666667</v>
      </c>
      <c r="I164" s="280">
        <v>19338.683333333334</v>
      </c>
      <c r="J164" s="280">
        <v>19757.366666666669</v>
      </c>
      <c r="K164" s="278">
        <v>18920</v>
      </c>
      <c r="L164" s="278">
        <v>18185.099999999999</v>
      </c>
      <c r="M164" s="278">
        <v>0.70648999999999995</v>
      </c>
    </row>
    <row r="165" spans="1:13">
      <c r="A165" s="302">
        <v>156</v>
      </c>
      <c r="B165" s="278" t="s">
        <v>162</v>
      </c>
      <c r="C165" s="278">
        <v>233</v>
      </c>
      <c r="D165" s="280">
        <v>231.66666666666666</v>
      </c>
      <c r="E165" s="280">
        <v>228.5333333333333</v>
      </c>
      <c r="F165" s="280">
        <v>224.06666666666663</v>
      </c>
      <c r="G165" s="280">
        <v>220.93333333333328</v>
      </c>
      <c r="H165" s="280">
        <v>236.13333333333333</v>
      </c>
      <c r="I165" s="280">
        <v>239.26666666666671</v>
      </c>
      <c r="J165" s="280">
        <v>243.73333333333335</v>
      </c>
      <c r="K165" s="278">
        <v>234.8</v>
      </c>
      <c r="L165" s="278">
        <v>227.2</v>
      </c>
      <c r="M165" s="278">
        <v>19.286429999999999</v>
      </c>
    </row>
    <row r="166" spans="1:13">
      <c r="A166" s="302">
        <v>157</v>
      </c>
      <c r="B166" s="278" t="s">
        <v>276</v>
      </c>
      <c r="C166" s="278">
        <v>4208.8999999999996</v>
      </c>
      <c r="D166" s="280">
        <v>4211.5166666666664</v>
      </c>
      <c r="E166" s="280">
        <v>4153.9333333333325</v>
      </c>
      <c r="F166" s="280">
        <v>4098.9666666666662</v>
      </c>
      <c r="G166" s="280">
        <v>4041.3833333333323</v>
      </c>
      <c r="H166" s="280">
        <v>4266.4833333333327</v>
      </c>
      <c r="I166" s="280">
        <v>4324.0666666666666</v>
      </c>
      <c r="J166" s="280">
        <v>4379.0333333333328</v>
      </c>
      <c r="K166" s="278">
        <v>4269.1000000000004</v>
      </c>
      <c r="L166" s="278">
        <v>4156.55</v>
      </c>
      <c r="M166" s="278">
        <v>0.68618999999999997</v>
      </c>
    </row>
    <row r="167" spans="1:13">
      <c r="A167" s="302">
        <v>158</v>
      </c>
      <c r="B167" s="278" t="s">
        <v>164</v>
      </c>
      <c r="C167" s="278">
        <v>1412.45</v>
      </c>
      <c r="D167" s="280">
        <v>1417.3166666666666</v>
      </c>
      <c r="E167" s="280">
        <v>1395.6333333333332</v>
      </c>
      <c r="F167" s="280">
        <v>1378.8166666666666</v>
      </c>
      <c r="G167" s="280">
        <v>1357.1333333333332</v>
      </c>
      <c r="H167" s="280">
        <v>1434.1333333333332</v>
      </c>
      <c r="I167" s="280">
        <v>1455.8166666666666</v>
      </c>
      <c r="J167" s="280">
        <v>1472.6333333333332</v>
      </c>
      <c r="K167" s="278">
        <v>1439</v>
      </c>
      <c r="L167" s="278">
        <v>1400.5</v>
      </c>
      <c r="M167" s="278">
        <v>7.9365800000000002</v>
      </c>
    </row>
    <row r="168" spans="1:13">
      <c r="A168" s="302">
        <v>159</v>
      </c>
      <c r="B168" s="278" t="s">
        <v>161</v>
      </c>
      <c r="C168" s="278">
        <v>906.25</v>
      </c>
      <c r="D168" s="280">
        <v>922.9</v>
      </c>
      <c r="E168" s="280">
        <v>883.4</v>
      </c>
      <c r="F168" s="280">
        <v>860.55</v>
      </c>
      <c r="G168" s="280">
        <v>821.05</v>
      </c>
      <c r="H168" s="280">
        <v>945.75</v>
      </c>
      <c r="I168" s="280">
        <v>985.25</v>
      </c>
      <c r="J168" s="280">
        <v>1008.1</v>
      </c>
      <c r="K168" s="278">
        <v>962.4</v>
      </c>
      <c r="L168" s="278">
        <v>900.05</v>
      </c>
      <c r="M168" s="278">
        <v>15.031879999999999</v>
      </c>
    </row>
    <row r="169" spans="1:13">
      <c r="A169" s="302">
        <v>160</v>
      </c>
      <c r="B169" s="278" t="s">
        <v>163</v>
      </c>
      <c r="C169" s="278">
        <v>75.099999999999994</v>
      </c>
      <c r="D169" s="280">
        <v>75.283333333333346</v>
      </c>
      <c r="E169" s="280">
        <v>74.366666666666688</v>
      </c>
      <c r="F169" s="280">
        <v>73.63333333333334</v>
      </c>
      <c r="G169" s="280">
        <v>72.716666666666683</v>
      </c>
      <c r="H169" s="280">
        <v>76.016666666666694</v>
      </c>
      <c r="I169" s="280">
        <v>76.933333333333351</v>
      </c>
      <c r="J169" s="280">
        <v>77.6666666666667</v>
      </c>
      <c r="K169" s="278">
        <v>76.2</v>
      </c>
      <c r="L169" s="278">
        <v>74.55</v>
      </c>
      <c r="M169" s="278">
        <v>37.941760000000002</v>
      </c>
    </row>
    <row r="170" spans="1:13">
      <c r="A170" s="302">
        <v>161</v>
      </c>
      <c r="B170" s="278" t="s">
        <v>166</v>
      </c>
      <c r="C170" s="278">
        <v>157.35</v>
      </c>
      <c r="D170" s="280">
        <v>157.18333333333331</v>
      </c>
      <c r="E170" s="280">
        <v>155.66666666666663</v>
      </c>
      <c r="F170" s="280">
        <v>153.98333333333332</v>
      </c>
      <c r="G170" s="280">
        <v>152.46666666666664</v>
      </c>
      <c r="H170" s="280">
        <v>158.86666666666662</v>
      </c>
      <c r="I170" s="280">
        <v>160.38333333333333</v>
      </c>
      <c r="J170" s="280">
        <v>162.06666666666661</v>
      </c>
      <c r="K170" s="278">
        <v>158.69999999999999</v>
      </c>
      <c r="L170" s="278">
        <v>155.5</v>
      </c>
      <c r="M170" s="278">
        <v>104.13408</v>
      </c>
    </row>
    <row r="171" spans="1:13">
      <c r="A171" s="302">
        <v>162</v>
      </c>
      <c r="B171" s="278" t="s">
        <v>277</v>
      </c>
      <c r="C171" s="278">
        <v>136.9</v>
      </c>
      <c r="D171" s="280">
        <v>138.41666666666666</v>
      </c>
      <c r="E171" s="280">
        <v>135.23333333333332</v>
      </c>
      <c r="F171" s="280">
        <v>133.56666666666666</v>
      </c>
      <c r="G171" s="280">
        <v>130.38333333333333</v>
      </c>
      <c r="H171" s="280">
        <v>140.08333333333331</v>
      </c>
      <c r="I171" s="280">
        <v>143.26666666666665</v>
      </c>
      <c r="J171" s="280">
        <v>144.93333333333331</v>
      </c>
      <c r="K171" s="278">
        <v>141.6</v>
      </c>
      <c r="L171" s="278">
        <v>136.75</v>
      </c>
      <c r="M171" s="278">
        <v>4.5426299999999999</v>
      </c>
    </row>
    <row r="172" spans="1:13">
      <c r="A172" s="302">
        <v>163</v>
      </c>
      <c r="B172" s="278" t="s">
        <v>278</v>
      </c>
      <c r="C172" s="278">
        <v>10020.700000000001</v>
      </c>
      <c r="D172" s="280">
        <v>9973.9333333333343</v>
      </c>
      <c r="E172" s="280">
        <v>9897.8666666666686</v>
      </c>
      <c r="F172" s="280">
        <v>9775.0333333333347</v>
      </c>
      <c r="G172" s="280">
        <v>9698.966666666669</v>
      </c>
      <c r="H172" s="280">
        <v>10096.766666666668</v>
      </c>
      <c r="I172" s="280">
        <v>10172.833333333334</v>
      </c>
      <c r="J172" s="280">
        <v>10295.666666666668</v>
      </c>
      <c r="K172" s="278">
        <v>10050</v>
      </c>
      <c r="L172" s="278">
        <v>9851.1</v>
      </c>
      <c r="M172" s="278">
        <v>2.0209999999999999E-2</v>
      </c>
    </row>
    <row r="173" spans="1:13">
      <c r="A173" s="302">
        <v>164</v>
      </c>
      <c r="B173" s="278" t="s">
        <v>165</v>
      </c>
      <c r="C173" s="278">
        <v>26.7</v>
      </c>
      <c r="D173" s="280">
        <v>26.733333333333334</v>
      </c>
      <c r="E173" s="280">
        <v>26.416666666666668</v>
      </c>
      <c r="F173" s="280">
        <v>26.133333333333333</v>
      </c>
      <c r="G173" s="280">
        <v>25.816666666666666</v>
      </c>
      <c r="H173" s="280">
        <v>27.016666666666669</v>
      </c>
      <c r="I173" s="280">
        <v>27.333333333333332</v>
      </c>
      <c r="J173" s="280">
        <v>27.616666666666671</v>
      </c>
      <c r="K173" s="278">
        <v>27.05</v>
      </c>
      <c r="L173" s="278">
        <v>26.45</v>
      </c>
      <c r="M173" s="278">
        <v>172.87019000000001</v>
      </c>
    </row>
    <row r="174" spans="1:13">
      <c r="A174" s="302">
        <v>165</v>
      </c>
      <c r="B174" s="278" t="s">
        <v>279</v>
      </c>
      <c r="C174" s="278">
        <v>201.75</v>
      </c>
      <c r="D174" s="280">
        <v>198.83333333333334</v>
      </c>
      <c r="E174" s="280">
        <v>195.91666666666669</v>
      </c>
      <c r="F174" s="280">
        <v>190.08333333333334</v>
      </c>
      <c r="G174" s="280">
        <v>187.16666666666669</v>
      </c>
      <c r="H174" s="280">
        <v>204.66666666666669</v>
      </c>
      <c r="I174" s="280">
        <v>207.58333333333337</v>
      </c>
      <c r="J174" s="280">
        <v>213.41666666666669</v>
      </c>
      <c r="K174" s="278">
        <v>201.75</v>
      </c>
      <c r="L174" s="278">
        <v>193</v>
      </c>
      <c r="M174" s="278">
        <v>4.5909599999999999</v>
      </c>
    </row>
    <row r="175" spans="1:13">
      <c r="A175" s="302">
        <v>166</v>
      </c>
      <c r="B175" s="278" t="s">
        <v>169</v>
      </c>
      <c r="C175" s="278">
        <v>110.55</v>
      </c>
      <c r="D175" s="280">
        <v>110.13333333333333</v>
      </c>
      <c r="E175" s="280">
        <v>108.71666666666665</v>
      </c>
      <c r="F175" s="280">
        <v>106.88333333333333</v>
      </c>
      <c r="G175" s="280">
        <v>105.46666666666665</v>
      </c>
      <c r="H175" s="280">
        <v>111.96666666666665</v>
      </c>
      <c r="I175" s="280">
        <v>113.38333333333334</v>
      </c>
      <c r="J175" s="280">
        <v>115.21666666666665</v>
      </c>
      <c r="K175" s="278">
        <v>111.55</v>
      </c>
      <c r="L175" s="278">
        <v>108.3</v>
      </c>
      <c r="M175" s="278">
        <v>162.40255999999999</v>
      </c>
    </row>
    <row r="176" spans="1:13">
      <c r="A176" s="302">
        <v>167</v>
      </c>
      <c r="B176" s="278" t="s">
        <v>170</v>
      </c>
      <c r="C176" s="278">
        <v>84.2</v>
      </c>
      <c r="D176" s="280">
        <v>84.733333333333334</v>
      </c>
      <c r="E176" s="280">
        <v>83.116666666666674</v>
      </c>
      <c r="F176" s="280">
        <v>82.033333333333346</v>
      </c>
      <c r="G176" s="280">
        <v>80.416666666666686</v>
      </c>
      <c r="H176" s="280">
        <v>85.816666666666663</v>
      </c>
      <c r="I176" s="280">
        <v>87.433333333333309</v>
      </c>
      <c r="J176" s="280">
        <v>88.516666666666652</v>
      </c>
      <c r="K176" s="278">
        <v>86.35</v>
      </c>
      <c r="L176" s="278">
        <v>83.65</v>
      </c>
      <c r="M176" s="278">
        <v>61.93573</v>
      </c>
    </row>
    <row r="177" spans="1:13">
      <c r="A177" s="302">
        <v>168</v>
      </c>
      <c r="B177" s="278" t="s">
        <v>280</v>
      </c>
      <c r="C177" s="278">
        <v>508</v>
      </c>
      <c r="D177" s="280">
        <v>509.43333333333334</v>
      </c>
      <c r="E177" s="280">
        <v>505.56666666666672</v>
      </c>
      <c r="F177" s="280">
        <v>503.13333333333338</v>
      </c>
      <c r="G177" s="280">
        <v>499.26666666666677</v>
      </c>
      <c r="H177" s="280">
        <v>511.86666666666667</v>
      </c>
      <c r="I177" s="280">
        <v>515.73333333333335</v>
      </c>
      <c r="J177" s="280">
        <v>518.16666666666663</v>
      </c>
      <c r="K177" s="278">
        <v>513.29999999999995</v>
      </c>
      <c r="L177" s="278">
        <v>507</v>
      </c>
      <c r="M177" s="278">
        <v>0.33484000000000003</v>
      </c>
    </row>
    <row r="178" spans="1:13">
      <c r="A178" s="302">
        <v>169</v>
      </c>
      <c r="B178" s="278" t="s">
        <v>171</v>
      </c>
      <c r="C178" s="278">
        <v>1424.05</v>
      </c>
      <c r="D178" s="280">
        <v>1430.0166666666667</v>
      </c>
      <c r="E178" s="280">
        <v>1410.3333333333333</v>
      </c>
      <c r="F178" s="280">
        <v>1396.6166666666666</v>
      </c>
      <c r="G178" s="280">
        <v>1376.9333333333332</v>
      </c>
      <c r="H178" s="280">
        <v>1443.7333333333333</v>
      </c>
      <c r="I178" s="280">
        <v>1463.4166666666667</v>
      </c>
      <c r="J178" s="280">
        <v>1477.1333333333334</v>
      </c>
      <c r="K178" s="278">
        <v>1449.7</v>
      </c>
      <c r="L178" s="278">
        <v>1416.3</v>
      </c>
      <c r="M178" s="278">
        <v>153.30793</v>
      </c>
    </row>
    <row r="179" spans="1:13">
      <c r="A179" s="302">
        <v>170</v>
      </c>
      <c r="B179" s="278" t="s">
        <v>281</v>
      </c>
      <c r="C179" s="278">
        <v>754.45</v>
      </c>
      <c r="D179" s="280">
        <v>747.2833333333333</v>
      </c>
      <c r="E179" s="280">
        <v>738.56666666666661</v>
      </c>
      <c r="F179" s="280">
        <v>722.68333333333328</v>
      </c>
      <c r="G179" s="280">
        <v>713.96666666666658</v>
      </c>
      <c r="H179" s="280">
        <v>763.16666666666663</v>
      </c>
      <c r="I179" s="280">
        <v>771.88333333333333</v>
      </c>
      <c r="J179" s="280">
        <v>787.76666666666665</v>
      </c>
      <c r="K179" s="278">
        <v>756</v>
      </c>
      <c r="L179" s="278">
        <v>731.4</v>
      </c>
      <c r="M179" s="278">
        <v>11.1099</v>
      </c>
    </row>
    <row r="180" spans="1:13">
      <c r="A180" s="302">
        <v>171</v>
      </c>
      <c r="B180" s="278" t="s">
        <v>176</v>
      </c>
      <c r="C180" s="278">
        <v>3452.45</v>
      </c>
      <c r="D180" s="280">
        <v>3433.8833333333332</v>
      </c>
      <c r="E180" s="280">
        <v>3386.5666666666666</v>
      </c>
      <c r="F180" s="280">
        <v>3320.6833333333334</v>
      </c>
      <c r="G180" s="280">
        <v>3273.3666666666668</v>
      </c>
      <c r="H180" s="280">
        <v>3499.7666666666664</v>
      </c>
      <c r="I180" s="280">
        <v>3547.083333333333</v>
      </c>
      <c r="J180" s="280">
        <v>3612.9666666666662</v>
      </c>
      <c r="K180" s="278">
        <v>3481.2</v>
      </c>
      <c r="L180" s="278">
        <v>3368</v>
      </c>
      <c r="M180" s="278">
        <v>1.50024</v>
      </c>
    </row>
    <row r="181" spans="1:13">
      <c r="A181" s="302">
        <v>172</v>
      </c>
      <c r="B181" s="278" t="s">
        <v>174</v>
      </c>
      <c r="C181" s="278">
        <v>20667.3</v>
      </c>
      <c r="D181" s="280">
        <v>20375.75</v>
      </c>
      <c r="E181" s="280">
        <v>19991.55</v>
      </c>
      <c r="F181" s="280">
        <v>19315.8</v>
      </c>
      <c r="G181" s="280">
        <v>18931.599999999999</v>
      </c>
      <c r="H181" s="280">
        <v>21051.5</v>
      </c>
      <c r="I181" s="280">
        <v>21435.699999999997</v>
      </c>
      <c r="J181" s="280">
        <v>22111.45</v>
      </c>
      <c r="K181" s="278">
        <v>20759.95</v>
      </c>
      <c r="L181" s="278">
        <v>19700</v>
      </c>
      <c r="M181" s="278">
        <v>1.1538299999999999</v>
      </c>
    </row>
    <row r="182" spans="1:13">
      <c r="A182" s="302">
        <v>173</v>
      </c>
      <c r="B182" s="278" t="s">
        <v>177</v>
      </c>
      <c r="C182" s="278">
        <v>538</v>
      </c>
      <c r="D182" s="280">
        <v>542.93333333333328</v>
      </c>
      <c r="E182" s="280">
        <v>527.06666666666661</v>
      </c>
      <c r="F182" s="280">
        <v>516.13333333333333</v>
      </c>
      <c r="G182" s="280">
        <v>500.26666666666665</v>
      </c>
      <c r="H182" s="280">
        <v>553.86666666666656</v>
      </c>
      <c r="I182" s="280">
        <v>569.73333333333312</v>
      </c>
      <c r="J182" s="280">
        <v>580.66666666666652</v>
      </c>
      <c r="K182" s="278">
        <v>558.79999999999995</v>
      </c>
      <c r="L182" s="278">
        <v>532</v>
      </c>
      <c r="M182" s="278">
        <v>42.003680000000003</v>
      </c>
    </row>
    <row r="183" spans="1:13">
      <c r="A183" s="302">
        <v>174</v>
      </c>
      <c r="B183" s="278" t="s">
        <v>175</v>
      </c>
      <c r="C183" s="278">
        <v>1021.95</v>
      </c>
      <c r="D183" s="280">
        <v>1025.3166666666666</v>
      </c>
      <c r="E183" s="280">
        <v>1011.6333333333332</v>
      </c>
      <c r="F183" s="280">
        <v>1001.3166666666666</v>
      </c>
      <c r="G183" s="280">
        <v>987.63333333333321</v>
      </c>
      <c r="H183" s="280">
        <v>1035.6333333333332</v>
      </c>
      <c r="I183" s="280">
        <v>1049.3166666666666</v>
      </c>
      <c r="J183" s="280">
        <v>1059.6333333333332</v>
      </c>
      <c r="K183" s="278">
        <v>1039</v>
      </c>
      <c r="L183" s="278">
        <v>1015</v>
      </c>
      <c r="M183" s="278">
        <v>4.90069</v>
      </c>
    </row>
    <row r="184" spans="1:13">
      <c r="A184" s="302">
        <v>175</v>
      </c>
      <c r="B184" s="278" t="s">
        <v>173</v>
      </c>
      <c r="C184" s="278">
        <v>151.4</v>
      </c>
      <c r="D184" s="280">
        <v>151.6</v>
      </c>
      <c r="E184" s="280">
        <v>150</v>
      </c>
      <c r="F184" s="280">
        <v>148.6</v>
      </c>
      <c r="G184" s="280">
        <v>147</v>
      </c>
      <c r="H184" s="280">
        <v>153</v>
      </c>
      <c r="I184" s="280">
        <v>154.59999999999997</v>
      </c>
      <c r="J184" s="280">
        <v>156</v>
      </c>
      <c r="K184" s="278">
        <v>153.19999999999999</v>
      </c>
      <c r="L184" s="278">
        <v>150.19999999999999</v>
      </c>
      <c r="M184" s="278">
        <v>482.81207999999998</v>
      </c>
    </row>
    <row r="185" spans="1:13">
      <c r="A185" s="302">
        <v>176</v>
      </c>
      <c r="B185" s="278" t="s">
        <v>172</v>
      </c>
      <c r="C185" s="278">
        <v>28.3</v>
      </c>
      <c r="D185" s="280">
        <v>28.133333333333336</v>
      </c>
      <c r="E185" s="280">
        <v>27.666666666666671</v>
      </c>
      <c r="F185" s="280">
        <v>27.033333333333335</v>
      </c>
      <c r="G185" s="280">
        <v>26.56666666666667</v>
      </c>
      <c r="H185" s="280">
        <v>28.766666666666673</v>
      </c>
      <c r="I185" s="280">
        <v>29.233333333333334</v>
      </c>
      <c r="J185" s="280">
        <v>29.866666666666674</v>
      </c>
      <c r="K185" s="278">
        <v>28.6</v>
      </c>
      <c r="L185" s="278">
        <v>27.5</v>
      </c>
      <c r="M185" s="278">
        <v>270.73394999999999</v>
      </c>
    </row>
    <row r="186" spans="1:13">
      <c r="A186" s="302">
        <v>177</v>
      </c>
      <c r="B186" s="278" t="s">
        <v>282</v>
      </c>
      <c r="C186" s="278">
        <v>95.55</v>
      </c>
      <c r="D186" s="280">
        <v>96.649999999999991</v>
      </c>
      <c r="E186" s="280">
        <v>93.999999999999986</v>
      </c>
      <c r="F186" s="280">
        <v>92.449999999999989</v>
      </c>
      <c r="G186" s="280">
        <v>89.799999999999983</v>
      </c>
      <c r="H186" s="280">
        <v>98.199999999999989</v>
      </c>
      <c r="I186" s="280">
        <v>100.85</v>
      </c>
      <c r="J186" s="280">
        <v>102.39999999999999</v>
      </c>
      <c r="K186" s="278">
        <v>99.3</v>
      </c>
      <c r="L186" s="278">
        <v>95.1</v>
      </c>
      <c r="M186" s="278">
        <v>6.4132999999999996</v>
      </c>
    </row>
    <row r="187" spans="1:13">
      <c r="A187" s="302">
        <v>178</v>
      </c>
      <c r="B187" s="278" t="s">
        <v>179</v>
      </c>
      <c r="C187" s="278">
        <v>459.15</v>
      </c>
      <c r="D187" s="280">
        <v>463.88333333333338</v>
      </c>
      <c r="E187" s="280">
        <v>452.26666666666677</v>
      </c>
      <c r="F187" s="280">
        <v>445.38333333333338</v>
      </c>
      <c r="G187" s="280">
        <v>433.76666666666677</v>
      </c>
      <c r="H187" s="280">
        <v>470.76666666666677</v>
      </c>
      <c r="I187" s="280">
        <v>482.38333333333344</v>
      </c>
      <c r="J187" s="280">
        <v>489.26666666666677</v>
      </c>
      <c r="K187" s="278">
        <v>475.5</v>
      </c>
      <c r="L187" s="278">
        <v>457</v>
      </c>
      <c r="M187" s="278">
        <v>98.010649999999998</v>
      </c>
    </row>
    <row r="188" spans="1:13">
      <c r="A188" s="302">
        <v>179</v>
      </c>
      <c r="B188" s="278" t="s">
        <v>180</v>
      </c>
      <c r="C188" s="278">
        <v>393.05</v>
      </c>
      <c r="D188" s="280">
        <v>392.84999999999997</v>
      </c>
      <c r="E188" s="280">
        <v>387.69999999999993</v>
      </c>
      <c r="F188" s="280">
        <v>382.34999999999997</v>
      </c>
      <c r="G188" s="280">
        <v>377.19999999999993</v>
      </c>
      <c r="H188" s="280">
        <v>398.19999999999993</v>
      </c>
      <c r="I188" s="280">
        <v>403.34999999999991</v>
      </c>
      <c r="J188" s="280">
        <v>408.69999999999993</v>
      </c>
      <c r="K188" s="278">
        <v>398</v>
      </c>
      <c r="L188" s="278">
        <v>387.5</v>
      </c>
      <c r="M188" s="278">
        <v>14.47925</v>
      </c>
    </row>
    <row r="189" spans="1:13">
      <c r="A189" s="302">
        <v>180</v>
      </c>
      <c r="B189" s="278" t="s">
        <v>283</v>
      </c>
      <c r="C189" s="278">
        <v>352.2</v>
      </c>
      <c r="D189" s="280">
        <v>355.38333333333338</v>
      </c>
      <c r="E189" s="280">
        <v>343.81666666666678</v>
      </c>
      <c r="F189" s="280">
        <v>335.43333333333339</v>
      </c>
      <c r="G189" s="280">
        <v>323.86666666666679</v>
      </c>
      <c r="H189" s="280">
        <v>363.76666666666677</v>
      </c>
      <c r="I189" s="280">
        <v>375.33333333333337</v>
      </c>
      <c r="J189" s="280">
        <v>383.71666666666675</v>
      </c>
      <c r="K189" s="278">
        <v>366.95</v>
      </c>
      <c r="L189" s="278">
        <v>347</v>
      </c>
      <c r="M189" s="278">
        <v>2.7157399999999998</v>
      </c>
    </row>
    <row r="190" spans="1:13">
      <c r="A190" s="302">
        <v>181</v>
      </c>
      <c r="B190" s="278" t="s">
        <v>193</v>
      </c>
      <c r="C190" s="278">
        <v>322.5</v>
      </c>
      <c r="D190" s="280">
        <v>319.2</v>
      </c>
      <c r="E190" s="280">
        <v>313.59999999999997</v>
      </c>
      <c r="F190" s="280">
        <v>304.7</v>
      </c>
      <c r="G190" s="280">
        <v>299.09999999999997</v>
      </c>
      <c r="H190" s="280">
        <v>328.09999999999997</v>
      </c>
      <c r="I190" s="280">
        <v>333.7</v>
      </c>
      <c r="J190" s="280">
        <v>342.59999999999997</v>
      </c>
      <c r="K190" s="278">
        <v>324.8</v>
      </c>
      <c r="L190" s="278">
        <v>310.3</v>
      </c>
      <c r="M190" s="278">
        <v>31.76296</v>
      </c>
    </row>
    <row r="191" spans="1:13">
      <c r="A191" s="302">
        <v>182</v>
      </c>
      <c r="B191" s="278" t="s">
        <v>188</v>
      </c>
      <c r="C191" s="278">
        <v>1943</v>
      </c>
      <c r="D191" s="280">
        <v>1964</v>
      </c>
      <c r="E191" s="280">
        <v>1904</v>
      </c>
      <c r="F191" s="280">
        <v>1865</v>
      </c>
      <c r="G191" s="280">
        <v>1805</v>
      </c>
      <c r="H191" s="280">
        <v>2003</v>
      </c>
      <c r="I191" s="280">
        <v>2063</v>
      </c>
      <c r="J191" s="280">
        <v>2102</v>
      </c>
      <c r="K191" s="278">
        <v>2024</v>
      </c>
      <c r="L191" s="278">
        <v>1925</v>
      </c>
      <c r="M191" s="278">
        <v>45.755119999999998</v>
      </c>
    </row>
    <row r="192" spans="1:13">
      <c r="A192" s="302">
        <v>183</v>
      </c>
      <c r="B192" s="278" t="s">
        <v>3466</v>
      </c>
      <c r="C192" s="278">
        <v>371.95</v>
      </c>
      <c r="D192" s="280">
        <v>369.4666666666667</v>
      </c>
      <c r="E192" s="280">
        <v>362.48333333333341</v>
      </c>
      <c r="F192" s="280">
        <v>353.01666666666671</v>
      </c>
      <c r="G192" s="280">
        <v>346.03333333333342</v>
      </c>
      <c r="H192" s="280">
        <v>378.93333333333339</v>
      </c>
      <c r="I192" s="280">
        <v>385.91666666666674</v>
      </c>
      <c r="J192" s="280">
        <v>395.38333333333338</v>
      </c>
      <c r="K192" s="278">
        <v>376.45</v>
      </c>
      <c r="L192" s="278">
        <v>360</v>
      </c>
      <c r="M192" s="278">
        <v>77.287620000000004</v>
      </c>
    </row>
    <row r="193" spans="1:13">
      <c r="A193" s="302">
        <v>184</v>
      </c>
      <c r="B193" s="278" t="s">
        <v>185</v>
      </c>
      <c r="C193" s="278">
        <v>34.85</v>
      </c>
      <c r="D193" s="280">
        <v>35.083333333333336</v>
      </c>
      <c r="E193" s="280">
        <v>34.466666666666669</v>
      </c>
      <c r="F193" s="280">
        <v>34.083333333333336</v>
      </c>
      <c r="G193" s="280">
        <v>33.466666666666669</v>
      </c>
      <c r="H193" s="280">
        <v>35.466666666666669</v>
      </c>
      <c r="I193" s="280">
        <v>36.083333333333329</v>
      </c>
      <c r="J193" s="280">
        <v>36.466666666666669</v>
      </c>
      <c r="K193" s="278">
        <v>35.700000000000003</v>
      </c>
      <c r="L193" s="278">
        <v>34.700000000000003</v>
      </c>
      <c r="M193" s="278">
        <v>22.545010000000001</v>
      </c>
    </row>
    <row r="194" spans="1:13">
      <c r="A194" s="302">
        <v>185</v>
      </c>
      <c r="B194" s="278" t="s">
        <v>184</v>
      </c>
      <c r="C194" s="278">
        <v>83.1</v>
      </c>
      <c r="D194" s="280">
        <v>83.8</v>
      </c>
      <c r="E194" s="280">
        <v>81.899999999999991</v>
      </c>
      <c r="F194" s="280">
        <v>80.699999999999989</v>
      </c>
      <c r="G194" s="280">
        <v>78.799999999999983</v>
      </c>
      <c r="H194" s="280">
        <v>85</v>
      </c>
      <c r="I194" s="280">
        <v>86.9</v>
      </c>
      <c r="J194" s="280">
        <v>88.100000000000009</v>
      </c>
      <c r="K194" s="278">
        <v>85.7</v>
      </c>
      <c r="L194" s="278">
        <v>82.6</v>
      </c>
      <c r="M194" s="278">
        <v>380.18351000000001</v>
      </c>
    </row>
    <row r="195" spans="1:13">
      <c r="A195" s="302">
        <v>186</v>
      </c>
      <c r="B195" s="278" t="s">
        <v>186</v>
      </c>
      <c r="C195" s="278">
        <v>35.75</v>
      </c>
      <c r="D195" s="280">
        <v>35.116666666666667</v>
      </c>
      <c r="E195" s="280">
        <v>34.233333333333334</v>
      </c>
      <c r="F195" s="280">
        <v>32.716666666666669</v>
      </c>
      <c r="G195" s="280">
        <v>31.833333333333336</v>
      </c>
      <c r="H195" s="280">
        <v>36.633333333333333</v>
      </c>
      <c r="I195" s="280">
        <v>37.516666666666673</v>
      </c>
      <c r="J195" s="280">
        <v>39.033333333333331</v>
      </c>
      <c r="K195" s="278">
        <v>36</v>
      </c>
      <c r="L195" s="278">
        <v>33.6</v>
      </c>
      <c r="M195" s="278">
        <v>510.53714000000002</v>
      </c>
    </row>
    <row r="196" spans="1:13">
      <c r="A196" s="302">
        <v>187</v>
      </c>
      <c r="B196" s="278" t="s">
        <v>187</v>
      </c>
      <c r="C196" s="278">
        <v>280.45</v>
      </c>
      <c r="D196" s="280">
        <v>280.61666666666662</v>
      </c>
      <c r="E196" s="280">
        <v>276.83333333333326</v>
      </c>
      <c r="F196" s="280">
        <v>273.21666666666664</v>
      </c>
      <c r="G196" s="280">
        <v>269.43333333333328</v>
      </c>
      <c r="H196" s="280">
        <v>284.23333333333323</v>
      </c>
      <c r="I196" s="280">
        <v>288.01666666666665</v>
      </c>
      <c r="J196" s="280">
        <v>291.63333333333321</v>
      </c>
      <c r="K196" s="278">
        <v>284.39999999999998</v>
      </c>
      <c r="L196" s="278">
        <v>277</v>
      </c>
      <c r="M196" s="278">
        <v>121.0874</v>
      </c>
    </row>
    <row r="197" spans="1:13">
      <c r="A197" s="302">
        <v>188</v>
      </c>
      <c r="B197" s="269" t="s">
        <v>189</v>
      </c>
      <c r="C197" s="269">
        <v>520.45000000000005</v>
      </c>
      <c r="D197" s="309">
        <v>526.68333333333339</v>
      </c>
      <c r="E197" s="309">
        <v>512.61666666666679</v>
      </c>
      <c r="F197" s="309">
        <v>504.78333333333342</v>
      </c>
      <c r="G197" s="309">
        <v>490.71666666666681</v>
      </c>
      <c r="H197" s="309">
        <v>534.51666666666677</v>
      </c>
      <c r="I197" s="309">
        <v>548.58333333333337</v>
      </c>
      <c r="J197" s="309">
        <v>556.41666666666674</v>
      </c>
      <c r="K197" s="269">
        <v>540.75</v>
      </c>
      <c r="L197" s="269">
        <v>518.85</v>
      </c>
      <c r="M197" s="269">
        <v>27.197980000000001</v>
      </c>
    </row>
    <row r="198" spans="1:13">
      <c r="A198" s="302">
        <v>189</v>
      </c>
      <c r="B198" s="269" t="s">
        <v>284</v>
      </c>
      <c r="C198" s="269">
        <v>114.65</v>
      </c>
      <c r="D198" s="309">
        <v>115.2</v>
      </c>
      <c r="E198" s="309">
        <v>113.55000000000001</v>
      </c>
      <c r="F198" s="309">
        <v>112.45</v>
      </c>
      <c r="G198" s="309">
        <v>110.80000000000001</v>
      </c>
      <c r="H198" s="309">
        <v>116.30000000000001</v>
      </c>
      <c r="I198" s="309">
        <v>117.95000000000002</v>
      </c>
      <c r="J198" s="309">
        <v>119.05000000000001</v>
      </c>
      <c r="K198" s="269">
        <v>116.85</v>
      </c>
      <c r="L198" s="269">
        <v>114.1</v>
      </c>
      <c r="M198" s="269">
        <v>0.65295000000000003</v>
      </c>
    </row>
    <row r="199" spans="1:13">
      <c r="A199" s="302">
        <v>190</v>
      </c>
      <c r="B199" s="269" t="s">
        <v>168</v>
      </c>
      <c r="C199" s="269">
        <v>612.45000000000005</v>
      </c>
      <c r="D199" s="309">
        <v>600.65</v>
      </c>
      <c r="E199" s="309">
        <v>583.79999999999995</v>
      </c>
      <c r="F199" s="309">
        <v>555.15</v>
      </c>
      <c r="G199" s="309">
        <v>538.29999999999995</v>
      </c>
      <c r="H199" s="309">
        <v>629.29999999999995</v>
      </c>
      <c r="I199" s="309">
        <v>646.15000000000009</v>
      </c>
      <c r="J199" s="309">
        <v>674.8</v>
      </c>
      <c r="K199" s="269">
        <v>617.5</v>
      </c>
      <c r="L199" s="269">
        <v>572</v>
      </c>
      <c r="M199" s="269">
        <v>18.55687</v>
      </c>
    </row>
    <row r="200" spans="1:13">
      <c r="A200" s="302">
        <v>191</v>
      </c>
      <c r="B200" s="269" t="s">
        <v>190</v>
      </c>
      <c r="C200" s="269">
        <v>892.75</v>
      </c>
      <c r="D200" s="309">
        <v>881.61666666666667</v>
      </c>
      <c r="E200" s="309">
        <v>866.2833333333333</v>
      </c>
      <c r="F200" s="309">
        <v>839.81666666666661</v>
      </c>
      <c r="G200" s="309">
        <v>824.48333333333323</v>
      </c>
      <c r="H200" s="309">
        <v>908.08333333333337</v>
      </c>
      <c r="I200" s="309">
        <v>923.41666666666663</v>
      </c>
      <c r="J200" s="309">
        <v>949.88333333333344</v>
      </c>
      <c r="K200" s="269">
        <v>896.95</v>
      </c>
      <c r="L200" s="269">
        <v>855.15</v>
      </c>
      <c r="M200" s="269">
        <v>56.252380000000002</v>
      </c>
    </row>
    <row r="201" spans="1:13">
      <c r="A201" s="302">
        <v>192</v>
      </c>
      <c r="B201" s="269" t="s">
        <v>191</v>
      </c>
      <c r="C201" s="269">
        <v>2581.5500000000002</v>
      </c>
      <c r="D201" s="309">
        <v>2589.2000000000003</v>
      </c>
      <c r="E201" s="309">
        <v>2547.4000000000005</v>
      </c>
      <c r="F201" s="309">
        <v>2513.2500000000005</v>
      </c>
      <c r="G201" s="309">
        <v>2471.4500000000007</v>
      </c>
      <c r="H201" s="309">
        <v>2623.3500000000004</v>
      </c>
      <c r="I201" s="309">
        <v>2665.1500000000005</v>
      </c>
      <c r="J201" s="309">
        <v>2699.3</v>
      </c>
      <c r="K201" s="269">
        <v>2631</v>
      </c>
      <c r="L201" s="269">
        <v>2555.0500000000002</v>
      </c>
      <c r="M201" s="269">
        <v>10.167339999999999</v>
      </c>
    </row>
    <row r="202" spans="1:13">
      <c r="A202" s="302">
        <v>193</v>
      </c>
      <c r="B202" s="269" t="s">
        <v>192</v>
      </c>
      <c r="C202" s="269">
        <v>311.5</v>
      </c>
      <c r="D202" s="309">
        <v>308.2</v>
      </c>
      <c r="E202" s="309">
        <v>300.79999999999995</v>
      </c>
      <c r="F202" s="309">
        <v>290.09999999999997</v>
      </c>
      <c r="G202" s="309">
        <v>282.69999999999993</v>
      </c>
      <c r="H202" s="309">
        <v>318.89999999999998</v>
      </c>
      <c r="I202" s="309">
        <v>326.29999999999995</v>
      </c>
      <c r="J202" s="309">
        <v>337</v>
      </c>
      <c r="K202" s="269">
        <v>315.60000000000002</v>
      </c>
      <c r="L202" s="269">
        <v>297.5</v>
      </c>
      <c r="M202" s="269">
        <v>21.848579999999998</v>
      </c>
    </row>
    <row r="203" spans="1:13">
      <c r="A203" s="302">
        <v>194</v>
      </c>
      <c r="B203" s="269" t="s">
        <v>198</v>
      </c>
      <c r="C203" s="269">
        <v>367.05</v>
      </c>
      <c r="D203" s="309">
        <v>373.05</v>
      </c>
      <c r="E203" s="309">
        <v>359.65000000000003</v>
      </c>
      <c r="F203" s="309">
        <v>352.25</v>
      </c>
      <c r="G203" s="309">
        <v>338.85</v>
      </c>
      <c r="H203" s="309">
        <v>380.45000000000005</v>
      </c>
      <c r="I203" s="309">
        <v>393.85</v>
      </c>
      <c r="J203" s="309">
        <v>401.25000000000006</v>
      </c>
      <c r="K203" s="269">
        <v>386.45</v>
      </c>
      <c r="L203" s="269">
        <v>365.65</v>
      </c>
      <c r="M203" s="269">
        <v>149.07867999999999</v>
      </c>
    </row>
    <row r="204" spans="1:13">
      <c r="A204" s="302">
        <v>195</v>
      </c>
      <c r="B204" s="269" t="s">
        <v>196</v>
      </c>
      <c r="C204" s="269">
        <v>3786</v>
      </c>
      <c r="D204" s="309">
        <v>3763.4666666666667</v>
      </c>
      <c r="E204" s="309">
        <v>3679.9333333333334</v>
      </c>
      <c r="F204" s="309">
        <v>3573.8666666666668</v>
      </c>
      <c r="G204" s="309">
        <v>3490.3333333333335</v>
      </c>
      <c r="H204" s="309">
        <v>3869.5333333333333</v>
      </c>
      <c r="I204" s="309">
        <v>3953.0666666666671</v>
      </c>
      <c r="J204" s="309">
        <v>4059.1333333333332</v>
      </c>
      <c r="K204" s="269">
        <v>3847</v>
      </c>
      <c r="L204" s="269">
        <v>3657.4</v>
      </c>
      <c r="M204" s="269">
        <v>14.09108</v>
      </c>
    </row>
    <row r="205" spans="1:13">
      <c r="A205" s="302">
        <v>196</v>
      </c>
      <c r="B205" s="269" t="s">
        <v>197</v>
      </c>
      <c r="C205" s="269">
        <v>22.9</v>
      </c>
      <c r="D205" s="309">
        <v>23</v>
      </c>
      <c r="E205" s="309">
        <v>22.75</v>
      </c>
      <c r="F205" s="309">
        <v>22.6</v>
      </c>
      <c r="G205" s="309">
        <v>22.35</v>
      </c>
      <c r="H205" s="309">
        <v>23.15</v>
      </c>
      <c r="I205" s="309">
        <v>23.4</v>
      </c>
      <c r="J205" s="309">
        <v>23.549999999999997</v>
      </c>
      <c r="K205" s="269">
        <v>23.25</v>
      </c>
      <c r="L205" s="269">
        <v>22.85</v>
      </c>
      <c r="M205" s="269">
        <v>14.951969999999999</v>
      </c>
    </row>
    <row r="206" spans="1:13">
      <c r="A206" s="302">
        <v>197</v>
      </c>
      <c r="B206" s="269" t="s">
        <v>194</v>
      </c>
      <c r="C206" s="269">
        <v>925.8</v>
      </c>
      <c r="D206" s="309">
        <v>928.30000000000007</v>
      </c>
      <c r="E206" s="309">
        <v>913.10000000000014</v>
      </c>
      <c r="F206" s="309">
        <v>900.40000000000009</v>
      </c>
      <c r="G206" s="309">
        <v>885.20000000000016</v>
      </c>
      <c r="H206" s="309">
        <v>941.00000000000011</v>
      </c>
      <c r="I206" s="309">
        <v>956.20000000000016</v>
      </c>
      <c r="J206" s="309">
        <v>968.90000000000009</v>
      </c>
      <c r="K206" s="269">
        <v>943.5</v>
      </c>
      <c r="L206" s="269">
        <v>915.6</v>
      </c>
      <c r="M206" s="269">
        <v>5.94367</v>
      </c>
    </row>
    <row r="207" spans="1:13">
      <c r="A207" s="302">
        <v>198</v>
      </c>
      <c r="B207" s="269" t="s">
        <v>144</v>
      </c>
      <c r="C207" s="269">
        <v>583</v>
      </c>
      <c r="D207" s="309">
        <v>586.58333333333337</v>
      </c>
      <c r="E207" s="309">
        <v>575.16666666666674</v>
      </c>
      <c r="F207" s="309">
        <v>567.33333333333337</v>
      </c>
      <c r="G207" s="309">
        <v>555.91666666666674</v>
      </c>
      <c r="H207" s="309">
        <v>594.41666666666674</v>
      </c>
      <c r="I207" s="309">
        <v>605.83333333333348</v>
      </c>
      <c r="J207" s="309">
        <v>613.66666666666674</v>
      </c>
      <c r="K207" s="269">
        <v>598</v>
      </c>
      <c r="L207" s="269">
        <v>578.75</v>
      </c>
      <c r="M207" s="269">
        <v>36.467950000000002</v>
      </c>
    </row>
    <row r="208" spans="1:13">
      <c r="A208" s="302">
        <v>199</v>
      </c>
      <c r="B208" s="269" t="s">
        <v>285</v>
      </c>
      <c r="C208" s="269">
        <v>170.1</v>
      </c>
      <c r="D208" s="309">
        <v>170.43333333333334</v>
      </c>
      <c r="E208" s="309">
        <v>168.86666666666667</v>
      </c>
      <c r="F208" s="309">
        <v>167.63333333333333</v>
      </c>
      <c r="G208" s="309">
        <v>166.06666666666666</v>
      </c>
      <c r="H208" s="309">
        <v>171.66666666666669</v>
      </c>
      <c r="I208" s="309">
        <v>173.23333333333335</v>
      </c>
      <c r="J208" s="309">
        <v>174.4666666666667</v>
      </c>
      <c r="K208" s="269">
        <v>172</v>
      </c>
      <c r="L208" s="269">
        <v>169.2</v>
      </c>
      <c r="M208" s="269">
        <v>1.1462600000000001</v>
      </c>
    </row>
    <row r="209" spans="1:13">
      <c r="A209" s="302">
        <v>200</v>
      </c>
      <c r="B209" s="269" t="s">
        <v>286</v>
      </c>
      <c r="C209" s="269">
        <v>129.35</v>
      </c>
      <c r="D209" s="309">
        <v>131.31666666666669</v>
      </c>
      <c r="E209" s="309">
        <v>126.63333333333338</v>
      </c>
      <c r="F209" s="309">
        <v>123.91666666666669</v>
      </c>
      <c r="G209" s="309">
        <v>119.23333333333338</v>
      </c>
      <c r="H209" s="309">
        <v>134.03333333333339</v>
      </c>
      <c r="I209" s="309">
        <v>138.71666666666673</v>
      </c>
      <c r="J209" s="309">
        <v>141.43333333333339</v>
      </c>
      <c r="K209" s="269">
        <v>136</v>
      </c>
      <c r="L209" s="269">
        <v>128.6</v>
      </c>
      <c r="M209" s="269">
        <v>0.88758000000000004</v>
      </c>
    </row>
    <row r="210" spans="1:13">
      <c r="A210" s="302">
        <v>201</v>
      </c>
      <c r="B210" s="269" t="s">
        <v>564</v>
      </c>
      <c r="C210" s="269">
        <v>593.70000000000005</v>
      </c>
      <c r="D210" s="309">
        <v>593.9</v>
      </c>
      <c r="E210" s="309">
        <v>583.79999999999995</v>
      </c>
      <c r="F210" s="309">
        <v>573.9</v>
      </c>
      <c r="G210" s="309">
        <v>563.79999999999995</v>
      </c>
      <c r="H210" s="309">
        <v>603.79999999999995</v>
      </c>
      <c r="I210" s="309">
        <v>613.90000000000009</v>
      </c>
      <c r="J210" s="309">
        <v>623.79999999999995</v>
      </c>
      <c r="K210" s="269">
        <v>604</v>
      </c>
      <c r="L210" s="269">
        <v>584</v>
      </c>
      <c r="M210" s="269">
        <v>3.0217999999999998</v>
      </c>
    </row>
    <row r="211" spans="1:13">
      <c r="A211" s="302">
        <v>202</v>
      </c>
      <c r="B211" s="269" t="s">
        <v>199</v>
      </c>
      <c r="C211" s="269">
        <v>87.9</v>
      </c>
      <c r="D211" s="309">
        <v>88.566666666666663</v>
      </c>
      <c r="E211" s="309">
        <v>86.883333333333326</v>
      </c>
      <c r="F211" s="309">
        <v>85.86666666666666</v>
      </c>
      <c r="G211" s="309">
        <v>84.183333333333323</v>
      </c>
      <c r="H211" s="309">
        <v>89.583333333333329</v>
      </c>
      <c r="I211" s="309">
        <v>91.266666666666666</v>
      </c>
      <c r="J211" s="309">
        <v>92.283333333333331</v>
      </c>
      <c r="K211" s="269">
        <v>90.25</v>
      </c>
      <c r="L211" s="269">
        <v>87.55</v>
      </c>
      <c r="M211" s="269">
        <v>179.58373</v>
      </c>
    </row>
    <row r="212" spans="1:13">
      <c r="A212" s="302">
        <v>203</v>
      </c>
      <c r="B212" s="269" t="s">
        <v>121</v>
      </c>
      <c r="C212" s="269">
        <v>5.6</v>
      </c>
      <c r="D212" s="309">
        <v>5.6166666666666671</v>
      </c>
      <c r="E212" s="309">
        <v>5.4833333333333343</v>
      </c>
      <c r="F212" s="309">
        <v>5.3666666666666671</v>
      </c>
      <c r="G212" s="309">
        <v>5.2333333333333343</v>
      </c>
      <c r="H212" s="309">
        <v>5.7333333333333343</v>
      </c>
      <c r="I212" s="309">
        <v>5.8666666666666671</v>
      </c>
      <c r="J212" s="309">
        <v>5.9833333333333343</v>
      </c>
      <c r="K212" s="269">
        <v>5.75</v>
      </c>
      <c r="L212" s="269">
        <v>5.5</v>
      </c>
      <c r="M212" s="269">
        <v>2547.1876299999999</v>
      </c>
    </row>
    <row r="213" spans="1:13">
      <c r="A213" s="302">
        <v>204</v>
      </c>
      <c r="B213" s="269" t="s">
        <v>200</v>
      </c>
      <c r="C213" s="269">
        <v>449.8</v>
      </c>
      <c r="D213" s="309">
        <v>451.2166666666667</v>
      </c>
      <c r="E213" s="309">
        <v>445.08333333333337</v>
      </c>
      <c r="F213" s="309">
        <v>440.36666666666667</v>
      </c>
      <c r="G213" s="309">
        <v>434.23333333333335</v>
      </c>
      <c r="H213" s="309">
        <v>455.93333333333339</v>
      </c>
      <c r="I213" s="309">
        <v>462.06666666666672</v>
      </c>
      <c r="J213" s="309">
        <v>466.78333333333342</v>
      </c>
      <c r="K213" s="269">
        <v>457.35</v>
      </c>
      <c r="L213" s="269">
        <v>446.5</v>
      </c>
      <c r="M213" s="269">
        <v>21.68721</v>
      </c>
    </row>
    <row r="214" spans="1:13">
      <c r="A214" s="302">
        <v>205</v>
      </c>
      <c r="B214" s="269" t="s">
        <v>570</v>
      </c>
      <c r="C214" s="269">
        <v>1859.4</v>
      </c>
      <c r="D214" s="309">
        <v>1867.8666666666668</v>
      </c>
      <c r="E214" s="309">
        <v>1831.5333333333335</v>
      </c>
      <c r="F214" s="309">
        <v>1803.6666666666667</v>
      </c>
      <c r="G214" s="309">
        <v>1767.3333333333335</v>
      </c>
      <c r="H214" s="309">
        <v>1895.7333333333336</v>
      </c>
      <c r="I214" s="309">
        <v>1932.0666666666666</v>
      </c>
      <c r="J214" s="309">
        <v>1959.9333333333336</v>
      </c>
      <c r="K214" s="269">
        <v>1904.2</v>
      </c>
      <c r="L214" s="269">
        <v>1840</v>
      </c>
      <c r="M214" s="269">
        <v>0.27406999999999998</v>
      </c>
    </row>
    <row r="215" spans="1:13">
      <c r="A215" s="302">
        <v>206</v>
      </c>
      <c r="B215" s="269" t="s">
        <v>201</v>
      </c>
      <c r="C215" s="309">
        <v>188.8</v>
      </c>
      <c r="D215" s="309">
        <v>189.23333333333335</v>
      </c>
      <c r="E215" s="309">
        <v>185.26666666666671</v>
      </c>
      <c r="F215" s="309">
        <v>181.73333333333335</v>
      </c>
      <c r="G215" s="309">
        <v>177.76666666666671</v>
      </c>
      <c r="H215" s="309">
        <v>192.76666666666671</v>
      </c>
      <c r="I215" s="309">
        <v>196.73333333333335</v>
      </c>
      <c r="J215" s="309">
        <v>200.26666666666671</v>
      </c>
      <c r="K215" s="309">
        <v>193.2</v>
      </c>
      <c r="L215" s="309">
        <v>185.7</v>
      </c>
      <c r="M215" s="309">
        <v>59.111440000000002</v>
      </c>
    </row>
    <row r="216" spans="1:13">
      <c r="A216" s="302">
        <v>207</v>
      </c>
      <c r="B216" s="269" t="s">
        <v>202</v>
      </c>
      <c r="C216" s="309">
        <v>27.4</v>
      </c>
      <c r="D216" s="309">
        <v>27.3</v>
      </c>
      <c r="E216" s="309">
        <v>26.450000000000003</v>
      </c>
      <c r="F216" s="309">
        <v>25.500000000000004</v>
      </c>
      <c r="G216" s="309">
        <v>24.650000000000006</v>
      </c>
      <c r="H216" s="309">
        <v>28.25</v>
      </c>
      <c r="I216" s="309">
        <v>29.1</v>
      </c>
      <c r="J216" s="309">
        <v>30.049999999999997</v>
      </c>
      <c r="K216" s="309">
        <v>28.15</v>
      </c>
      <c r="L216" s="309">
        <v>26.35</v>
      </c>
      <c r="M216" s="309">
        <v>194.31968000000001</v>
      </c>
    </row>
    <row r="217" spans="1:13">
      <c r="A217" s="302">
        <v>208</v>
      </c>
      <c r="B217" s="269" t="s">
        <v>203</v>
      </c>
      <c r="C217" s="309">
        <v>165.2</v>
      </c>
      <c r="D217" s="309">
        <v>163.71666666666667</v>
      </c>
      <c r="E217" s="309">
        <v>160.83333333333334</v>
      </c>
      <c r="F217" s="309">
        <v>156.46666666666667</v>
      </c>
      <c r="G217" s="309">
        <v>153.58333333333334</v>
      </c>
      <c r="H217" s="309">
        <v>168.08333333333334</v>
      </c>
      <c r="I217" s="309">
        <v>170.96666666666667</v>
      </c>
      <c r="J217" s="309">
        <v>175.33333333333334</v>
      </c>
      <c r="K217" s="309">
        <v>166.6</v>
      </c>
      <c r="L217" s="309">
        <v>159.35</v>
      </c>
      <c r="M217" s="309">
        <v>195.10831999999999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22" sqref="E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25"/>
      <c r="B1" s="525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43978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22" t="s">
        <v>16</v>
      </c>
      <c r="B9" s="523" t="s">
        <v>18</v>
      </c>
      <c r="C9" s="521" t="s">
        <v>19</v>
      </c>
      <c r="D9" s="521" t="s">
        <v>20</v>
      </c>
      <c r="E9" s="521" t="s">
        <v>21</v>
      </c>
      <c r="F9" s="521"/>
      <c r="G9" s="521"/>
      <c r="H9" s="521" t="s">
        <v>22</v>
      </c>
      <c r="I9" s="521"/>
      <c r="J9" s="521"/>
      <c r="K9" s="275"/>
      <c r="L9" s="282"/>
      <c r="M9" s="283"/>
    </row>
    <row r="10" spans="1:15" ht="42.75" customHeight="1">
      <c r="A10" s="517"/>
      <c r="B10" s="519"/>
      <c r="C10" s="524" t="s">
        <v>23</v>
      </c>
      <c r="D10" s="524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17520.650000000001</v>
      </c>
      <c r="D11" s="280">
        <v>17490.216666666667</v>
      </c>
      <c r="E11" s="280">
        <v>17330.433333333334</v>
      </c>
      <c r="F11" s="280">
        <v>17140.216666666667</v>
      </c>
      <c r="G11" s="280">
        <v>16980.433333333334</v>
      </c>
      <c r="H11" s="280">
        <v>17680.433333333334</v>
      </c>
      <c r="I11" s="280">
        <v>17840.216666666667</v>
      </c>
      <c r="J11" s="280">
        <v>18030.433333333334</v>
      </c>
      <c r="K11" s="278">
        <v>17650</v>
      </c>
      <c r="L11" s="278">
        <v>17300</v>
      </c>
      <c r="M11" s="278">
        <v>1.9699999999999999E-2</v>
      </c>
    </row>
    <row r="12" spans="1:15" ht="12" customHeight="1">
      <c r="A12" s="269">
        <v>2</v>
      </c>
      <c r="B12" s="278" t="s">
        <v>804</v>
      </c>
      <c r="C12" s="279">
        <v>1009.85</v>
      </c>
      <c r="D12" s="280">
        <v>1009.2833333333333</v>
      </c>
      <c r="E12" s="280">
        <v>991.56666666666661</v>
      </c>
      <c r="F12" s="280">
        <v>973.2833333333333</v>
      </c>
      <c r="G12" s="280">
        <v>955.56666666666661</v>
      </c>
      <c r="H12" s="280">
        <v>1027.5666666666666</v>
      </c>
      <c r="I12" s="280">
        <v>1045.2833333333333</v>
      </c>
      <c r="J12" s="280">
        <v>1063.5666666666666</v>
      </c>
      <c r="K12" s="278">
        <v>1027</v>
      </c>
      <c r="L12" s="278">
        <v>991</v>
      </c>
      <c r="M12" s="278">
        <v>4.9291700000000001</v>
      </c>
    </row>
    <row r="13" spans="1:15" ht="12" customHeight="1">
      <c r="A13" s="269">
        <v>3</v>
      </c>
      <c r="B13" s="278" t="s">
        <v>295</v>
      </c>
      <c r="C13" s="279">
        <v>1037.0999999999999</v>
      </c>
      <c r="D13" s="280">
        <v>1055.0166666666667</v>
      </c>
      <c r="E13" s="280">
        <v>1018.7833333333333</v>
      </c>
      <c r="F13" s="280">
        <v>1000.4666666666667</v>
      </c>
      <c r="G13" s="280">
        <v>964.23333333333335</v>
      </c>
      <c r="H13" s="280">
        <v>1073.3333333333333</v>
      </c>
      <c r="I13" s="280">
        <v>1109.5666666666664</v>
      </c>
      <c r="J13" s="280">
        <v>1127.8833333333332</v>
      </c>
      <c r="K13" s="278">
        <v>1091.25</v>
      </c>
      <c r="L13" s="278">
        <v>1036.7</v>
      </c>
      <c r="M13" s="278">
        <v>0.18615000000000001</v>
      </c>
    </row>
    <row r="14" spans="1:15" ht="12" customHeight="1">
      <c r="A14" s="269">
        <v>4</v>
      </c>
      <c r="B14" s="278" t="s">
        <v>296</v>
      </c>
      <c r="C14" s="279">
        <v>16802</v>
      </c>
      <c r="D14" s="280">
        <v>16705.916666666668</v>
      </c>
      <c r="E14" s="280">
        <v>16516.083333333336</v>
      </c>
      <c r="F14" s="280">
        <v>16230.166666666668</v>
      </c>
      <c r="G14" s="280">
        <v>16040.333333333336</v>
      </c>
      <c r="H14" s="280">
        <v>16991.833333333336</v>
      </c>
      <c r="I14" s="280">
        <v>17181.666666666672</v>
      </c>
      <c r="J14" s="280">
        <v>17467.583333333336</v>
      </c>
      <c r="K14" s="278">
        <v>16895.75</v>
      </c>
      <c r="L14" s="278">
        <v>16420</v>
      </c>
      <c r="M14" s="278">
        <v>0.17637</v>
      </c>
    </row>
    <row r="15" spans="1:15" ht="12" customHeight="1">
      <c r="A15" s="269">
        <v>5</v>
      </c>
      <c r="B15" s="278" t="s">
        <v>228</v>
      </c>
      <c r="C15" s="279">
        <v>45.1</v>
      </c>
      <c r="D15" s="280">
        <v>44.116666666666674</v>
      </c>
      <c r="E15" s="280">
        <v>42.533333333333346</v>
      </c>
      <c r="F15" s="280">
        <v>39.966666666666669</v>
      </c>
      <c r="G15" s="280">
        <v>38.38333333333334</v>
      </c>
      <c r="H15" s="280">
        <v>46.683333333333351</v>
      </c>
      <c r="I15" s="280">
        <v>48.26666666666668</v>
      </c>
      <c r="J15" s="280">
        <v>50.833333333333357</v>
      </c>
      <c r="K15" s="278">
        <v>45.7</v>
      </c>
      <c r="L15" s="278">
        <v>41.55</v>
      </c>
      <c r="M15" s="278">
        <v>161.84187</v>
      </c>
    </row>
    <row r="16" spans="1:15" ht="12" customHeight="1">
      <c r="A16" s="269">
        <v>6</v>
      </c>
      <c r="B16" s="278" t="s">
        <v>229</v>
      </c>
      <c r="C16" s="279">
        <v>108.75</v>
      </c>
      <c r="D16" s="280">
        <v>109.66666666666667</v>
      </c>
      <c r="E16" s="280">
        <v>106.43333333333334</v>
      </c>
      <c r="F16" s="280">
        <v>104.11666666666666</v>
      </c>
      <c r="G16" s="280">
        <v>100.88333333333333</v>
      </c>
      <c r="H16" s="280">
        <v>111.98333333333335</v>
      </c>
      <c r="I16" s="280">
        <v>115.21666666666667</v>
      </c>
      <c r="J16" s="280">
        <v>117.53333333333336</v>
      </c>
      <c r="K16" s="278">
        <v>112.9</v>
      </c>
      <c r="L16" s="278">
        <v>107.35</v>
      </c>
      <c r="M16" s="278">
        <v>16.29138</v>
      </c>
    </row>
    <row r="17" spans="1:13" ht="12" customHeight="1">
      <c r="A17" s="269">
        <v>7</v>
      </c>
      <c r="B17" s="278" t="s">
        <v>39</v>
      </c>
      <c r="C17" s="279">
        <v>1277.45</v>
      </c>
      <c r="D17" s="280">
        <v>1265.4166666666667</v>
      </c>
      <c r="E17" s="280">
        <v>1248.0333333333335</v>
      </c>
      <c r="F17" s="280">
        <v>1218.6166666666668</v>
      </c>
      <c r="G17" s="280">
        <v>1201.2333333333336</v>
      </c>
      <c r="H17" s="280">
        <v>1294.8333333333335</v>
      </c>
      <c r="I17" s="280">
        <v>1312.2166666666667</v>
      </c>
      <c r="J17" s="280">
        <v>1341.6333333333334</v>
      </c>
      <c r="K17" s="278">
        <v>1282.8</v>
      </c>
      <c r="L17" s="278">
        <v>1236</v>
      </c>
      <c r="M17" s="278">
        <v>25.62407</v>
      </c>
    </row>
    <row r="18" spans="1:13" ht="12" customHeight="1">
      <c r="A18" s="269">
        <v>8</v>
      </c>
      <c r="B18" s="278" t="s">
        <v>297</v>
      </c>
      <c r="C18" s="279">
        <v>114.65</v>
      </c>
      <c r="D18" s="280">
        <v>115.81666666666668</v>
      </c>
      <c r="E18" s="280">
        <v>112.43333333333335</v>
      </c>
      <c r="F18" s="280">
        <v>110.21666666666667</v>
      </c>
      <c r="G18" s="280">
        <v>106.83333333333334</v>
      </c>
      <c r="H18" s="280">
        <v>118.03333333333336</v>
      </c>
      <c r="I18" s="280">
        <v>121.41666666666669</v>
      </c>
      <c r="J18" s="280">
        <v>123.63333333333337</v>
      </c>
      <c r="K18" s="278">
        <v>119.2</v>
      </c>
      <c r="L18" s="278">
        <v>113.6</v>
      </c>
      <c r="M18" s="278">
        <v>24.784500000000001</v>
      </c>
    </row>
    <row r="19" spans="1:13" ht="12" customHeight="1">
      <c r="A19" s="269">
        <v>9</v>
      </c>
      <c r="B19" s="278" t="s">
        <v>298</v>
      </c>
      <c r="C19" s="279">
        <v>239.9</v>
      </c>
      <c r="D19" s="280">
        <v>240.11666666666667</v>
      </c>
      <c r="E19" s="280">
        <v>236.28333333333336</v>
      </c>
      <c r="F19" s="280">
        <v>232.66666666666669</v>
      </c>
      <c r="G19" s="280">
        <v>228.83333333333337</v>
      </c>
      <c r="H19" s="280">
        <v>243.73333333333335</v>
      </c>
      <c r="I19" s="280">
        <v>247.56666666666666</v>
      </c>
      <c r="J19" s="280">
        <v>251.18333333333334</v>
      </c>
      <c r="K19" s="278">
        <v>243.95</v>
      </c>
      <c r="L19" s="278">
        <v>236.5</v>
      </c>
      <c r="M19" s="278">
        <v>2.8122099999999999</v>
      </c>
    </row>
    <row r="20" spans="1:13" ht="12" customHeight="1">
      <c r="A20" s="269">
        <v>10</v>
      </c>
      <c r="B20" s="278" t="s">
        <v>42</v>
      </c>
      <c r="C20" s="279">
        <v>315.60000000000002</v>
      </c>
      <c r="D20" s="280">
        <v>315.25000000000006</v>
      </c>
      <c r="E20" s="280">
        <v>309.9500000000001</v>
      </c>
      <c r="F20" s="280">
        <v>304.30000000000007</v>
      </c>
      <c r="G20" s="280">
        <v>299.00000000000011</v>
      </c>
      <c r="H20" s="280">
        <v>320.90000000000009</v>
      </c>
      <c r="I20" s="280">
        <v>326.20000000000005</v>
      </c>
      <c r="J20" s="280">
        <v>331.85000000000008</v>
      </c>
      <c r="K20" s="278">
        <v>320.55</v>
      </c>
      <c r="L20" s="278">
        <v>309.60000000000002</v>
      </c>
      <c r="M20" s="278">
        <v>40.312179999999998</v>
      </c>
    </row>
    <row r="21" spans="1:13" ht="12" customHeight="1">
      <c r="A21" s="269">
        <v>11</v>
      </c>
      <c r="B21" s="278" t="s">
        <v>44</v>
      </c>
      <c r="C21" s="279">
        <v>36.700000000000003</v>
      </c>
      <c r="D21" s="280">
        <v>35.766666666666673</v>
      </c>
      <c r="E21" s="280">
        <v>34.333333333333343</v>
      </c>
      <c r="F21" s="280">
        <v>31.966666666666669</v>
      </c>
      <c r="G21" s="280">
        <v>30.533333333333339</v>
      </c>
      <c r="H21" s="280">
        <v>38.133333333333347</v>
      </c>
      <c r="I21" s="280">
        <v>39.56666666666667</v>
      </c>
      <c r="J21" s="280">
        <v>41.933333333333351</v>
      </c>
      <c r="K21" s="278">
        <v>37.200000000000003</v>
      </c>
      <c r="L21" s="278">
        <v>33.4</v>
      </c>
      <c r="M21" s="278">
        <v>524.81587999999999</v>
      </c>
    </row>
    <row r="22" spans="1:13" ht="12" customHeight="1">
      <c r="A22" s="269">
        <v>12</v>
      </c>
      <c r="B22" s="278" t="s">
        <v>299</v>
      </c>
      <c r="C22" s="279">
        <v>178.3</v>
      </c>
      <c r="D22" s="280">
        <v>179.58333333333334</v>
      </c>
      <c r="E22" s="280">
        <v>174.76666666666668</v>
      </c>
      <c r="F22" s="280">
        <v>171.23333333333335</v>
      </c>
      <c r="G22" s="280">
        <v>166.41666666666669</v>
      </c>
      <c r="H22" s="280">
        <v>183.11666666666667</v>
      </c>
      <c r="I22" s="280">
        <v>187.93333333333334</v>
      </c>
      <c r="J22" s="280">
        <v>191.46666666666667</v>
      </c>
      <c r="K22" s="278">
        <v>184.4</v>
      </c>
      <c r="L22" s="278">
        <v>176.05</v>
      </c>
      <c r="M22" s="278">
        <v>2.4697100000000001</v>
      </c>
    </row>
    <row r="23" spans="1:13">
      <c r="A23" s="269">
        <v>13</v>
      </c>
      <c r="B23" s="278" t="s">
        <v>300</v>
      </c>
      <c r="C23" s="279">
        <v>153.4</v>
      </c>
      <c r="D23" s="280">
        <v>154.48333333333332</v>
      </c>
      <c r="E23" s="280">
        <v>151.96666666666664</v>
      </c>
      <c r="F23" s="280">
        <v>150.53333333333333</v>
      </c>
      <c r="G23" s="280">
        <v>148.01666666666665</v>
      </c>
      <c r="H23" s="280">
        <v>155.91666666666663</v>
      </c>
      <c r="I23" s="280">
        <v>158.43333333333334</v>
      </c>
      <c r="J23" s="280">
        <v>159.86666666666662</v>
      </c>
      <c r="K23" s="278">
        <v>157</v>
      </c>
      <c r="L23" s="278">
        <v>153.05000000000001</v>
      </c>
      <c r="M23" s="278">
        <v>0.57643999999999995</v>
      </c>
    </row>
    <row r="24" spans="1:13">
      <c r="A24" s="269">
        <v>14</v>
      </c>
      <c r="B24" s="278" t="s">
        <v>301</v>
      </c>
      <c r="C24" s="279">
        <v>170.1</v>
      </c>
      <c r="D24" s="280">
        <v>170.6</v>
      </c>
      <c r="E24" s="280">
        <v>168.29999999999998</v>
      </c>
      <c r="F24" s="280">
        <v>166.5</v>
      </c>
      <c r="G24" s="280">
        <v>164.2</v>
      </c>
      <c r="H24" s="280">
        <v>172.39999999999998</v>
      </c>
      <c r="I24" s="280">
        <v>174.7</v>
      </c>
      <c r="J24" s="280">
        <v>176.49999999999997</v>
      </c>
      <c r="K24" s="278">
        <v>172.9</v>
      </c>
      <c r="L24" s="278">
        <v>168.8</v>
      </c>
      <c r="M24" s="278">
        <v>1.99196</v>
      </c>
    </row>
    <row r="25" spans="1:13">
      <c r="A25" s="269">
        <v>15</v>
      </c>
      <c r="B25" s="278" t="s">
        <v>834</v>
      </c>
      <c r="C25" s="279">
        <v>1627.5</v>
      </c>
      <c r="D25" s="280">
        <v>1603.6666666666667</v>
      </c>
      <c r="E25" s="280">
        <v>1579.8333333333335</v>
      </c>
      <c r="F25" s="280">
        <v>1532.1666666666667</v>
      </c>
      <c r="G25" s="280">
        <v>1508.3333333333335</v>
      </c>
      <c r="H25" s="280">
        <v>1651.3333333333335</v>
      </c>
      <c r="I25" s="280">
        <v>1675.166666666667</v>
      </c>
      <c r="J25" s="280">
        <v>1722.8333333333335</v>
      </c>
      <c r="K25" s="278">
        <v>1627.5</v>
      </c>
      <c r="L25" s="278">
        <v>1556</v>
      </c>
      <c r="M25" s="278">
        <v>0.70616000000000001</v>
      </c>
    </row>
    <row r="26" spans="1:13">
      <c r="A26" s="269">
        <v>16</v>
      </c>
      <c r="B26" s="278" t="s">
        <v>293</v>
      </c>
      <c r="C26" s="279">
        <v>1647.25</v>
      </c>
      <c r="D26" s="280">
        <v>1659.2833333333335</v>
      </c>
      <c r="E26" s="280">
        <v>1622.116666666667</v>
      </c>
      <c r="F26" s="280">
        <v>1596.9833333333336</v>
      </c>
      <c r="G26" s="280">
        <v>1559.8166666666671</v>
      </c>
      <c r="H26" s="280">
        <v>1684.416666666667</v>
      </c>
      <c r="I26" s="280">
        <v>1721.5833333333335</v>
      </c>
      <c r="J26" s="280">
        <v>1746.7166666666669</v>
      </c>
      <c r="K26" s="278">
        <v>1696.45</v>
      </c>
      <c r="L26" s="278">
        <v>1634.15</v>
      </c>
      <c r="M26" s="278">
        <v>0.17726</v>
      </c>
    </row>
    <row r="27" spans="1:13">
      <c r="A27" s="269">
        <v>17</v>
      </c>
      <c r="B27" s="278" t="s">
        <v>230</v>
      </c>
      <c r="C27" s="279">
        <v>1498.3</v>
      </c>
      <c r="D27" s="280">
        <v>1501.7666666666667</v>
      </c>
      <c r="E27" s="280">
        <v>1478.5333333333333</v>
      </c>
      <c r="F27" s="280">
        <v>1458.7666666666667</v>
      </c>
      <c r="G27" s="280">
        <v>1435.5333333333333</v>
      </c>
      <c r="H27" s="280">
        <v>1521.5333333333333</v>
      </c>
      <c r="I27" s="280">
        <v>1544.7666666666664</v>
      </c>
      <c r="J27" s="280">
        <v>1564.5333333333333</v>
      </c>
      <c r="K27" s="278">
        <v>1525</v>
      </c>
      <c r="L27" s="278">
        <v>1482</v>
      </c>
      <c r="M27" s="278">
        <v>1.2571300000000001</v>
      </c>
    </row>
    <row r="28" spans="1:13">
      <c r="A28" s="269">
        <v>18</v>
      </c>
      <c r="B28" s="278" t="s">
        <v>302</v>
      </c>
      <c r="C28" s="279">
        <v>1796</v>
      </c>
      <c r="D28" s="280">
        <v>1803.9833333333333</v>
      </c>
      <c r="E28" s="280">
        <v>1782.0166666666667</v>
      </c>
      <c r="F28" s="280">
        <v>1768.0333333333333</v>
      </c>
      <c r="G28" s="280">
        <v>1746.0666666666666</v>
      </c>
      <c r="H28" s="280">
        <v>1817.9666666666667</v>
      </c>
      <c r="I28" s="280">
        <v>1839.9333333333334</v>
      </c>
      <c r="J28" s="280">
        <v>1853.9166666666667</v>
      </c>
      <c r="K28" s="278">
        <v>1825.95</v>
      </c>
      <c r="L28" s="278">
        <v>1790</v>
      </c>
      <c r="M28" s="278">
        <v>3.5839999999999997E-2</v>
      </c>
    </row>
    <row r="29" spans="1:13">
      <c r="A29" s="269">
        <v>19</v>
      </c>
      <c r="B29" s="278" t="s">
        <v>231</v>
      </c>
      <c r="C29" s="279">
        <v>2411.85</v>
      </c>
      <c r="D29" s="280">
        <v>2442.9500000000003</v>
      </c>
      <c r="E29" s="280">
        <v>2371.9000000000005</v>
      </c>
      <c r="F29" s="280">
        <v>2331.9500000000003</v>
      </c>
      <c r="G29" s="280">
        <v>2260.9000000000005</v>
      </c>
      <c r="H29" s="280">
        <v>2482.9000000000005</v>
      </c>
      <c r="I29" s="280">
        <v>2553.9500000000007</v>
      </c>
      <c r="J29" s="280">
        <v>2593.9000000000005</v>
      </c>
      <c r="K29" s="278">
        <v>2514</v>
      </c>
      <c r="L29" s="278">
        <v>2403</v>
      </c>
      <c r="M29" s="278">
        <v>0.81091000000000002</v>
      </c>
    </row>
    <row r="30" spans="1:13">
      <c r="A30" s="269">
        <v>20</v>
      </c>
      <c r="B30" s="278" t="s">
        <v>304</v>
      </c>
      <c r="C30" s="279">
        <v>66.599999999999994</v>
      </c>
      <c r="D30" s="280">
        <v>67</v>
      </c>
      <c r="E30" s="280">
        <v>65.599999999999994</v>
      </c>
      <c r="F30" s="280">
        <v>64.599999999999994</v>
      </c>
      <c r="G30" s="280">
        <v>63.199999999999989</v>
      </c>
      <c r="H30" s="280">
        <v>68</v>
      </c>
      <c r="I30" s="280">
        <v>69.400000000000006</v>
      </c>
      <c r="J30" s="280">
        <v>70.400000000000006</v>
      </c>
      <c r="K30" s="278">
        <v>68.400000000000006</v>
      </c>
      <c r="L30" s="278">
        <v>66</v>
      </c>
      <c r="M30" s="278">
        <v>0.46423999999999999</v>
      </c>
    </row>
    <row r="31" spans="1:13">
      <c r="A31" s="269">
        <v>21</v>
      </c>
      <c r="B31" s="278" t="s">
        <v>46</v>
      </c>
      <c r="C31" s="279">
        <v>605.29999999999995</v>
      </c>
      <c r="D31" s="280">
        <v>602.2833333333333</v>
      </c>
      <c r="E31" s="280">
        <v>595.56666666666661</v>
      </c>
      <c r="F31" s="280">
        <v>585.83333333333326</v>
      </c>
      <c r="G31" s="280">
        <v>579.11666666666656</v>
      </c>
      <c r="H31" s="280">
        <v>612.01666666666665</v>
      </c>
      <c r="I31" s="280">
        <v>618.73333333333335</v>
      </c>
      <c r="J31" s="280">
        <v>628.4666666666667</v>
      </c>
      <c r="K31" s="278">
        <v>609</v>
      </c>
      <c r="L31" s="278">
        <v>592.54999999999995</v>
      </c>
      <c r="M31" s="278">
        <v>14.286390000000001</v>
      </c>
    </row>
    <row r="32" spans="1:13">
      <c r="A32" s="269">
        <v>22</v>
      </c>
      <c r="B32" s="278" t="s">
        <v>305</v>
      </c>
      <c r="C32" s="279">
        <v>1204.45</v>
      </c>
      <c r="D32" s="280">
        <v>1206.6833333333332</v>
      </c>
      <c r="E32" s="280">
        <v>1189.3666666666663</v>
      </c>
      <c r="F32" s="280">
        <v>1174.2833333333331</v>
      </c>
      <c r="G32" s="280">
        <v>1156.9666666666662</v>
      </c>
      <c r="H32" s="280">
        <v>1221.7666666666664</v>
      </c>
      <c r="I32" s="280">
        <v>1239.0833333333335</v>
      </c>
      <c r="J32" s="280">
        <v>1254.1666666666665</v>
      </c>
      <c r="K32" s="278">
        <v>1224</v>
      </c>
      <c r="L32" s="278">
        <v>1191.5999999999999</v>
      </c>
      <c r="M32" s="278">
        <v>0.49182999999999999</v>
      </c>
    </row>
    <row r="33" spans="1:13">
      <c r="A33" s="269">
        <v>23</v>
      </c>
      <c r="B33" s="278" t="s">
        <v>47</v>
      </c>
      <c r="C33" s="279">
        <v>188.55</v>
      </c>
      <c r="D33" s="280">
        <v>188.03333333333333</v>
      </c>
      <c r="E33" s="280">
        <v>186.06666666666666</v>
      </c>
      <c r="F33" s="280">
        <v>183.58333333333334</v>
      </c>
      <c r="G33" s="280">
        <v>181.61666666666667</v>
      </c>
      <c r="H33" s="280">
        <v>190.51666666666665</v>
      </c>
      <c r="I33" s="280">
        <v>192.48333333333329</v>
      </c>
      <c r="J33" s="280">
        <v>194.96666666666664</v>
      </c>
      <c r="K33" s="278">
        <v>190</v>
      </c>
      <c r="L33" s="278">
        <v>185.55</v>
      </c>
      <c r="M33" s="278">
        <v>58.004980000000003</v>
      </c>
    </row>
    <row r="34" spans="1:13">
      <c r="A34" s="269">
        <v>24</v>
      </c>
      <c r="B34" s="278" t="s">
        <v>294</v>
      </c>
      <c r="C34" s="279">
        <v>1385.65</v>
      </c>
      <c r="D34" s="280">
        <v>1392.6499999999999</v>
      </c>
      <c r="E34" s="280">
        <v>1367.9999999999998</v>
      </c>
      <c r="F34" s="280">
        <v>1350.35</v>
      </c>
      <c r="G34" s="280">
        <v>1325.6999999999998</v>
      </c>
      <c r="H34" s="280">
        <v>1410.2999999999997</v>
      </c>
      <c r="I34" s="280">
        <v>1434.9499999999998</v>
      </c>
      <c r="J34" s="280">
        <v>1452.5999999999997</v>
      </c>
      <c r="K34" s="278">
        <v>1417.3</v>
      </c>
      <c r="L34" s="278">
        <v>1375</v>
      </c>
      <c r="M34" s="278">
        <v>0.26239000000000001</v>
      </c>
    </row>
    <row r="35" spans="1:13">
      <c r="A35" s="269">
        <v>25</v>
      </c>
      <c r="B35" s="278" t="s">
        <v>303</v>
      </c>
      <c r="C35" s="279">
        <v>865.75</v>
      </c>
      <c r="D35" s="280">
        <v>876.31666666666661</v>
      </c>
      <c r="E35" s="280">
        <v>841.63333333333321</v>
      </c>
      <c r="F35" s="280">
        <v>817.51666666666665</v>
      </c>
      <c r="G35" s="280">
        <v>782.83333333333326</v>
      </c>
      <c r="H35" s="280">
        <v>900.43333333333317</v>
      </c>
      <c r="I35" s="280">
        <v>935.11666666666656</v>
      </c>
      <c r="J35" s="280">
        <v>959.23333333333312</v>
      </c>
      <c r="K35" s="278">
        <v>911</v>
      </c>
      <c r="L35" s="278">
        <v>852.2</v>
      </c>
      <c r="M35" s="278">
        <v>5.3603100000000001</v>
      </c>
    </row>
    <row r="36" spans="1:13">
      <c r="A36" s="269">
        <v>26</v>
      </c>
      <c r="B36" s="278" t="s">
        <v>48</v>
      </c>
      <c r="C36" s="279">
        <v>1321.75</v>
      </c>
      <c r="D36" s="280">
        <v>1315.55</v>
      </c>
      <c r="E36" s="280">
        <v>1292.3</v>
      </c>
      <c r="F36" s="280">
        <v>1262.8499999999999</v>
      </c>
      <c r="G36" s="280">
        <v>1239.5999999999999</v>
      </c>
      <c r="H36" s="280">
        <v>1345</v>
      </c>
      <c r="I36" s="280">
        <v>1368.25</v>
      </c>
      <c r="J36" s="280">
        <v>1397.7</v>
      </c>
      <c r="K36" s="278">
        <v>1338.8</v>
      </c>
      <c r="L36" s="278">
        <v>1286.0999999999999</v>
      </c>
      <c r="M36" s="278">
        <v>11.453440000000001</v>
      </c>
    </row>
    <row r="37" spans="1:13">
      <c r="A37" s="269">
        <v>27</v>
      </c>
      <c r="B37" s="278" t="s">
        <v>49</v>
      </c>
      <c r="C37" s="279">
        <v>92.35</v>
      </c>
      <c r="D37" s="280">
        <v>91.95</v>
      </c>
      <c r="E37" s="280">
        <v>90.9</v>
      </c>
      <c r="F37" s="280">
        <v>89.45</v>
      </c>
      <c r="G37" s="280">
        <v>88.4</v>
      </c>
      <c r="H37" s="280">
        <v>93.4</v>
      </c>
      <c r="I37" s="280">
        <v>94.449999999999989</v>
      </c>
      <c r="J37" s="280">
        <v>95.9</v>
      </c>
      <c r="K37" s="278">
        <v>93</v>
      </c>
      <c r="L37" s="278">
        <v>90.5</v>
      </c>
      <c r="M37" s="278">
        <v>57.907519999999998</v>
      </c>
    </row>
    <row r="38" spans="1:13">
      <c r="A38" s="269">
        <v>28</v>
      </c>
      <c r="B38" s="278" t="s">
        <v>306</v>
      </c>
      <c r="C38" s="279">
        <v>120.85</v>
      </c>
      <c r="D38" s="280">
        <v>120.76666666666667</v>
      </c>
      <c r="E38" s="280">
        <v>118.08333333333333</v>
      </c>
      <c r="F38" s="280">
        <v>115.31666666666666</v>
      </c>
      <c r="G38" s="280">
        <v>112.63333333333333</v>
      </c>
      <c r="H38" s="280">
        <v>123.53333333333333</v>
      </c>
      <c r="I38" s="280">
        <v>126.21666666666667</v>
      </c>
      <c r="J38" s="280">
        <v>128.98333333333335</v>
      </c>
      <c r="K38" s="278">
        <v>123.45</v>
      </c>
      <c r="L38" s="278">
        <v>118</v>
      </c>
      <c r="M38" s="278">
        <v>0.66891999999999996</v>
      </c>
    </row>
    <row r="39" spans="1:13">
      <c r="A39" s="269">
        <v>29</v>
      </c>
      <c r="B39" s="278" t="s">
        <v>939</v>
      </c>
      <c r="C39" s="279">
        <v>146.15</v>
      </c>
      <c r="D39" s="280">
        <v>144.95000000000002</v>
      </c>
      <c r="E39" s="280">
        <v>140.00000000000003</v>
      </c>
      <c r="F39" s="280">
        <v>133.85000000000002</v>
      </c>
      <c r="G39" s="280">
        <v>128.90000000000003</v>
      </c>
      <c r="H39" s="280">
        <v>151.10000000000002</v>
      </c>
      <c r="I39" s="280">
        <v>156.05000000000001</v>
      </c>
      <c r="J39" s="280">
        <v>162.20000000000002</v>
      </c>
      <c r="K39" s="278">
        <v>149.9</v>
      </c>
      <c r="L39" s="278">
        <v>138.80000000000001</v>
      </c>
      <c r="M39" s="278">
        <v>0.1191</v>
      </c>
    </row>
    <row r="40" spans="1:13">
      <c r="A40" s="269">
        <v>30</v>
      </c>
      <c r="B40" s="278" t="s">
        <v>307</v>
      </c>
      <c r="C40" s="279">
        <v>50.95</v>
      </c>
      <c r="D40" s="280">
        <v>51.433333333333337</v>
      </c>
      <c r="E40" s="280">
        <v>50.316666666666677</v>
      </c>
      <c r="F40" s="280">
        <v>49.683333333333337</v>
      </c>
      <c r="G40" s="280">
        <v>48.566666666666677</v>
      </c>
      <c r="H40" s="280">
        <v>52.066666666666677</v>
      </c>
      <c r="I40" s="280">
        <v>53.183333333333337</v>
      </c>
      <c r="J40" s="280">
        <v>53.816666666666677</v>
      </c>
      <c r="K40" s="278">
        <v>52.55</v>
      </c>
      <c r="L40" s="278">
        <v>50.8</v>
      </c>
      <c r="M40" s="278">
        <v>1.6000399999999999</v>
      </c>
    </row>
    <row r="41" spans="1:13">
      <c r="A41" s="269">
        <v>31</v>
      </c>
      <c r="B41" s="278" t="s">
        <v>50</v>
      </c>
      <c r="C41" s="279">
        <v>43.55</v>
      </c>
      <c r="D41" s="280">
        <v>43.733333333333327</v>
      </c>
      <c r="E41" s="280">
        <v>42.916666666666657</v>
      </c>
      <c r="F41" s="280">
        <v>42.283333333333331</v>
      </c>
      <c r="G41" s="280">
        <v>41.466666666666661</v>
      </c>
      <c r="H41" s="280">
        <v>44.366666666666653</v>
      </c>
      <c r="I41" s="280">
        <v>45.18333333333333</v>
      </c>
      <c r="J41" s="280">
        <v>45.816666666666649</v>
      </c>
      <c r="K41" s="278">
        <v>44.55</v>
      </c>
      <c r="L41" s="278">
        <v>43.1</v>
      </c>
      <c r="M41" s="278">
        <v>259.75801000000001</v>
      </c>
    </row>
    <row r="42" spans="1:13">
      <c r="A42" s="269">
        <v>32</v>
      </c>
      <c r="B42" s="278" t="s">
        <v>52</v>
      </c>
      <c r="C42" s="279">
        <v>1629.85</v>
      </c>
      <c r="D42" s="280">
        <v>1635.6000000000001</v>
      </c>
      <c r="E42" s="280">
        <v>1614.2500000000002</v>
      </c>
      <c r="F42" s="280">
        <v>1598.65</v>
      </c>
      <c r="G42" s="280">
        <v>1577.3000000000002</v>
      </c>
      <c r="H42" s="280">
        <v>1651.2000000000003</v>
      </c>
      <c r="I42" s="280">
        <v>1672.5500000000002</v>
      </c>
      <c r="J42" s="280">
        <v>1688.1500000000003</v>
      </c>
      <c r="K42" s="278">
        <v>1656.95</v>
      </c>
      <c r="L42" s="278">
        <v>1620</v>
      </c>
      <c r="M42" s="278">
        <v>35.52863</v>
      </c>
    </row>
    <row r="43" spans="1:13">
      <c r="A43" s="269">
        <v>33</v>
      </c>
      <c r="B43" s="278" t="s">
        <v>308</v>
      </c>
      <c r="C43" s="279">
        <v>90.7</v>
      </c>
      <c r="D43" s="280">
        <v>90.899999999999991</v>
      </c>
      <c r="E43" s="280">
        <v>86.799999999999983</v>
      </c>
      <c r="F43" s="280">
        <v>82.899999999999991</v>
      </c>
      <c r="G43" s="280">
        <v>78.799999999999983</v>
      </c>
      <c r="H43" s="280">
        <v>94.799999999999983</v>
      </c>
      <c r="I43" s="280">
        <v>98.899999999999977</v>
      </c>
      <c r="J43" s="280">
        <v>102.79999999999998</v>
      </c>
      <c r="K43" s="278">
        <v>95</v>
      </c>
      <c r="L43" s="278">
        <v>87</v>
      </c>
      <c r="M43" s="278">
        <v>2.68268</v>
      </c>
    </row>
    <row r="44" spans="1:13">
      <c r="A44" s="269">
        <v>34</v>
      </c>
      <c r="B44" s="278" t="s">
        <v>310</v>
      </c>
      <c r="C44" s="279">
        <v>812.2</v>
      </c>
      <c r="D44" s="280">
        <v>814.75</v>
      </c>
      <c r="E44" s="280">
        <v>789.5</v>
      </c>
      <c r="F44" s="280">
        <v>766.8</v>
      </c>
      <c r="G44" s="280">
        <v>741.55</v>
      </c>
      <c r="H44" s="280">
        <v>837.45</v>
      </c>
      <c r="I44" s="280">
        <v>862.7</v>
      </c>
      <c r="J44" s="280">
        <v>885.40000000000009</v>
      </c>
      <c r="K44" s="278">
        <v>840</v>
      </c>
      <c r="L44" s="278">
        <v>792.05</v>
      </c>
      <c r="M44" s="278">
        <v>1.7471300000000001</v>
      </c>
    </row>
    <row r="45" spans="1:13">
      <c r="A45" s="269">
        <v>35</v>
      </c>
      <c r="B45" s="278" t="s">
        <v>309</v>
      </c>
      <c r="C45" s="279">
        <v>3074.85</v>
      </c>
      <c r="D45" s="280">
        <v>3106.2833333333333</v>
      </c>
      <c r="E45" s="280">
        <v>3017.5666666666666</v>
      </c>
      <c r="F45" s="280">
        <v>2960.2833333333333</v>
      </c>
      <c r="G45" s="280">
        <v>2871.5666666666666</v>
      </c>
      <c r="H45" s="280">
        <v>3163.5666666666666</v>
      </c>
      <c r="I45" s="280">
        <v>3252.2833333333328</v>
      </c>
      <c r="J45" s="280">
        <v>3309.5666666666666</v>
      </c>
      <c r="K45" s="278">
        <v>3195</v>
      </c>
      <c r="L45" s="278">
        <v>3049</v>
      </c>
      <c r="M45" s="278">
        <v>0.59621999999999997</v>
      </c>
    </row>
    <row r="46" spans="1:13">
      <c r="A46" s="269">
        <v>36</v>
      </c>
      <c r="B46" s="278" t="s">
        <v>311</v>
      </c>
      <c r="C46" s="279">
        <v>4314.3</v>
      </c>
      <c r="D46" s="280">
        <v>4290.7666666666664</v>
      </c>
      <c r="E46" s="280">
        <v>4224.5333333333328</v>
      </c>
      <c r="F46" s="280">
        <v>4134.7666666666664</v>
      </c>
      <c r="G46" s="280">
        <v>4068.5333333333328</v>
      </c>
      <c r="H46" s="280">
        <v>4380.5333333333328</v>
      </c>
      <c r="I46" s="280">
        <v>4446.7666666666664</v>
      </c>
      <c r="J46" s="280">
        <v>4536.5333333333328</v>
      </c>
      <c r="K46" s="278">
        <v>4357</v>
      </c>
      <c r="L46" s="278">
        <v>4201</v>
      </c>
      <c r="M46" s="278">
        <v>0.26296999999999998</v>
      </c>
    </row>
    <row r="47" spans="1:13">
      <c r="A47" s="269">
        <v>37</v>
      </c>
      <c r="B47" s="278" t="s">
        <v>227</v>
      </c>
      <c r="C47" s="279">
        <v>383</v>
      </c>
      <c r="D47" s="280">
        <v>385.93333333333334</v>
      </c>
      <c r="E47" s="280">
        <v>377.06666666666666</v>
      </c>
      <c r="F47" s="280">
        <v>371.13333333333333</v>
      </c>
      <c r="G47" s="280">
        <v>362.26666666666665</v>
      </c>
      <c r="H47" s="280">
        <v>391.86666666666667</v>
      </c>
      <c r="I47" s="280">
        <v>400.73333333333335</v>
      </c>
      <c r="J47" s="280">
        <v>406.66666666666669</v>
      </c>
      <c r="K47" s="278">
        <v>394.8</v>
      </c>
      <c r="L47" s="278">
        <v>380</v>
      </c>
      <c r="M47" s="278">
        <v>4.0087200000000003</v>
      </c>
    </row>
    <row r="48" spans="1:13">
      <c r="A48" s="269">
        <v>38</v>
      </c>
      <c r="B48" s="278" t="s">
        <v>54</v>
      </c>
      <c r="C48" s="279">
        <v>714.95</v>
      </c>
      <c r="D48" s="280">
        <v>719.63333333333333</v>
      </c>
      <c r="E48" s="280">
        <v>704.4666666666667</v>
      </c>
      <c r="F48" s="280">
        <v>693.98333333333335</v>
      </c>
      <c r="G48" s="280">
        <v>678.81666666666672</v>
      </c>
      <c r="H48" s="280">
        <v>730.11666666666667</v>
      </c>
      <c r="I48" s="280">
        <v>745.28333333333342</v>
      </c>
      <c r="J48" s="280">
        <v>755.76666666666665</v>
      </c>
      <c r="K48" s="278">
        <v>734.8</v>
      </c>
      <c r="L48" s="278">
        <v>709.15</v>
      </c>
      <c r="M48" s="278">
        <v>37.232190000000003</v>
      </c>
    </row>
    <row r="49" spans="1:13">
      <c r="A49" s="269">
        <v>39</v>
      </c>
      <c r="B49" s="278" t="s">
        <v>312</v>
      </c>
      <c r="C49" s="279">
        <v>404.9</v>
      </c>
      <c r="D49" s="280">
        <v>404.5333333333333</v>
      </c>
      <c r="E49" s="280">
        <v>399.36666666666662</v>
      </c>
      <c r="F49" s="280">
        <v>393.83333333333331</v>
      </c>
      <c r="G49" s="280">
        <v>388.66666666666663</v>
      </c>
      <c r="H49" s="280">
        <v>410.06666666666661</v>
      </c>
      <c r="I49" s="280">
        <v>415.23333333333335</v>
      </c>
      <c r="J49" s="280">
        <v>420.76666666666659</v>
      </c>
      <c r="K49" s="278">
        <v>409.7</v>
      </c>
      <c r="L49" s="278">
        <v>399</v>
      </c>
      <c r="M49" s="278">
        <v>3.43872</v>
      </c>
    </row>
    <row r="50" spans="1:13">
      <c r="A50" s="269">
        <v>40</v>
      </c>
      <c r="B50" s="278" t="s">
        <v>56</v>
      </c>
      <c r="C50" s="279">
        <v>341.3</v>
      </c>
      <c r="D50" s="280">
        <v>341.7833333333333</v>
      </c>
      <c r="E50" s="280">
        <v>335.86666666666662</v>
      </c>
      <c r="F50" s="280">
        <v>330.43333333333334</v>
      </c>
      <c r="G50" s="280">
        <v>324.51666666666665</v>
      </c>
      <c r="H50" s="280">
        <v>347.21666666666658</v>
      </c>
      <c r="I50" s="280">
        <v>353.13333333333333</v>
      </c>
      <c r="J50" s="280">
        <v>358.56666666666655</v>
      </c>
      <c r="K50" s="278">
        <v>347.7</v>
      </c>
      <c r="L50" s="278">
        <v>336.35</v>
      </c>
      <c r="M50" s="278">
        <v>306.93403999999998</v>
      </c>
    </row>
    <row r="51" spans="1:13">
      <c r="A51" s="269">
        <v>41</v>
      </c>
      <c r="B51" s="278" t="s">
        <v>57</v>
      </c>
      <c r="C51" s="279">
        <v>2564.85</v>
      </c>
      <c r="D51" s="280">
        <v>2565.4666666666667</v>
      </c>
      <c r="E51" s="280">
        <v>2532.9833333333336</v>
      </c>
      <c r="F51" s="280">
        <v>2501.1166666666668</v>
      </c>
      <c r="G51" s="280">
        <v>2468.6333333333337</v>
      </c>
      <c r="H51" s="280">
        <v>2597.3333333333335</v>
      </c>
      <c r="I51" s="280">
        <v>2629.8166666666662</v>
      </c>
      <c r="J51" s="280">
        <v>2661.6833333333334</v>
      </c>
      <c r="K51" s="278">
        <v>2597.9499999999998</v>
      </c>
      <c r="L51" s="278">
        <v>2533.6</v>
      </c>
      <c r="M51" s="278">
        <v>6.8647600000000004</v>
      </c>
    </row>
    <row r="52" spans="1:13">
      <c r="A52" s="269">
        <v>42</v>
      </c>
      <c r="B52" s="278" t="s">
        <v>316</v>
      </c>
      <c r="C52" s="279">
        <v>130.05000000000001</v>
      </c>
      <c r="D52" s="280">
        <v>130.54999999999998</v>
      </c>
      <c r="E52" s="280">
        <v>128.59999999999997</v>
      </c>
      <c r="F52" s="280">
        <v>127.14999999999998</v>
      </c>
      <c r="G52" s="280">
        <v>125.19999999999996</v>
      </c>
      <c r="H52" s="280">
        <v>131.99999999999997</v>
      </c>
      <c r="I52" s="280">
        <v>133.94999999999996</v>
      </c>
      <c r="J52" s="280">
        <v>135.39999999999998</v>
      </c>
      <c r="K52" s="278">
        <v>132.5</v>
      </c>
      <c r="L52" s="278">
        <v>129.1</v>
      </c>
      <c r="M52" s="278">
        <v>2.7586400000000002</v>
      </c>
    </row>
    <row r="53" spans="1:13">
      <c r="A53" s="269">
        <v>43</v>
      </c>
      <c r="B53" s="278" t="s">
        <v>317</v>
      </c>
      <c r="C53" s="279">
        <v>353.35</v>
      </c>
      <c r="D53" s="280">
        <v>355.4666666666667</v>
      </c>
      <c r="E53" s="280">
        <v>346.98333333333341</v>
      </c>
      <c r="F53" s="280">
        <v>340.61666666666673</v>
      </c>
      <c r="G53" s="280">
        <v>332.13333333333344</v>
      </c>
      <c r="H53" s="280">
        <v>361.83333333333337</v>
      </c>
      <c r="I53" s="280">
        <v>370.31666666666672</v>
      </c>
      <c r="J53" s="280">
        <v>376.68333333333334</v>
      </c>
      <c r="K53" s="278">
        <v>363.95</v>
      </c>
      <c r="L53" s="278">
        <v>349.1</v>
      </c>
      <c r="M53" s="278">
        <v>2.5346600000000001</v>
      </c>
    </row>
    <row r="54" spans="1:13">
      <c r="A54" s="269">
        <v>44</v>
      </c>
      <c r="B54" s="278" t="s">
        <v>59</v>
      </c>
      <c r="C54" s="279">
        <v>4097.25</v>
      </c>
      <c r="D54" s="280">
        <v>4183.0166666666664</v>
      </c>
      <c r="E54" s="280">
        <v>3966.0333333333328</v>
      </c>
      <c r="F54" s="280">
        <v>3834.8166666666666</v>
      </c>
      <c r="G54" s="280">
        <v>3617.833333333333</v>
      </c>
      <c r="H54" s="280">
        <v>4314.2333333333327</v>
      </c>
      <c r="I54" s="280">
        <v>4531.2166666666662</v>
      </c>
      <c r="J54" s="280">
        <v>4662.4333333333325</v>
      </c>
      <c r="K54" s="278">
        <v>4400</v>
      </c>
      <c r="L54" s="278">
        <v>4051.8</v>
      </c>
      <c r="M54" s="278">
        <v>15.7582</v>
      </c>
    </row>
    <row r="55" spans="1:13">
      <c r="A55" s="269">
        <v>45</v>
      </c>
      <c r="B55" s="278" t="s">
        <v>233</v>
      </c>
      <c r="C55" s="279">
        <v>1992.1</v>
      </c>
      <c r="D55" s="280">
        <v>1989.7</v>
      </c>
      <c r="E55" s="280">
        <v>1969.4</v>
      </c>
      <c r="F55" s="280">
        <v>1946.7</v>
      </c>
      <c r="G55" s="280">
        <v>1926.4</v>
      </c>
      <c r="H55" s="280">
        <v>2012.4</v>
      </c>
      <c r="I55" s="280">
        <v>2032.6999999999998</v>
      </c>
      <c r="J55" s="280">
        <v>2055.4</v>
      </c>
      <c r="K55" s="278">
        <v>2010</v>
      </c>
      <c r="L55" s="278">
        <v>1967</v>
      </c>
      <c r="M55" s="278">
        <v>0.15859999999999999</v>
      </c>
    </row>
    <row r="56" spans="1:13">
      <c r="A56" s="269">
        <v>46</v>
      </c>
      <c r="B56" s="278" t="s">
        <v>60</v>
      </c>
      <c r="C56" s="279">
        <v>1829</v>
      </c>
      <c r="D56" s="280">
        <v>1861.4333333333334</v>
      </c>
      <c r="E56" s="280">
        <v>1789.1166666666668</v>
      </c>
      <c r="F56" s="280">
        <v>1749.2333333333333</v>
      </c>
      <c r="G56" s="280">
        <v>1676.9166666666667</v>
      </c>
      <c r="H56" s="280">
        <v>1901.3166666666668</v>
      </c>
      <c r="I56" s="280">
        <v>1973.6333333333334</v>
      </c>
      <c r="J56" s="280">
        <v>2013.5166666666669</v>
      </c>
      <c r="K56" s="278">
        <v>1933.75</v>
      </c>
      <c r="L56" s="278">
        <v>1821.55</v>
      </c>
      <c r="M56" s="278">
        <v>98.695449999999994</v>
      </c>
    </row>
    <row r="57" spans="1:13">
      <c r="A57" s="269">
        <v>47</v>
      </c>
      <c r="B57" s="278" t="s">
        <v>61</v>
      </c>
      <c r="C57" s="279">
        <v>1037.5999999999999</v>
      </c>
      <c r="D57" s="280">
        <v>1027.2</v>
      </c>
      <c r="E57" s="280">
        <v>1010.4000000000001</v>
      </c>
      <c r="F57" s="280">
        <v>983.2</v>
      </c>
      <c r="G57" s="280">
        <v>966.40000000000009</v>
      </c>
      <c r="H57" s="280">
        <v>1054.4000000000001</v>
      </c>
      <c r="I57" s="280">
        <v>1071.1999999999998</v>
      </c>
      <c r="J57" s="280">
        <v>1098.4000000000001</v>
      </c>
      <c r="K57" s="278">
        <v>1044</v>
      </c>
      <c r="L57" s="278">
        <v>1000</v>
      </c>
      <c r="M57" s="278">
        <v>12.531750000000001</v>
      </c>
    </row>
    <row r="58" spans="1:13">
      <c r="A58" s="269">
        <v>48</v>
      </c>
      <c r="B58" s="278" t="s">
        <v>318</v>
      </c>
      <c r="C58" s="279">
        <v>96</v>
      </c>
      <c r="D58" s="280">
        <v>96.350000000000009</v>
      </c>
      <c r="E58" s="280">
        <v>95.200000000000017</v>
      </c>
      <c r="F58" s="280">
        <v>94.4</v>
      </c>
      <c r="G58" s="280">
        <v>93.250000000000014</v>
      </c>
      <c r="H58" s="280">
        <v>97.15000000000002</v>
      </c>
      <c r="I58" s="280">
        <v>98.300000000000026</v>
      </c>
      <c r="J58" s="280">
        <v>99.100000000000023</v>
      </c>
      <c r="K58" s="278">
        <v>97.5</v>
      </c>
      <c r="L58" s="278">
        <v>95.55</v>
      </c>
      <c r="M58" s="278">
        <v>0.43120999999999998</v>
      </c>
    </row>
    <row r="59" spans="1:13">
      <c r="A59" s="269">
        <v>49</v>
      </c>
      <c r="B59" s="278" t="s">
        <v>319</v>
      </c>
      <c r="C59" s="279">
        <v>94.9</v>
      </c>
      <c r="D59" s="280">
        <v>94.916666666666671</v>
      </c>
      <c r="E59" s="280">
        <v>92.483333333333348</v>
      </c>
      <c r="F59" s="280">
        <v>90.066666666666677</v>
      </c>
      <c r="G59" s="280">
        <v>87.633333333333354</v>
      </c>
      <c r="H59" s="280">
        <v>97.333333333333343</v>
      </c>
      <c r="I59" s="280">
        <v>99.766666666666652</v>
      </c>
      <c r="J59" s="280">
        <v>102.18333333333334</v>
      </c>
      <c r="K59" s="278">
        <v>97.35</v>
      </c>
      <c r="L59" s="278">
        <v>92.5</v>
      </c>
      <c r="M59" s="278">
        <v>5.9070499999999999</v>
      </c>
    </row>
    <row r="60" spans="1:13" ht="12" customHeight="1">
      <c r="A60" s="269">
        <v>50</v>
      </c>
      <c r="B60" s="278" t="s">
        <v>234</v>
      </c>
      <c r="C60" s="279">
        <v>202.15</v>
      </c>
      <c r="D60" s="280">
        <v>203.88333333333333</v>
      </c>
      <c r="E60" s="280">
        <v>199.26666666666665</v>
      </c>
      <c r="F60" s="280">
        <v>196.38333333333333</v>
      </c>
      <c r="G60" s="280">
        <v>191.76666666666665</v>
      </c>
      <c r="H60" s="280">
        <v>206.76666666666665</v>
      </c>
      <c r="I60" s="280">
        <v>211.38333333333333</v>
      </c>
      <c r="J60" s="280">
        <v>214.26666666666665</v>
      </c>
      <c r="K60" s="278">
        <v>208.5</v>
      </c>
      <c r="L60" s="278">
        <v>201</v>
      </c>
      <c r="M60" s="278">
        <v>79.151679999999999</v>
      </c>
    </row>
    <row r="61" spans="1:13">
      <c r="A61" s="269">
        <v>51</v>
      </c>
      <c r="B61" s="278" t="s">
        <v>62</v>
      </c>
      <c r="C61" s="279">
        <v>37.1</v>
      </c>
      <c r="D61" s="280">
        <v>37.383333333333333</v>
      </c>
      <c r="E61" s="280">
        <v>36.416666666666664</v>
      </c>
      <c r="F61" s="280">
        <v>35.733333333333334</v>
      </c>
      <c r="G61" s="280">
        <v>34.766666666666666</v>
      </c>
      <c r="H61" s="280">
        <v>38.066666666666663</v>
      </c>
      <c r="I61" s="280">
        <v>39.033333333333331</v>
      </c>
      <c r="J61" s="280">
        <v>39.716666666666661</v>
      </c>
      <c r="K61" s="278">
        <v>38.35</v>
      </c>
      <c r="L61" s="278">
        <v>36.700000000000003</v>
      </c>
      <c r="M61" s="278">
        <v>335.32218999999998</v>
      </c>
    </row>
    <row r="62" spans="1:13">
      <c r="A62" s="269">
        <v>52</v>
      </c>
      <c r="B62" s="278" t="s">
        <v>63</v>
      </c>
      <c r="C62" s="279">
        <v>31.4</v>
      </c>
      <c r="D62" s="280">
        <v>31.516666666666666</v>
      </c>
      <c r="E62" s="280">
        <v>31.083333333333332</v>
      </c>
      <c r="F62" s="280">
        <v>30.766666666666666</v>
      </c>
      <c r="G62" s="280">
        <v>30.333333333333332</v>
      </c>
      <c r="H62" s="280">
        <v>31.833333333333332</v>
      </c>
      <c r="I62" s="280">
        <v>32.266666666666666</v>
      </c>
      <c r="J62" s="280">
        <v>32.583333333333329</v>
      </c>
      <c r="K62" s="278">
        <v>31.95</v>
      </c>
      <c r="L62" s="278">
        <v>31.2</v>
      </c>
      <c r="M62" s="278">
        <v>10.045920000000001</v>
      </c>
    </row>
    <row r="63" spans="1:13">
      <c r="A63" s="269">
        <v>53</v>
      </c>
      <c r="B63" s="278" t="s">
        <v>313</v>
      </c>
      <c r="C63" s="279">
        <v>1083.05</v>
      </c>
      <c r="D63" s="280">
        <v>1092.55</v>
      </c>
      <c r="E63" s="280">
        <v>1056.1999999999998</v>
      </c>
      <c r="F63" s="280">
        <v>1029.3499999999999</v>
      </c>
      <c r="G63" s="280">
        <v>992.99999999999977</v>
      </c>
      <c r="H63" s="280">
        <v>1119.3999999999999</v>
      </c>
      <c r="I63" s="280">
        <v>1155.7499999999998</v>
      </c>
      <c r="J63" s="280">
        <v>1182.5999999999999</v>
      </c>
      <c r="K63" s="278">
        <v>1128.9000000000001</v>
      </c>
      <c r="L63" s="278">
        <v>1065.7</v>
      </c>
      <c r="M63" s="278">
        <v>0.69826999999999995</v>
      </c>
    </row>
    <row r="64" spans="1:13">
      <c r="A64" s="269">
        <v>54</v>
      </c>
      <c r="B64" s="278" t="s">
        <v>64</v>
      </c>
      <c r="C64" s="279">
        <v>1286.55</v>
      </c>
      <c r="D64" s="280">
        <v>1271.8500000000001</v>
      </c>
      <c r="E64" s="280">
        <v>1244.7000000000003</v>
      </c>
      <c r="F64" s="280">
        <v>1202.8500000000001</v>
      </c>
      <c r="G64" s="280">
        <v>1175.7000000000003</v>
      </c>
      <c r="H64" s="280">
        <v>1313.7000000000003</v>
      </c>
      <c r="I64" s="280">
        <v>1340.8500000000004</v>
      </c>
      <c r="J64" s="280">
        <v>1382.7000000000003</v>
      </c>
      <c r="K64" s="278">
        <v>1299</v>
      </c>
      <c r="L64" s="278">
        <v>1230</v>
      </c>
      <c r="M64" s="278">
        <v>22.97683</v>
      </c>
    </row>
    <row r="65" spans="1:13">
      <c r="A65" s="269">
        <v>55</v>
      </c>
      <c r="B65" s="278" t="s">
        <v>321</v>
      </c>
      <c r="C65" s="279">
        <v>4988.75</v>
      </c>
      <c r="D65" s="280">
        <v>4895.583333333333</v>
      </c>
      <c r="E65" s="280">
        <v>4743.1666666666661</v>
      </c>
      <c r="F65" s="280">
        <v>4497.583333333333</v>
      </c>
      <c r="G65" s="280">
        <v>4345.1666666666661</v>
      </c>
      <c r="H65" s="280">
        <v>5141.1666666666661</v>
      </c>
      <c r="I65" s="280">
        <v>5293.5833333333321</v>
      </c>
      <c r="J65" s="280">
        <v>5539.1666666666661</v>
      </c>
      <c r="K65" s="278">
        <v>5048</v>
      </c>
      <c r="L65" s="278">
        <v>4650</v>
      </c>
      <c r="M65" s="278">
        <v>1.88276</v>
      </c>
    </row>
    <row r="66" spans="1:13">
      <c r="A66" s="269">
        <v>56</v>
      </c>
      <c r="B66" s="278" t="s">
        <v>235</v>
      </c>
      <c r="C66" s="279">
        <v>819.1</v>
      </c>
      <c r="D66" s="280">
        <v>823.30000000000007</v>
      </c>
      <c r="E66" s="280">
        <v>808.80000000000018</v>
      </c>
      <c r="F66" s="280">
        <v>798.50000000000011</v>
      </c>
      <c r="G66" s="280">
        <v>784.00000000000023</v>
      </c>
      <c r="H66" s="280">
        <v>833.60000000000014</v>
      </c>
      <c r="I66" s="280">
        <v>848.09999999999991</v>
      </c>
      <c r="J66" s="280">
        <v>858.40000000000009</v>
      </c>
      <c r="K66" s="278">
        <v>837.8</v>
      </c>
      <c r="L66" s="278">
        <v>813</v>
      </c>
      <c r="M66" s="278">
        <v>0.23716999999999999</v>
      </c>
    </row>
    <row r="67" spans="1:13">
      <c r="A67" s="269">
        <v>57</v>
      </c>
      <c r="B67" s="278" t="s">
        <v>322</v>
      </c>
      <c r="C67" s="279">
        <v>223.25</v>
      </c>
      <c r="D67" s="280">
        <v>224.75</v>
      </c>
      <c r="E67" s="280">
        <v>220.6</v>
      </c>
      <c r="F67" s="280">
        <v>217.95</v>
      </c>
      <c r="G67" s="280">
        <v>213.79999999999998</v>
      </c>
      <c r="H67" s="280">
        <v>227.4</v>
      </c>
      <c r="I67" s="280">
        <v>231.54999999999998</v>
      </c>
      <c r="J67" s="280">
        <v>234.20000000000002</v>
      </c>
      <c r="K67" s="278">
        <v>228.9</v>
      </c>
      <c r="L67" s="278">
        <v>222.1</v>
      </c>
      <c r="M67" s="278">
        <v>0.27481</v>
      </c>
    </row>
    <row r="68" spans="1:13">
      <c r="A68" s="269">
        <v>58</v>
      </c>
      <c r="B68" s="278" t="s">
        <v>66</v>
      </c>
      <c r="C68" s="279">
        <v>65</v>
      </c>
      <c r="D68" s="280">
        <v>64.55</v>
      </c>
      <c r="E68" s="280">
        <v>63.8</v>
      </c>
      <c r="F68" s="280">
        <v>62.6</v>
      </c>
      <c r="G68" s="280">
        <v>61.85</v>
      </c>
      <c r="H68" s="280">
        <v>65.75</v>
      </c>
      <c r="I68" s="280">
        <v>66.5</v>
      </c>
      <c r="J68" s="280">
        <v>67.699999999999989</v>
      </c>
      <c r="K68" s="278">
        <v>65.3</v>
      </c>
      <c r="L68" s="278">
        <v>63.35</v>
      </c>
      <c r="M68" s="278">
        <v>108.05516</v>
      </c>
    </row>
    <row r="69" spans="1:13">
      <c r="A69" s="269">
        <v>59</v>
      </c>
      <c r="B69" s="278" t="s">
        <v>314</v>
      </c>
      <c r="C69" s="279">
        <v>571.54999999999995</v>
      </c>
      <c r="D69" s="280">
        <v>574.16666666666663</v>
      </c>
      <c r="E69" s="280">
        <v>563.5333333333333</v>
      </c>
      <c r="F69" s="280">
        <v>555.51666666666665</v>
      </c>
      <c r="G69" s="280">
        <v>544.88333333333333</v>
      </c>
      <c r="H69" s="280">
        <v>582.18333333333328</v>
      </c>
      <c r="I69" s="280">
        <v>592.81666666666672</v>
      </c>
      <c r="J69" s="280">
        <v>600.83333333333326</v>
      </c>
      <c r="K69" s="278">
        <v>584.79999999999995</v>
      </c>
      <c r="L69" s="278">
        <v>566.15</v>
      </c>
      <c r="M69" s="278">
        <v>3.4648500000000002</v>
      </c>
    </row>
    <row r="70" spans="1:13">
      <c r="A70" s="269">
        <v>60</v>
      </c>
      <c r="B70" s="278" t="s">
        <v>67</v>
      </c>
      <c r="C70" s="279">
        <v>457.4</v>
      </c>
      <c r="D70" s="280">
        <v>459.63333333333338</v>
      </c>
      <c r="E70" s="280">
        <v>450.76666666666677</v>
      </c>
      <c r="F70" s="280">
        <v>444.13333333333338</v>
      </c>
      <c r="G70" s="280">
        <v>435.26666666666677</v>
      </c>
      <c r="H70" s="280">
        <v>466.26666666666677</v>
      </c>
      <c r="I70" s="280">
        <v>475.13333333333344</v>
      </c>
      <c r="J70" s="280">
        <v>481.76666666666677</v>
      </c>
      <c r="K70" s="278">
        <v>468.5</v>
      </c>
      <c r="L70" s="278">
        <v>453</v>
      </c>
      <c r="M70" s="278">
        <v>13.898070000000001</v>
      </c>
    </row>
    <row r="71" spans="1:13">
      <c r="A71" s="269">
        <v>61</v>
      </c>
      <c r="B71" s="278" t="s">
        <v>68</v>
      </c>
      <c r="C71" s="279">
        <v>291.7</v>
      </c>
      <c r="D71" s="280">
        <v>291.09999999999997</v>
      </c>
      <c r="E71" s="280">
        <v>287.29999999999995</v>
      </c>
      <c r="F71" s="280">
        <v>282.89999999999998</v>
      </c>
      <c r="G71" s="280">
        <v>279.09999999999997</v>
      </c>
      <c r="H71" s="280">
        <v>295.49999999999994</v>
      </c>
      <c r="I71" s="280">
        <v>299.3</v>
      </c>
      <c r="J71" s="280">
        <v>303.69999999999993</v>
      </c>
      <c r="K71" s="278">
        <v>294.89999999999998</v>
      </c>
      <c r="L71" s="278">
        <v>286.7</v>
      </c>
      <c r="M71" s="278">
        <v>19.133050000000001</v>
      </c>
    </row>
    <row r="72" spans="1:13">
      <c r="A72" s="269">
        <v>62</v>
      </c>
      <c r="B72" s="278" t="s">
        <v>70</v>
      </c>
      <c r="C72" s="279">
        <v>559.25</v>
      </c>
      <c r="D72" s="280">
        <v>564.41666666666663</v>
      </c>
      <c r="E72" s="280">
        <v>552.38333333333321</v>
      </c>
      <c r="F72" s="280">
        <v>545.51666666666654</v>
      </c>
      <c r="G72" s="280">
        <v>533.48333333333312</v>
      </c>
      <c r="H72" s="280">
        <v>571.2833333333333</v>
      </c>
      <c r="I72" s="280">
        <v>583.31666666666683</v>
      </c>
      <c r="J72" s="280">
        <v>590.18333333333339</v>
      </c>
      <c r="K72" s="278">
        <v>576.45000000000005</v>
      </c>
      <c r="L72" s="278">
        <v>557.54999999999995</v>
      </c>
      <c r="M72" s="278">
        <v>764.97320000000002</v>
      </c>
    </row>
    <row r="73" spans="1:13">
      <c r="A73" s="269">
        <v>63</v>
      </c>
      <c r="B73" s="278" t="s">
        <v>71</v>
      </c>
      <c r="C73" s="279">
        <v>24.85</v>
      </c>
      <c r="D73" s="280">
        <v>24.883333333333336</v>
      </c>
      <c r="E73" s="280">
        <v>24.316666666666674</v>
      </c>
      <c r="F73" s="280">
        <v>23.783333333333339</v>
      </c>
      <c r="G73" s="280">
        <v>23.216666666666676</v>
      </c>
      <c r="H73" s="280">
        <v>25.416666666666671</v>
      </c>
      <c r="I73" s="280">
        <v>25.983333333333334</v>
      </c>
      <c r="J73" s="280">
        <v>26.516666666666669</v>
      </c>
      <c r="K73" s="278">
        <v>25.45</v>
      </c>
      <c r="L73" s="278">
        <v>24.35</v>
      </c>
      <c r="M73" s="278">
        <v>412.19769000000002</v>
      </c>
    </row>
    <row r="74" spans="1:13">
      <c r="A74" s="269">
        <v>64</v>
      </c>
      <c r="B74" s="278" t="s">
        <v>72</v>
      </c>
      <c r="C74" s="279">
        <v>358.3</v>
      </c>
      <c r="D74" s="280">
        <v>356.83333333333331</v>
      </c>
      <c r="E74" s="280">
        <v>352.66666666666663</v>
      </c>
      <c r="F74" s="280">
        <v>347.0333333333333</v>
      </c>
      <c r="G74" s="280">
        <v>342.86666666666662</v>
      </c>
      <c r="H74" s="280">
        <v>362.46666666666664</v>
      </c>
      <c r="I74" s="280">
        <v>366.63333333333327</v>
      </c>
      <c r="J74" s="280">
        <v>372.26666666666665</v>
      </c>
      <c r="K74" s="278">
        <v>361</v>
      </c>
      <c r="L74" s="278">
        <v>351.2</v>
      </c>
      <c r="M74" s="278">
        <v>88.741919999999993</v>
      </c>
    </row>
    <row r="75" spans="1:13">
      <c r="A75" s="269">
        <v>65</v>
      </c>
      <c r="B75" s="278" t="s">
        <v>323</v>
      </c>
      <c r="C75" s="279">
        <v>487.8</v>
      </c>
      <c r="D75" s="280">
        <v>466.86666666666662</v>
      </c>
      <c r="E75" s="280">
        <v>445.93333333333322</v>
      </c>
      <c r="F75" s="280">
        <v>404.06666666666661</v>
      </c>
      <c r="G75" s="280">
        <v>383.13333333333321</v>
      </c>
      <c r="H75" s="280">
        <v>508.73333333333323</v>
      </c>
      <c r="I75" s="280">
        <v>529.66666666666663</v>
      </c>
      <c r="J75" s="280">
        <v>571.5333333333333</v>
      </c>
      <c r="K75" s="278">
        <v>487.8</v>
      </c>
      <c r="L75" s="278">
        <v>425</v>
      </c>
      <c r="M75" s="278">
        <v>29.433420000000002</v>
      </c>
    </row>
    <row r="76" spans="1:13" s="16" customFormat="1">
      <c r="A76" s="269">
        <v>66</v>
      </c>
      <c r="B76" s="278" t="s">
        <v>325</v>
      </c>
      <c r="C76" s="279">
        <v>94.35</v>
      </c>
      <c r="D76" s="280">
        <v>94.399999999999991</v>
      </c>
      <c r="E76" s="280">
        <v>92.999999999999986</v>
      </c>
      <c r="F76" s="280">
        <v>91.649999999999991</v>
      </c>
      <c r="G76" s="280">
        <v>90.249999999999986</v>
      </c>
      <c r="H76" s="280">
        <v>95.749999999999986</v>
      </c>
      <c r="I76" s="280">
        <v>97.149999999999991</v>
      </c>
      <c r="J76" s="280">
        <v>98.499999999999986</v>
      </c>
      <c r="K76" s="278">
        <v>95.8</v>
      </c>
      <c r="L76" s="278">
        <v>93.05</v>
      </c>
      <c r="M76" s="278">
        <v>0.73251999999999995</v>
      </c>
    </row>
    <row r="77" spans="1:13" s="16" customFormat="1">
      <c r="A77" s="269">
        <v>67</v>
      </c>
      <c r="B77" s="278" t="s">
        <v>326</v>
      </c>
      <c r="C77" s="279">
        <v>2028.8</v>
      </c>
      <c r="D77" s="280">
        <v>2036.3666666666668</v>
      </c>
      <c r="E77" s="280">
        <v>2012.0333333333338</v>
      </c>
      <c r="F77" s="280">
        <v>1995.2666666666669</v>
      </c>
      <c r="G77" s="280">
        <v>1970.9333333333338</v>
      </c>
      <c r="H77" s="280">
        <v>2053.1333333333337</v>
      </c>
      <c r="I77" s="280">
        <v>2077.4666666666667</v>
      </c>
      <c r="J77" s="280">
        <v>2094.2333333333336</v>
      </c>
      <c r="K77" s="278">
        <v>2060.6999999999998</v>
      </c>
      <c r="L77" s="278">
        <v>2019.6</v>
      </c>
      <c r="M77" s="278">
        <v>5.6009999999999997E-2</v>
      </c>
    </row>
    <row r="78" spans="1:13" s="16" customFormat="1">
      <c r="A78" s="269">
        <v>68</v>
      </c>
      <c r="B78" s="278" t="s">
        <v>327</v>
      </c>
      <c r="C78" s="279">
        <v>464</v>
      </c>
      <c r="D78" s="280">
        <v>466</v>
      </c>
      <c r="E78" s="280">
        <v>458</v>
      </c>
      <c r="F78" s="280">
        <v>452</v>
      </c>
      <c r="G78" s="280">
        <v>444</v>
      </c>
      <c r="H78" s="280">
        <v>472</v>
      </c>
      <c r="I78" s="280">
        <v>480</v>
      </c>
      <c r="J78" s="280">
        <v>486</v>
      </c>
      <c r="K78" s="278">
        <v>474</v>
      </c>
      <c r="L78" s="278">
        <v>460</v>
      </c>
      <c r="M78" s="278">
        <v>0.50697000000000003</v>
      </c>
    </row>
    <row r="79" spans="1:13" s="16" customFormat="1">
      <c r="A79" s="269">
        <v>69</v>
      </c>
      <c r="B79" s="278" t="s">
        <v>328</v>
      </c>
      <c r="C79" s="279">
        <v>44.95</v>
      </c>
      <c r="D79" s="280">
        <v>45.35</v>
      </c>
      <c r="E79" s="280">
        <v>44.400000000000006</v>
      </c>
      <c r="F79" s="280">
        <v>43.85</v>
      </c>
      <c r="G79" s="280">
        <v>42.900000000000006</v>
      </c>
      <c r="H79" s="280">
        <v>45.900000000000006</v>
      </c>
      <c r="I79" s="280">
        <v>46.850000000000009</v>
      </c>
      <c r="J79" s="280">
        <v>47.400000000000006</v>
      </c>
      <c r="K79" s="278">
        <v>46.3</v>
      </c>
      <c r="L79" s="278">
        <v>44.8</v>
      </c>
      <c r="M79" s="278">
        <v>2.6149399999999998</v>
      </c>
    </row>
    <row r="80" spans="1:13" s="16" customFormat="1">
      <c r="A80" s="269">
        <v>70</v>
      </c>
      <c r="B80" s="278" t="s">
        <v>73</v>
      </c>
      <c r="C80" s="279">
        <v>9391.85</v>
      </c>
      <c r="D80" s="280">
        <v>9404.65</v>
      </c>
      <c r="E80" s="280">
        <v>9237.25</v>
      </c>
      <c r="F80" s="280">
        <v>9082.65</v>
      </c>
      <c r="G80" s="280">
        <v>8915.25</v>
      </c>
      <c r="H80" s="280">
        <v>9559.25</v>
      </c>
      <c r="I80" s="280">
        <v>9726.6499999999978</v>
      </c>
      <c r="J80" s="280">
        <v>9881.25</v>
      </c>
      <c r="K80" s="278">
        <v>9572.0499999999993</v>
      </c>
      <c r="L80" s="278">
        <v>9250.0499999999993</v>
      </c>
      <c r="M80" s="278">
        <v>0.40024999999999999</v>
      </c>
    </row>
    <row r="81" spans="1:13" s="16" customFormat="1">
      <c r="A81" s="269">
        <v>71</v>
      </c>
      <c r="B81" s="278" t="s">
        <v>75</v>
      </c>
      <c r="C81" s="279">
        <v>313.14999999999998</v>
      </c>
      <c r="D81" s="280">
        <v>315.36666666666662</v>
      </c>
      <c r="E81" s="280">
        <v>309.83333333333326</v>
      </c>
      <c r="F81" s="280">
        <v>306.51666666666665</v>
      </c>
      <c r="G81" s="280">
        <v>300.98333333333329</v>
      </c>
      <c r="H81" s="280">
        <v>318.68333333333322</v>
      </c>
      <c r="I81" s="280">
        <v>324.21666666666664</v>
      </c>
      <c r="J81" s="280">
        <v>327.53333333333319</v>
      </c>
      <c r="K81" s="278">
        <v>320.89999999999998</v>
      </c>
      <c r="L81" s="278">
        <v>312.05</v>
      </c>
      <c r="M81" s="278">
        <v>61.06561</v>
      </c>
    </row>
    <row r="82" spans="1:13" s="16" customFormat="1">
      <c r="A82" s="269">
        <v>72</v>
      </c>
      <c r="B82" s="278" t="s">
        <v>329</v>
      </c>
      <c r="C82" s="279">
        <v>97.1</v>
      </c>
      <c r="D82" s="280">
        <v>96.116666666666674</v>
      </c>
      <c r="E82" s="280">
        <v>94.733333333333348</v>
      </c>
      <c r="F82" s="280">
        <v>92.366666666666674</v>
      </c>
      <c r="G82" s="280">
        <v>90.983333333333348</v>
      </c>
      <c r="H82" s="280">
        <v>98.483333333333348</v>
      </c>
      <c r="I82" s="280">
        <v>99.866666666666674</v>
      </c>
      <c r="J82" s="280">
        <v>102.23333333333335</v>
      </c>
      <c r="K82" s="278">
        <v>97.5</v>
      </c>
      <c r="L82" s="278">
        <v>93.75</v>
      </c>
      <c r="M82" s="278">
        <v>0.98633000000000004</v>
      </c>
    </row>
    <row r="83" spans="1:13" s="16" customFormat="1">
      <c r="A83" s="269">
        <v>73</v>
      </c>
      <c r="B83" s="278" t="s">
        <v>76</v>
      </c>
      <c r="C83" s="279">
        <v>3163.85</v>
      </c>
      <c r="D83" s="280">
        <v>3182.9500000000003</v>
      </c>
      <c r="E83" s="280">
        <v>3121.9000000000005</v>
      </c>
      <c r="F83" s="280">
        <v>3079.9500000000003</v>
      </c>
      <c r="G83" s="280">
        <v>3018.9000000000005</v>
      </c>
      <c r="H83" s="280">
        <v>3224.9000000000005</v>
      </c>
      <c r="I83" s="280">
        <v>3285.9500000000007</v>
      </c>
      <c r="J83" s="280">
        <v>3327.9000000000005</v>
      </c>
      <c r="K83" s="278">
        <v>3244</v>
      </c>
      <c r="L83" s="278">
        <v>3141</v>
      </c>
      <c r="M83" s="278">
        <v>7.1813399999999996</v>
      </c>
    </row>
    <row r="84" spans="1:13" s="16" customFormat="1">
      <c r="A84" s="269">
        <v>74</v>
      </c>
      <c r="B84" s="278" t="s">
        <v>315</v>
      </c>
      <c r="C84" s="279">
        <v>387.5</v>
      </c>
      <c r="D84" s="280">
        <v>390.34999999999997</v>
      </c>
      <c r="E84" s="280">
        <v>382.19999999999993</v>
      </c>
      <c r="F84" s="280">
        <v>376.9</v>
      </c>
      <c r="G84" s="280">
        <v>368.74999999999994</v>
      </c>
      <c r="H84" s="280">
        <v>395.64999999999992</v>
      </c>
      <c r="I84" s="280">
        <v>403.7999999999999</v>
      </c>
      <c r="J84" s="280">
        <v>409.09999999999991</v>
      </c>
      <c r="K84" s="278">
        <v>398.5</v>
      </c>
      <c r="L84" s="278">
        <v>385.05</v>
      </c>
      <c r="M84" s="278">
        <v>1.7895399999999999</v>
      </c>
    </row>
    <row r="85" spans="1:13" s="16" customFormat="1">
      <c r="A85" s="269">
        <v>75</v>
      </c>
      <c r="B85" s="278" t="s">
        <v>324</v>
      </c>
      <c r="C85" s="279">
        <v>72.95</v>
      </c>
      <c r="D85" s="280">
        <v>73.099999999999994</v>
      </c>
      <c r="E85" s="280">
        <v>70.949999999999989</v>
      </c>
      <c r="F85" s="280">
        <v>68.949999999999989</v>
      </c>
      <c r="G85" s="280">
        <v>66.799999999999983</v>
      </c>
      <c r="H85" s="280">
        <v>75.099999999999994</v>
      </c>
      <c r="I85" s="280">
        <v>77.25</v>
      </c>
      <c r="J85" s="280">
        <v>79.25</v>
      </c>
      <c r="K85" s="278">
        <v>75.25</v>
      </c>
      <c r="L85" s="278">
        <v>71.099999999999994</v>
      </c>
      <c r="M85" s="278">
        <v>14.54893</v>
      </c>
    </row>
    <row r="86" spans="1:13" s="16" customFormat="1">
      <c r="A86" s="269">
        <v>76</v>
      </c>
      <c r="B86" s="278" t="s">
        <v>77</v>
      </c>
      <c r="C86" s="279">
        <v>338.3</v>
      </c>
      <c r="D86" s="280">
        <v>341.4666666666667</v>
      </c>
      <c r="E86" s="280">
        <v>331.08333333333337</v>
      </c>
      <c r="F86" s="280">
        <v>323.86666666666667</v>
      </c>
      <c r="G86" s="280">
        <v>313.48333333333335</v>
      </c>
      <c r="H86" s="280">
        <v>348.68333333333339</v>
      </c>
      <c r="I86" s="280">
        <v>359.06666666666672</v>
      </c>
      <c r="J86" s="280">
        <v>366.28333333333342</v>
      </c>
      <c r="K86" s="278">
        <v>351.85</v>
      </c>
      <c r="L86" s="278">
        <v>334.25</v>
      </c>
      <c r="M86" s="278">
        <v>40.637799999999999</v>
      </c>
    </row>
    <row r="87" spans="1:13" s="16" customFormat="1">
      <c r="A87" s="269">
        <v>77</v>
      </c>
      <c r="B87" s="278" t="s">
        <v>78</v>
      </c>
      <c r="C87" s="279">
        <v>78.8</v>
      </c>
      <c r="D87" s="280">
        <v>78.433333333333337</v>
      </c>
      <c r="E87" s="280">
        <v>77.616666666666674</v>
      </c>
      <c r="F87" s="280">
        <v>76.433333333333337</v>
      </c>
      <c r="G87" s="280">
        <v>75.616666666666674</v>
      </c>
      <c r="H87" s="280">
        <v>79.616666666666674</v>
      </c>
      <c r="I87" s="280">
        <v>80.433333333333337</v>
      </c>
      <c r="J87" s="280">
        <v>81.616666666666674</v>
      </c>
      <c r="K87" s="278">
        <v>79.25</v>
      </c>
      <c r="L87" s="278">
        <v>77.25</v>
      </c>
      <c r="M87" s="278">
        <v>70.437349999999995</v>
      </c>
    </row>
    <row r="88" spans="1:13" s="16" customFormat="1">
      <c r="A88" s="269">
        <v>78</v>
      </c>
      <c r="B88" s="278" t="s">
        <v>333</v>
      </c>
      <c r="C88" s="279">
        <v>271.35000000000002</v>
      </c>
      <c r="D88" s="280">
        <v>273.83333333333331</v>
      </c>
      <c r="E88" s="280">
        <v>267.81666666666661</v>
      </c>
      <c r="F88" s="280">
        <v>264.2833333333333</v>
      </c>
      <c r="G88" s="280">
        <v>258.26666666666659</v>
      </c>
      <c r="H88" s="280">
        <v>277.36666666666662</v>
      </c>
      <c r="I88" s="280">
        <v>283.38333333333338</v>
      </c>
      <c r="J88" s="280">
        <v>286.91666666666663</v>
      </c>
      <c r="K88" s="278">
        <v>279.85000000000002</v>
      </c>
      <c r="L88" s="278">
        <v>270.3</v>
      </c>
      <c r="M88" s="278">
        <v>1.7607900000000001</v>
      </c>
    </row>
    <row r="89" spans="1:13" s="16" customFormat="1">
      <c r="A89" s="269">
        <v>79</v>
      </c>
      <c r="B89" s="278" t="s">
        <v>334</v>
      </c>
      <c r="C89" s="279">
        <v>318.60000000000002</v>
      </c>
      <c r="D89" s="280">
        <v>320.36666666666667</v>
      </c>
      <c r="E89" s="280">
        <v>316.23333333333335</v>
      </c>
      <c r="F89" s="280">
        <v>313.86666666666667</v>
      </c>
      <c r="G89" s="280">
        <v>309.73333333333335</v>
      </c>
      <c r="H89" s="280">
        <v>322.73333333333335</v>
      </c>
      <c r="I89" s="280">
        <v>326.86666666666667</v>
      </c>
      <c r="J89" s="280">
        <v>329.23333333333335</v>
      </c>
      <c r="K89" s="278">
        <v>324.5</v>
      </c>
      <c r="L89" s="278">
        <v>318</v>
      </c>
      <c r="M89" s="278">
        <v>0.48759000000000002</v>
      </c>
    </row>
    <row r="90" spans="1:13" s="16" customFormat="1">
      <c r="A90" s="269">
        <v>80</v>
      </c>
      <c r="B90" s="278" t="s">
        <v>336</v>
      </c>
      <c r="C90" s="279">
        <v>205.8</v>
      </c>
      <c r="D90" s="280">
        <v>206</v>
      </c>
      <c r="E90" s="280">
        <v>204.45</v>
      </c>
      <c r="F90" s="280">
        <v>203.1</v>
      </c>
      <c r="G90" s="280">
        <v>201.54999999999998</v>
      </c>
      <c r="H90" s="280">
        <v>207.35</v>
      </c>
      <c r="I90" s="280">
        <v>208.9</v>
      </c>
      <c r="J90" s="280">
        <v>210.25</v>
      </c>
      <c r="K90" s="278">
        <v>207.55</v>
      </c>
      <c r="L90" s="278">
        <v>204.65</v>
      </c>
      <c r="M90" s="278">
        <v>9.0190000000000006E-2</v>
      </c>
    </row>
    <row r="91" spans="1:13" s="16" customFormat="1">
      <c r="A91" s="269">
        <v>81</v>
      </c>
      <c r="B91" s="278" t="s">
        <v>330</v>
      </c>
      <c r="C91" s="279">
        <v>364.9</v>
      </c>
      <c r="D91" s="280">
        <v>365.63333333333338</v>
      </c>
      <c r="E91" s="280">
        <v>359.26666666666677</v>
      </c>
      <c r="F91" s="280">
        <v>353.63333333333338</v>
      </c>
      <c r="G91" s="280">
        <v>347.26666666666677</v>
      </c>
      <c r="H91" s="280">
        <v>371.26666666666677</v>
      </c>
      <c r="I91" s="280">
        <v>377.63333333333344</v>
      </c>
      <c r="J91" s="280">
        <v>383.26666666666677</v>
      </c>
      <c r="K91" s="278">
        <v>372</v>
      </c>
      <c r="L91" s="278">
        <v>360</v>
      </c>
      <c r="M91" s="278">
        <v>0.5554</v>
      </c>
    </row>
    <row r="92" spans="1:13" s="16" customFormat="1">
      <c r="A92" s="269">
        <v>82</v>
      </c>
      <c r="B92" s="278" t="s">
        <v>79</v>
      </c>
      <c r="C92" s="279">
        <v>114.75</v>
      </c>
      <c r="D92" s="280">
        <v>114.95</v>
      </c>
      <c r="E92" s="280">
        <v>110.9</v>
      </c>
      <c r="F92" s="280">
        <v>107.05</v>
      </c>
      <c r="G92" s="280">
        <v>103</v>
      </c>
      <c r="H92" s="280">
        <v>118.80000000000001</v>
      </c>
      <c r="I92" s="280">
        <v>122.85</v>
      </c>
      <c r="J92" s="280">
        <v>126.70000000000002</v>
      </c>
      <c r="K92" s="278">
        <v>119</v>
      </c>
      <c r="L92" s="278">
        <v>111.1</v>
      </c>
      <c r="M92" s="278">
        <v>24.318290000000001</v>
      </c>
    </row>
    <row r="93" spans="1:13" s="16" customFormat="1">
      <c r="A93" s="269">
        <v>83</v>
      </c>
      <c r="B93" s="278" t="s">
        <v>331</v>
      </c>
      <c r="C93" s="279">
        <v>175.5</v>
      </c>
      <c r="D93" s="280">
        <v>176.81666666666669</v>
      </c>
      <c r="E93" s="280">
        <v>172.93333333333339</v>
      </c>
      <c r="F93" s="280">
        <v>170.3666666666667</v>
      </c>
      <c r="G93" s="280">
        <v>166.48333333333341</v>
      </c>
      <c r="H93" s="280">
        <v>179.38333333333338</v>
      </c>
      <c r="I93" s="280">
        <v>183.26666666666665</v>
      </c>
      <c r="J93" s="280">
        <v>185.83333333333337</v>
      </c>
      <c r="K93" s="278">
        <v>180.7</v>
      </c>
      <c r="L93" s="278">
        <v>174.25</v>
      </c>
      <c r="M93" s="278">
        <v>0.42908000000000002</v>
      </c>
    </row>
    <row r="94" spans="1:13" s="16" customFormat="1">
      <c r="A94" s="269">
        <v>84</v>
      </c>
      <c r="B94" s="278" t="s">
        <v>339</v>
      </c>
      <c r="C94" s="279">
        <v>240.25</v>
      </c>
      <c r="D94" s="280">
        <v>240.55000000000004</v>
      </c>
      <c r="E94" s="280">
        <v>235.75000000000009</v>
      </c>
      <c r="F94" s="280">
        <v>231.25000000000006</v>
      </c>
      <c r="G94" s="280">
        <v>226.4500000000001</v>
      </c>
      <c r="H94" s="280">
        <v>245.05000000000007</v>
      </c>
      <c r="I94" s="280">
        <v>249.85000000000002</v>
      </c>
      <c r="J94" s="280">
        <v>254.35000000000005</v>
      </c>
      <c r="K94" s="278">
        <v>245.35</v>
      </c>
      <c r="L94" s="278">
        <v>236.05</v>
      </c>
      <c r="M94" s="278">
        <v>4.9065000000000003</v>
      </c>
    </row>
    <row r="95" spans="1:13" s="16" customFormat="1">
      <c r="A95" s="269">
        <v>85</v>
      </c>
      <c r="B95" s="278" t="s">
        <v>337</v>
      </c>
      <c r="C95" s="279">
        <v>758.7</v>
      </c>
      <c r="D95" s="280">
        <v>758.23333333333323</v>
      </c>
      <c r="E95" s="280">
        <v>751.96666666666647</v>
      </c>
      <c r="F95" s="280">
        <v>745.23333333333323</v>
      </c>
      <c r="G95" s="280">
        <v>738.96666666666647</v>
      </c>
      <c r="H95" s="280">
        <v>764.96666666666647</v>
      </c>
      <c r="I95" s="280">
        <v>771.23333333333312</v>
      </c>
      <c r="J95" s="280">
        <v>777.96666666666647</v>
      </c>
      <c r="K95" s="278">
        <v>764.5</v>
      </c>
      <c r="L95" s="278">
        <v>751.5</v>
      </c>
      <c r="M95" s="278">
        <v>1.0464800000000001</v>
      </c>
    </row>
    <row r="96" spans="1:13" s="16" customFormat="1">
      <c r="A96" s="269">
        <v>86</v>
      </c>
      <c r="B96" s="278" t="s">
        <v>338</v>
      </c>
      <c r="C96" s="279">
        <v>13.15</v>
      </c>
      <c r="D96" s="280">
        <v>13.25</v>
      </c>
      <c r="E96" s="280">
        <v>12.9</v>
      </c>
      <c r="F96" s="280">
        <v>12.65</v>
      </c>
      <c r="G96" s="280">
        <v>12.3</v>
      </c>
      <c r="H96" s="280">
        <v>13.5</v>
      </c>
      <c r="I96" s="280">
        <v>13.850000000000001</v>
      </c>
      <c r="J96" s="280">
        <v>14.1</v>
      </c>
      <c r="K96" s="278">
        <v>13.6</v>
      </c>
      <c r="L96" s="278">
        <v>13</v>
      </c>
      <c r="M96" s="278">
        <v>7.4462400000000004</v>
      </c>
    </row>
    <row r="97" spans="1:13" s="16" customFormat="1">
      <c r="A97" s="269">
        <v>87</v>
      </c>
      <c r="B97" s="278" t="s">
        <v>340</v>
      </c>
      <c r="C97" s="279">
        <v>103.05</v>
      </c>
      <c r="D97" s="280">
        <v>103.46666666666665</v>
      </c>
      <c r="E97" s="280">
        <v>102.08333333333331</v>
      </c>
      <c r="F97" s="280">
        <v>101.11666666666666</v>
      </c>
      <c r="G97" s="280">
        <v>99.73333333333332</v>
      </c>
      <c r="H97" s="280">
        <v>104.43333333333331</v>
      </c>
      <c r="I97" s="280">
        <v>105.81666666666666</v>
      </c>
      <c r="J97" s="280">
        <v>106.7833333333333</v>
      </c>
      <c r="K97" s="278">
        <v>104.85</v>
      </c>
      <c r="L97" s="278">
        <v>102.5</v>
      </c>
      <c r="M97" s="278">
        <v>1.05664</v>
      </c>
    </row>
    <row r="98" spans="1:13" s="16" customFormat="1">
      <c r="A98" s="269">
        <v>88</v>
      </c>
      <c r="B98" s="278" t="s">
        <v>341</v>
      </c>
      <c r="C98" s="279">
        <v>2222.15</v>
      </c>
      <c r="D98" s="280">
        <v>2206.6999999999998</v>
      </c>
      <c r="E98" s="280">
        <v>2175.3999999999996</v>
      </c>
      <c r="F98" s="280">
        <v>2128.6499999999996</v>
      </c>
      <c r="G98" s="280">
        <v>2097.3499999999995</v>
      </c>
      <c r="H98" s="280">
        <v>2253.4499999999998</v>
      </c>
      <c r="I98" s="280">
        <v>2284.75</v>
      </c>
      <c r="J98" s="280">
        <v>2331.5</v>
      </c>
      <c r="K98" s="278">
        <v>2238</v>
      </c>
      <c r="L98" s="278">
        <v>2159.9499999999998</v>
      </c>
      <c r="M98" s="278">
        <v>4.9099999999999998E-2</v>
      </c>
    </row>
    <row r="99" spans="1:13" s="16" customFormat="1">
      <c r="A99" s="269">
        <v>89</v>
      </c>
      <c r="B99" s="278" t="s">
        <v>82</v>
      </c>
      <c r="C99" s="279">
        <v>552.20000000000005</v>
      </c>
      <c r="D99" s="280">
        <v>547.6</v>
      </c>
      <c r="E99" s="280">
        <v>538.20000000000005</v>
      </c>
      <c r="F99" s="280">
        <v>524.20000000000005</v>
      </c>
      <c r="G99" s="280">
        <v>514.80000000000007</v>
      </c>
      <c r="H99" s="280">
        <v>561.6</v>
      </c>
      <c r="I99" s="280">
        <v>570.99999999999989</v>
      </c>
      <c r="J99" s="280">
        <v>585</v>
      </c>
      <c r="K99" s="278">
        <v>557</v>
      </c>
      <c r="L99" s="278">
        <v>533.6</v>
      </c>
      <c r="M99" s="278">
        <v>9.4822799999999994</v>
      </c>
    </row>
    <row r="100" spans="1:13" s="16" customFormat="1">
      <c r="A100" s="269">
        <v>90</v>
      </c>
      <c r="B100" s="278" t="s">
        <v>335</v>
      </c>
      <c r="C100" s="279">
        <v>146.05000000000001</v>
      </c>
      <c r="D100" s="280">
        <v>147.71666666666667</v>
      </c>
      <c r="E100" s="280">
        <v>143.43333333333334</v>
      </c>
      <c r="F100" s="280">
        <v>140.81666666666666</v>
      </c>
      <c r="G100" s="280">
        <v>136.53333333333333</v>
      </c>
      <c r="H100" s="280">
        <v>150.33333333333334</v>
      </c>
      <c r="I100" s="280">
        <v>154.6166666666667</v>
      </c>
      <c r="J100" s="280">
        <v>157.23333333333335</v>
      </c>
      <c r="K100" s="278">
        <v>152</v>
      </c>
      <c r="L100" s="278">
        <v>145.1</v>
      </c>
      <c r="M100" s="278">
        <v>1.4972300000000001</v>
      </c>
    </row>
    <row r="101" spans="1:13">
      <c r="A101" s="269">
        <v>91</v>
      </c>
      <c r="B101" s="278" t="s">
        <v>342</v>
      </c>
      <c r="C101" s="279">
        <v>101.55</v>
      </c>
      <c r="D101" s="280">
        <v>102.85000000000001</v>
      </c>
      <c r="E101" s="280">
        <v>99.700000000000017</v>
      </c>
      <c r="F101" s="280">
        <v>97.850000000000009</v>
      </c>
      <c r="G101" s="280">
        <v>94.700000000000017</v>
      </c>
      <c r="H101" s="280">
        <v>104.70000000000002</v>
      </c>
      <c r="I101" s="280">
        <v>107.85000000000002</v>
      </c>
      <c r="J101" s="280">
        <v>109.70000000000002</v>
      </c>
      <c r="K101" s="278">
        <v>106</v>
      </c>
      <c r="L101" s="278">
        <v>101</v>
      </c>
      <c r="M101" s="278">
        <v>0.51795999999999998</v>
      </c>
    </row>
    <row r="102" spans="1:13">
      <c r="A102" s="269">
        <v>92</v>
      </c>
      <c r="B102" s="278" t="s">
        <v>343</v>
      </c>
      <c r="C102" s="279">
        <v>133</v>
      </c>
      <c r="D102" s="280">
        <v>134.78333333333333</v>
      </c>
      <c r="E102" s="280">
        <v>130.36666666666667</v>
      </c>
      <c r="F102" s="280">
        <v>127.73333333333335</v>
      </c>
      <c r="G102" s="280">
        <v>123.31666666666669</v>
      </c>
      <c r="H102" s="280">
        <v>137.41666666666666</v>
      </c>
      <c r="I102" s="280">
        <v>141.83333333333334</v>
      </c>
      <c r="J102" s="280">
        <v>144.46666666666664</v>
      </c>
      <c r="K102" s="278">
        <v>139.19999999999999</v>
      </c>
      <c r="L102" s="278">
        <v>132.15</v>
      </c>
      <c r="M102" s="278">
        <v>7.2591999999999999</v>
      </c>
    </row>
    <row r="103" spans="1:13">
      <c r="A103" s="269">
        <v>93</v>
      </c>
      <c r="B103" s="278" t="s">
        <v>344</v>
      </c>
      <c r="C103" s="279">
        <v>49.15</v>
      </c>
      <c r="D103" s="280">
        <v>49.283333333333331</v>
      </c>
      <c r="E103" s="280">
        <v>48.416666666666664</v>
      </c>
      <c r="F103" s="280">
        <v>47.68333333333333</v>
      </c>
      <c r="G103" s="280">
        <v>46.816666666666663</v>
      </c>
      <c r="H103" s="280">
        <v>50.016666666666666</v>
      </c>
      <c r="I103" s="280">
        <v>50.88333333333334</v>
      </c>
      <c r="J103" s="280">
        <v>51.616666666666667</v>
      </c>
      <c r="K103" s="278">
        <v>50.15</v>
      </c>
      <c r="L103" s="278">
        <v>48.55</v>
      </c>
      <c r="M103" s="278">
        <v>3.4358200000000001</v>
      </c>
    </row>
    <row r="104" spans="1:13">
      <c r="A104" s="269">
        <v>94</v>
      </c>
      <c r="B104" s="278" t="s">
        <v>83</v>
      </c>
      <c r="C104" s="279">
        <v>122.1</v>
      </c>
      <c r="D104" s="280">
        <v>123.16666666666667</v>
      </c>
      <c r="E104" s="280">
        <v>119.43333333333334</v>
      </c>
      <c r="F104" s="280">
        <v>116.76666666666667</v>
      </c>
      <c r="G104" s="280">
        <v>113.03333333333333</v>
      </c>
      <c r="H104" s="280">
        <v>125.83333333333334</v>
      </c>
      <c r="I104" s="280">
        <v>129.56666666666666</v>
      </c>
      <c r="J104" s="280">
        <v>132.23333333333335</v>
      </c>
      <c r="K104" s="278">
        <v>126.9</v>
      </c>
      <c r="L104" s="278">
        <v>120.5</v>
      </c>
      <c r="M104" s="278">
        <v>108.9413</v>
      </c>
    </row>
    <row r="105" spans="1:13">
      <c r="A105" s="269">
        <v>95</v>
      </c>
      <c r="B105" s="278" t="s">
        <v>345</v>
      </c>
      <c r="C105" s="279">
        <v>229.85</v>
      </c>
      <c r="D105" s="280">
        <v>228.73333333333335</v>
      </c>
      <c r="E105" s="280">
        <v>223.4666666666667</v>
      </c>
      <c r="F105" s="280">
        <v>217.08333333333334</v>
      </c>
      <c r="G105" s="280">
        <v>211.81666666666669</v>
      </c>
      <c r="H105" s="280">
        <v>235.1166666666667</v>
      </c>
      <c r="I105" s="280">
        <v>240.38333333333335</v>
      </c>
      <c r="J105" s="280">
        <v>246.76666666666671</v>
      </c>
      <c r="K105" s="278">
        <v>234</v>
      </c>
      <c r="L105" s="278">
        <v>222.35</v>
      </c>
      <c r="M105" s="278">
        <v>0.26696999999999999</v>
      </c>
    </row>
    <row r="106" spans="1:13">
      <c r="A106" s="269">
        <v>96</v>
      </c>
      <c r="B106" s="278" t="s">
        <v>84</v>
      </c>
      <c r="C106" s="279">
        <v>627.70000000000005</v>
      </c>
      <c r="D106" s="280">
        <v>632.88333333333333</v>
      </c>
      <c r="E106" s="280">
        <v>618.86666666666667</v>
      </c>
      <c r="F106" s="280">
        <v>610.0333333333333</v>
      </c>
      <c r="G106" s="280">
        <v>596.01666666666665</v>
      </c>
      <c r="H106" s="280">
        <v>641.7166666666667</v>
      </c>
      <c r="I106" s="280">
        <v>655.73333333333335</v>
      </c>
      <c r="J106" s="280">
        <v>664.56666666666672</v>
      </c>
      <c r="K106" s="278">
        <v>646.9</v>
      </c>
      <c r="L106" s="278">
        <v>624.04999999999995</v>
      </c>
      <c r="M106" s="278">
        <v>88.594989999999996</v>
      </c>
    </row>
    <row r="107" spans="1:13">
      <c r="A107" s="269">
        <v>97</v>
      </c>
      <c r="B107" s="278" t="s">
        <v>85</v>
      </c>
      <c r="C107" s="279">
        <v>127.25</v>
      </c>
      <c r="D107" s="280">
        <v>126.75</v>
      </c>
      <c r="E107" s="280">
        <v>125.5</v>
      </c>
      <c r="F107" s="280">
        <v>123.75</v>
      </c>
      <c r="G107" s="280">
        <v>122.5</v>
      </c>
      <c r="H107" s="280">
        <v>128.5</v>
      </c>
      <c r="I107" s="280">
        <v>129.75</v>
      </c>
      <c r="J107" s="280">
        <v>131.5</v>
      </c>
      <c r="K107" s="278">
        <v>128</v>
      </c>
      <c r="L107" s="278">
        <v>125</v>
      </c>
      <c r="M107" s="278">
        <v>61.83</v>
      </c>
    </row>
    <row r="108" spans="1:13">
      <c r="A108" s="269">
        <v>98</v>
      </c>
      <c r="B108" s="286" t="s">
        <v>346</v>
      </c>
      <c r="C108" s="279">
        <v>219.75</v>
      </c>
      <c r="D108" s="280">
        <v>222.28333333333333</v>
      </c>
      <c r="E108" s="280">
        <v>216.56666666666666</v>
      </c>
      <c r="F108" s="280">
        <v>213.38333333333333</v>
      </c>
      <c r="G108" s="280">
        <v>207.66666666666666</v>
      </c>
      <c r="H108" s="280">
        <v>225.46666666666667</v>
      </c>
      <c r="I108" s="280">
        <v>231.18333333333331</v>
      </c>
      <c r="J108" s="280">
        <v>234.36666666666667</v>
      </c>
      <c r="K108" s="278">
        <v>228</v>
      </c>
      <c r="L108" s="278">
        <v>219.1</v>
      </c>
      <c r="M108" s="278">
        <v>2.9124099999999999</v>
      </c>
    </row>
    <row r="109" spans="1:13">
      <c r="A109" s="269">
        <v>99</v>
      </c>
      <c r="B109" s="278" t="s">
        <v>86</v>
      </c>
      <c r="C109" s="279">
        <v>1278.25</v>
      </c>
      <c r="D109" s="280">
        <v>1291.7833333333333</v>
      </c>
      <c r="E109" s="280">
        <v>1261.4666666666667</v>
      </c>
      <c r="F109" s="280">
        <v>1244.6833333333334</v>
      </c>
      <c r="G109" s="280">
        <v>1214.3666666666668</v>
      </c>
      <c r="H109" s="280">
        <v>1308.5666666666666</v>
      </c>
      <c r="I109" s="280">
        <v>1338.8833333333332</v>
      </c>
      <c r="J109" s="280">
        <v>1355.6666666666665</v>
      </c>
      <c r="K109" s="278">
        <v>1322.1</v>
      </c>
      <c r="L109" s="278">
        <v>1275</v>
      </c>
      <c r="M109" s="278">
        <v>22.48358</v>
      </c>
    </row>
    <row r="110" spans="1:13">
      <c r="A110" s="269">
        <v>100</v>
      </c>
      <c r="B110" s="278" t="s">
        <v>87</v>
      </c>
      <c r="C110" s="279">
        <v>351.2</v>
      </c>
      <c r="D110" s="280">
        <v>349.84999999999997</v>
      </c>
      <c r="E110" s="280">
        <v>343.89999999999992</v>
      </c>
      <c r="F110" s="280">
        <v>336.59999999999997</v>
      </c>
      <c r="G110" s="280">
        <v>330.64999999999992</v>
      </c>
      <c r="H110" s="280">
        <v>357.14999999999992</v>
      </c>
      <c r="I110" s="280">
        <v>363.09999999999997</v>
      </c>
      <c r="J110" s="280">
        <v>370.39999999999992</v>
      </c>
      <c r="K110" s="278">
        <v>355.8</v>
      </c>
      <c r="L110" s="278">
        <v>342.55</v>
      </c>
      <c r="M110" s="278">
        <v>7.5515299999999996</v>
      </c>
    </row>
    <row r="111" spans="1:13">
      <c r="A111" s="269">
        <v>101</v>
      </c>
      <c r="B111" s="278" t="s">
        <v>237</v>
      </c>
      <c r="C111" s="279">
        <v>650.25</v>
      </c>
      <c r="D111" s="280">
        <v>645.80000000000007</v>
      </c>
      <c r="E111" s="280">
        <v>626.80000000000018</v>
      </c>
      <c r="F111" s="280">
        <v>603.35000000000014</v>
      </c>
      <c r="G111" s="280">
        <v>584.35000000000025</v>
      </c>
      <c r="H111" s="280">
        <v>669.25000000000011</v>
      </c>
      <c r="I111" s="280">
        <v>688.24999999999989</v>
      </c>
      <c r="J111" s="280">
        <v>711.7</v>
      </c>
      <c r="K111" s="278">
        <v>664.8</v>
      </c>
      <c r="L111" s="278">
        <v>622.35</v>
      </c>
      <c r="M111" s="278">
        <v>5.3790300000000002</v>
      </c>
    </row>
    <row r="112" spans="1:13">
      <c r="A112" s="269">
        <v>102</v>
      </c>
      <c r="B112" s="278" t="s">
        <v>347</v>
      </c>
      <c r="C112" s="279">
        <v>376.7</v>
      </c>
      <c r="D112" s="280">
        <v>383.13333333333338</v>
      </c>
      <c r="E112" s="280">
        <v>370.26666666666677</v>
      </c>
      <c r="F112" s="280">
        <v>363.83333333333337</v>
      </c>
      <c r="G112" s="280">
        <v>350.96666666666675</v>
      </c>
      <c r="H112" s="280">
        <v>389.56666666666678</v>
      </c>
      <c r="I112" s="280">
        <v>402.43333333333345</v>
      </c>
      <c r="J112" s="280">
        <v>408.86666666666679</v>
      </c>
      <c r="K112" s="278">
        <v>396</v>
      </c>
      <c r="L112" s="278">
        <v>376.7</v>
      </c>
      <c r="M112" s="278">
        <v>0.88351999999999997</v>
      </c>
    </row>
    <row r="113" spans="1:13">
      <c r="A113" s="269">
        <v>103</v>
      </c>
      <c r="B113" s="278" t="s">
        <v>332</v>
      </c>
      <c r="C113" s="279">
        <v>1444.75</v>
      </c>
      <c r="D113" s="280">
        <v>1446.0666666666666</v>
      </c>
      <c r="E113" s="280">
        <v>1428.1333333333332</v>
      </c>
      <c r="F113" s="280">
        <v>1411.5166666666667</v>
      </c>
      <c r="G113" s="280">
        <v>1393.5833333333333</v>
      </c>
      <c r="H113" s="280">
        <v>1462.6833333333332</v>
      </c>
      <c r="I113" s="280">
        <v>1480.6166666666666</v>
      </c>
      <c r="J113" s="280">
        <v>1497.2333333333331</v>
      </c>
      <c r="K113" s="278">
        <v>1464</v>
      </c>
      <c r="L113" s="278">
        <v>1429.45</v>
      </c>
      <c r="M113" s="278">
        <v>4.4850000000000001E-2</v>
      </c>
    </row>
    <row r="114" spans="1:13">
      <c r="A114" s="269">
        <v>104</v>
      </c>
      <c r="B114" s="278" t="s">
        <v>238</v>
      </c>
      <c r="C114" s="279">
        <v>215.2</v>
      </c>
      <c r="D114" s="280">
        <v>214.29999999999998</v>
      </c>
      <c r="E114" s="280">
        <v>210.99999999999997</v>
      </c>
      <c r="F114" s="280">
        <v>206.79999999999998</v>
      </c>
      <c r="G114" s="280">
        <v>203.49999999999997</v>
      </c>
      <c r="H114" s="280">
        <v>218.49999999999997</v>
      </c>
      <c r="I114" s="280">
        <v>221.79999999999998</v>
      </c>
      <c r="J114" s="280">
        <v>225.99999999999997</v>
      </c>
      <c r="K114" s="278">
        <v>217.6</v>
      </c>
      <c r="L114" s="278">
        <v>210.1</v>
      </c>
      <c r="M114" s="278">
        <v>15.706569999999999</v>
      </c>
    </row>
    <row r="115" spans="1:13">
      <c r="A115" s="269">
        <v>105</v>
      </c>
      <c r="B115" s="278" t="s">
        <v>236</v>
      </c>
      <c r="C115" s="279">
        <v>122.85</v>
      </c>
      <c r="D115" s="280">
        <v>124.46666666666665</v>
      </c>
      <c r="E115" s="280">
        <v>120.3833333333333</v>
      </c>
      <c r="F115" s="280">
        <v>117.91666666666664</v>
      </c>
      <c r="G115" s="280">
        <v>113.83333333333329</v>
      </c>
      <c r="H115" s="280">
        <v>126.93333333333331</v>
      </c>
      <c r="I115" s="280">
        <v>131.01666666666665</v>
      </c>
      <c r="J115" s="280">
        <v>133.48333333333332</v>
      </c>
      <c r="K115" s="278">
        <v>128.55000000000001</v>
      </c>
      <c r="L115" s="278">
        <v>122</v>
      </c>
      <c r="M115" s="278">
        <v>7.5405600000000002</v>
      </c>
    </row>
    <row r="116" spans="1:13">
      <c r="A116" s="269">
        <v>106</v>
      </c>
      <c r="B116" s="278" t="s">
        <v>88</v>
      </c>
      <c r="C116" s="279">
        <v>340.75</v>
      </c>
      <c r="D116" s="280">
        <v>337.75</v>
      </c>
      <c r="E116" s="280">
        <v>333</v>
      </c>
      <c r="F116" s="280">
        <v>325.25</v>
      </c>
      <c r="G116" s="280">
        <v>320.5</v>
      </c>
      <c r="H116" s="280">
        <v>345.5</v>
      </c>
      <c r="I116" s="280">
        <v>350.25</v>
      </c>
      <c r="J116" s="280">
        <v>358</v>
      </c>
      <c r="K116" s="278">
        <v>342.5</v>
      </c>
      <c r="L116" s="278">
        <v>330</v>
      </c>
      <c r="M116" s="278">
        <v>8.0786099999999994</v>
      </c>
    </row>
    <row r="117" spans="1:13">
      <c r="A117" s="269">
        <v>107</v>
      </c>
      <c r="B117" s="278" t="s">
        <v>348</v>
      </c>
      <c r="C117" s="279">
        <v>193.15</v>
      </c>
      <c r="D117" s="280">
        <v>192.88333333333333</v>
      </c>
      <c r="E117" s="280">
        <v>190.76666666666665</v>
      </c>
      <c r="F117" s="280">
        <v>188.38333333333333</v>
      </c>
      <c r="G117" s="280">
        <v>186.26666666666665</v>
      </c>
      <c r="H117" s="280">
        <v>195.26666666666665</v>
      </c>
      <c r="I117" s="280">
        <v>197.38333333333333</v>
      </c>
      <c r="J117" s="280">
        <v>199.76666666666665</v>
      </c>
      <c r="K117" s="278">
        <v>195</v>
      </c>
      <c r="L117" s="278">
        <v>190.5</v>
      </c>
      <c r="M117" s="278">
        <v>1.7458800000000001</v>
      </c>
    </row>
    <row r="118" spans="1:13">
      <c r="A118" s="269">
        <v>108</v>
      </c>
      <c r="B118" s="278" t="s">
        <v>89</v>
      </c>
      <c r="C118" s="279">
        <v>433.1</v>
      </c>
      <c r="D118" s="280">
        <v>432.23333333333329</v>
      </c>
      <c r="E118" s="280">
        <v>428.26666666666659</v>
      </c>
      <c r="F118" s="280">
        <v>423.43333333333328</v>
      </c>
      <c r="G118" s="280">
        <v>419.46666666666658</v>
      </c>
      <c r="H118" s="280">
        <v>437.06666666666661</v>
      </c>
      <c r="I118" s="280">
        <v>441.0333333333333</v>
      </c>
      <c r="J118" s="280">
        <v>445.86666666666662</v>
      </c>
      <c r="K118" s="278">
        <v>436.2</v>
      </c>
      <c r="L118" s="278">
        <v>427.4</v>
      </c>
      <c r="M118" s="278">
        <v>33.345820000000003</v>
      </c>
    </row>
    <row r="119" spans="1:13">
      <c r="A119" s="269">
        <v>109</v>
      </c>
      <c r="B119" s="278" t="s">
        <v>239</v>
      </c>
      <c r="C119" s="279">
        <v>507.2</v>
      </c>
      <c r="D119" s="280">
        <v>507.55</v>
      </c>
      <c r="E119" s="280">
        <v>489.65</v>
      </c>
      <c r="F119" s="280">
        <v>472.09999999999997</v>
      </c>
      <c r="G119" s="280">
        <v>454.19999999999993</v>
      </c>
      <c r="H119" s="280">
        <v>525.1</v>
      </c>
      <c r="I119" s="280">
        <v>543</v>
      </c>
      <c r="J119" s="280">
        <v>560.55000000000007</v>
      </c>
      <c r="K119" s="278">
        <v>525.45000000000005</v>
      </c>
      <c r="L119" s="278">
        <v>490</v>
      </c>
      <c r="M119" s="278">
        <v>15.12876</v>
      </c>
    </row>
    <row r="120" spans="1:13">
      <c r="A120" s="269">
        <v>110</v>
      </c>
      <c r="B120" s="278" t="s">
        <v>349</v>
      </c>
      <c r="C120" s="279">
        <v>59.4</v>
      </c>
      <c r="D120" s="280">
        <v>59.433333333333337</v>
      </c>
      <c r="E120" s="280">
        <v>57.966666666666676</v>
      </c>
      <c r="F120" s="280">
        <v>56.533333333333339</v>
      </c>
      <c r="G120" s="280">
        <v>55.066666666666677</v>
      </c>
      <c r="H120" s="280">
        <v>60.866666666666674</v>
      </c>
      <c r="I120" s="280">
        <v>62.333333333333343</v>
      </c>
      <c r="J120" s="280">
        <v>63.766666666666673</v>
      </c>
      <c r="K120" s="278">
        <v>60.9</v>
      </c>
      <c r="L120" s="278">
        <v>58</v>
      </c>
      <c r="M120" s="278">
        <v>0.61406000000000005</v>
      </c>
    </row>
    <row r="121" spans="1:13">
      <c r="A121" s="269">
        <v>111</v>
      </c>
      <c r="B121" s="278" t="s">
        <v>356</v>
      </c>
      <c r="C121" s="279">
        <v>253.3</v>
      </c>
      <c r="D121" s="280">
        <v>254.31666666666663</v>
      </c>
      <c r="E121" s="280">
        <v>249.13333333333327</v>
      </c>
      <c r="F121" s="280">
        <v>244.96666666666664</v>
      </c>
      <c r="G121" s="280">
        <v>239.78333333333327</v>
      </c>
      <c r="H121" s="280">
        <v>258.48333333333323</v>
      </c>
      <c r="I121" s="280">
        <v>263.66666666666663</v>
      </c>
      <c r="J121" s="280">
        <v>267.83333333333326</v>
      </c>
      <c r="K121" s="278">
        <v>259.5</v>
      </c>
      <c r="L121" s="278">
        <v>250.15</v>
      </c>
      <c r="M121" s="278">
        <v>1.37341</v>
      </c>
    </row>
    <row r="122" spans="1:13">
      <c r="A122" s="269">
        <v>112</v>
      </c>
      <c r="B122" s="278" t="s">
        <v>357</v>
      </c>
      <c r="C122" s="279">
        <v>69.95</v>
      </c>
      <c r="D122" s="280">
        <v>71.600000000000009</v>
      </c>
      <c r="E122" s="280">
        <v>68.300000000000011</v>
      </c>
      <c r="F122" s="280">
        <v>66.650000000000006</v>
      </c>
      <c r="G122" s="280">
        <v>63.350000000000009</v>
      </c>
      <c r="H122" s="280">
        <v>73.250000000000014</v>
      </c>
      <c r="I122" s="280">
        <v>76.55</v>
      </c>
      <c r="J122" s="280">
        <v>78.200000000000017</v>
      </c>
      <c r="K122" s="278">
        <v>74.900000000000006</v>
      </c>
      <c r="L122" s="278">
        <v>69.95</v>
      </c>
      <c r="M122" s="278">
        <v>2.22471</v>
      </c>
    </row>
    <row r="123" spans="1:13">
      <c r="A123" s="269">
        <v>113</v>
      </c>
      <c r="B123" s="278" t="s">
        <v>350</v>
      </c>
      <c r="C123" s="279">
        <v>62.8</v>
      </c>
      <c r="D123" s="280">
        <v>61.4</v>
      </c>
      <c r="E123" s="280">
        <v>59.4</v>
      </c>
      <c r="F123" s="280">
        <v>56</v>
      </c>
      <c r="G123" s="280">
        <v>54</v>
      </c>
      <c r="H123" s="280">
        <v>64.8</v>
      </c>
      <c r="I123" s="280">
        <v>66.8</v>
      </c>
      <c r="J123" s="280">
        <v>70.199999999999989</v>
      </c>
      <c r="K123" s="278">
        <v>63.4</v>
      </c>
      <c r="L123" s="278">
        <v>58</v>
      </c>
      <c r="M123" s="278">
        <v>72.770359999999997</v>
      </c>
    </row>
    <row r="124" spans="1:13">
      <c r="A124" s="269">
        <v>114</v>
      </c>
      <c r="B124" s="278" t="s">
        <v>351</v>
      </c>
      <c r="C124" s="279">
        <v>266.64999999999998</v>
      </c>
      <c r="D124" s="280">
        <v>261.90000000000003</v>
      </c>
      <c r="E124" s="280">
        <v>254.80000000000007</v>
      </c>
      <c r="F124" s="280">
        <v>242.95000000000005</v>
      </c>
      <c r="G124" s="280">
        <v>235.85000000000008</v>
      </c>
      <c r="H124" s="280">
        <v>273.75000000000006</v>
      </c>
      <c r="I124" s="280">
        <v>280.85000000000008</v>
      </c>
      <c r="J124" s="280">
        <v>292.70000000000005</v>
      </c>
      <c r="K124" s="278">
        <v>269</v>
      </c>
      <c r="L124" s="278">
        <v>250.05</v>
      </c>
      <c r="M124" s="278">
        <v>3.21285</v>
      </c>
    </row>
    <row r="125" spans="1:13">
      <c r="A125" s="269">
        <v>115</v>
      </c>
      <c r="B125" s="278" t="s">
        <v>352</v>
      </c>
      <c r="C125" s="279">
        <v>501.15</v>
      </c>
      <c r="D125" s="280">
        <v>501.7166666666667</v>
      </c>
      <c r="E125" s="280">
        <v>495.43333333333339</v>
      </c>
      <c r="F125" s="280">
        <v>489.7166666666667</v>
      </c>
      <c r="G125" s="280">
        <v>483.43333333333339</v>
      </c>
      <c r="H125" s="280">
        <v>507.43333333333339</v>
      </c>
      <c r="I125" s="280">
        <v>513.7166666666667</v>
      </c>
      <c r="J125" s="280">
        <v>519.43333333333339</v>
      </c>
      <c r="K125" s="278">
        <v>508</v>
      </c>
      <c r="L125" s="278">
        <v>496</v>
      </c>
      <c r="M125" s="278">
        <v>7.2682900000000004</v>
      </c>
    </row>
    <row r="126" spans="1:13">
      <c r="A126" s="269">
        <v>116</v>
      </c>
      <c r="B126" s="278" t="s">
        <v>353</v>
      </c>
      <c r="C126" s="279">
        <v>78.099999999999994</v>
      </c>
      <c r="D126" s="280">
        <v>77.45</v>
      </c>
      <c r="E126" s="280">
        <v>76.800000000000011</v>
      </c>
      <c r="F126" s="280">
        <v>75.500000000000014</v>
      </c>
      <c r="G126" s="280">
        <v>74.850000000000023</v>
      </c>
      <c r="H126" s="280">
        <v>78.75</v>
      </c>
      <c r="I126" s="280">
        <v>79.400000000000006</v>
      </c>
      <c r="J126" s="280">
        <v>80.699999999999989</v>
      </c>
      <c r="K126" s="278">
        <v>78.099999999999994</v>
      </c>
      <c r="L126" s="278">
        <v>76.150000000000006</v>
      </c>
      <c r="M126" s="278">
        <v>5.9272099999999996</v>
      </c>
    </row>
    <row r="127" spans="1:13">
      <c r="A127" s="269">
        <v>117</v>
      </c>
      <c r="B127" s="278" t="s">
        <v>355</v>
      </c>
      <c r="C127" s="279">
        <v>11.35</v>
      </c>
      <c r="D127" s="280">
        <v>11.449999999999998</v>
      </c>
      <c r="E127" s="280">
        <v>11.199999999999996</v>
      </c>
      <c r="F127" s="280">
        <v>11.049999999999999</v>
      </c>
      <c r="G127" s="280">
        <v>10.799999999999997</v>
      </c>
      <c r="H127" s="280">
        <v>11.599999999999994</v>
      </c>
      <c r="I127" s="280">
        <v>11.849999999999998</v>
      </c>
      <c r="J127" s="280">
        <v>11.999999999999993</v>
      </c>
      <c r="K127" s="278">
        <v>11.7</v>
      </c>
      <c r="L127" s="278">
        <v>11.3</v>
      </c>
      <c r="M127" s="278">
        <v>5.3813500000000003</v>
      </c>
    </row>
    <row r="128" spans="1:13">
      <c r="A128" s="269">
        <v>118</v>
      </c>
      <c r="B128" s="278" t="s">
        <v>91</v>
      </c>
      <c r="C128" s="279">
        <v>4.5</v>
      </c>
      <c r="D128" s="280">
        <v>4.5333333333333341</v>
      </c>
      <c r="E128" s="280">
        <v>4.4166666666666679</v>
      </c>
      <c r="F128" s="280">
        <v>4.3333333333333339</v>
      </c>
      <c r="G128" s="280">
        <v>4.2166666666666677</v>
      </c>
      <c r="H128" s="280">
        <v>4.616666666666668</v>
      </c>
      <c r="I128" s="280">
        <v>4.7333333333333334</v>
      </c>
      <c r="J128" s="280">
        <v>4.8166666666666682</v>
      </c>
      <c r="K128" s="278">
        <v>4.6500000000000004</v>
      </c>
      <c r="L128" s="278">
        <v>4.45</v>
      </c>
      <c r="M128" s="278">
        <v>26.388179999999998</v>
      </c>
    </row>
    <row r="129" spans="1:13">
      <c r="A129" s="269">
        <v>119</v>
      </c>
      <c r="B129" s="278" t="s">
        <v>92</v>
      </c>
      <c r="C129" s="279">
        <v>2295.6999999999998</v>
      </c>
      <c r="D129" s="280">
        <v>2309.3333333333335</v>
      </c>
      <c r="E129" s="280">
        <v>2273.7666666666669</v>
      </c>
      <c r="F129" s="280">
        <v>2251.8333333333335</v>
      </c>
      <c r="G129" s="280">
        <v>2216.2666666666669</v>
      </c>
      <c r="H129" s="280">
        <v>2331.2666666666669</v>
      </c>
      <c r="I129" s="280">
        <v>2366.8333333333335</v>
      </c>
      <c r="J129" s="280">
        <v>2388.7666666666669</v>
      </c>
      <c r="K129" s="278">
        <v>2344.9</v>
      </c>
      <c r="L129" s="278">
        <v>2287.4</v>
      </c>
      <c r="M129" s="278">
        <v>4.0497800000000002</v>
      </c>
    </row>
    <row r="130" spans="1:13">
      <c r="A130" s="269">
        <v>120</v>
      </c>
      <c r="B130" s="278" t="s">
        <v>358</v>
      </c>
      <c r="C130" s="279">
        <v>4499.95</v>
      </c>
      <c r="D130" s="280">
        <v>4449.3166666666666</v>
      </c>
      <c r="E130" s="280">
        <v>4358.6833333333334</v>
      </c>
      <c r="F130" s="280">
        <v>4217.416666666667</v>
      </c>
      <c r="G130" s="280">
        <v>4126.7833333333338</v>
      </c>
      <c r="H130" s="280">
        <v>4590.583333333333</v>
      </c>
      <c r="I130" s="280">
        <v>4681.2166666666662</v>
      </c>
      <c r="J130" s="280">
        <v>4822.4833333333327</v>
      </c>
      <c r="K130" s="278">
        <v>4539.95</v>
      </c>
      <c r="L130" s="278">
        <v>4308.05</v>
      </c>
      <c r="M130" s="278">
        <v>0.46310000000000001</v>
      </c>
    </row>
    <row r="131" spans="1:13">
      <c r="A131" s="269">
        <v>121</v>
      </c>
      <c r="B131" s="278" t="s">
        <v>94</v>
      </c>
      <c r="C131" s="279">
        <v>136.75</v>
      </c>
      <c r="D131" s="280">
        <v>136.38333333333335</v>
      </c>
      <c r="E131" s="280">
        <v>134.91666666666671</v>
      </c>
      <c r="F131" s="280">
        <v>133.08333333333337</v>
      </c>
      <c r="G131" s="280">
        <v>131.61666666666673</v>
      </c>
      <c r="H131" s="280">
        <v>138.2166666666667</v>
      </c>
      <c r="I131" s="280">
        <v>139.68333333333334</v>
      </c>
      <c r="J131" s="280">
        <v>141.51666666666668</v>
      </c>
      <c r="K131" s="278">
        <v>137.85</v>
      </c>
      <c r="L131" s="278">
        <v>134.55000000000001</v>
      </c>
      <c r="M131" s="278">
        <v>45.956719999999997</v>
      </c>
    </row>
    <row r="132" spans="1:13">
      <c r="A132" s="269">
        <v>122</v>
      </c>
      <c r="B132" s="278" t="s">
        <v>232</v>
      </c>
      <c r="C132" s="279">
        <v>2283.25</v>
      </c>
      <c r="D132" s="280">
        <v>2300.5499999999997</v>
      </c>
      <c r="E132" s="280">
        <v>2261.0999999999995</v>
      </c>
      <c r="F132" s="280">
        <v>2238.9499999999998</v>
      </c>
      <c r="G132" s="280">
        <v>2199.4999999999995</v>
      </c>
      <c r="H132" s="280">
        <v>2322.6999999999994</v>
      </c>
      <c r="I132" s="280">
        <v>2362.1499999999992</v>
      </c>
      <c r="J132" s="280">
        <v>2384.2999999999993</v>
      </c>
      <c r="K132" s="278">
        <v>2340</v>
      </c>
      <c r="L132" s="278">
        <v>2278.4</v>
      </c>
      <c r="M132" s="278">
        <v>7.7306100000000004</v>
      </c>
    </row>
    <row r="133" spans="1:13">
      <c r="A133" s="269">
        <v>123</v>
      </c>
      <c r="B133" s="278" t="s">
        <v>95</v>
      </c>
      <c r="C133" s="279">
        <v>3864.3</v>
      </c>
      <c r="D133" s="280">
        <v>3885.5833333333335</v>
      </c>
      <c r="E133" s="280">
        <v>3832.166666666667</v>
      </c>
      <c r="F133" s="280">
        <v>3800.0333333333333</v>
      </c>
      <c r="G133" s="280">
        <v>3746.6166666666668</v>
      </c>
      <c r="H133" s="280">
        <v>3917.7166666666672</v>
      </c>
      <c r="I133" s="280">
        <v>3971.1333333333341</v>
      </c>
      <c r="J133" s="280">
        <v>4003.2666666666673</v>
      </c>
      <c r="K133" s="278">
        <v>3939</v>
      </c>
      <c r="L133" s="278">
        <v>3853.45</v>
      </c>
      <c r="M133" s="278">
        <v>8.2739600000000006</v>
      </c>
    </row>
    <row r="134" spans="1:13">
      <c r="A134" s="269">
        <v>124</v>
      </c>
      <c r="B134" s="278" t="s">
        <v>1265</v>
      </c>
      <c r="C134" s="279">
        <v>404.5</v>
      </c>
      <c r="D134" s="280">
        <v>402.81666666666666</v>
      </c>
      <c r="E134" s="280">
        <v>390.68333333333334</v>
      </c>
      <c r="F134" s="280">
        <v>376.86666666666667</v>
      </c>
      <c r="G134" s="280">
        <v>364.73333333333335</v>
      </c>
      <c r="H134" s="280">
        <v>416.63333333333333</v>
      </c>
      <c r="I134" s="280">
        <v>428.76666666666665</v>
      </c>
      <c r="J134" s="280">
        <v>442.58333333333331</v>
      </c>
      <c r="K134" s="278">
        <v>414.95</v>
      </c>
      <c r="L134" s="278">
        <v>389</v>
      </c>
      <c r="M134" s="278">
        <v>0.4854</v>
      </c>
    </row>
    <row r="135" spans="1:13">
      <c r="A135" s="269">
        <v>125</v>
      </c>
      <c r="B135" s="278" t="s">
        <v>240</v>
      </c>
      <c r="C135" s="279">
        <v>44.6</v>
      </c>
      <c r="D135" s="280">
        <v>43.666666666666664</v>
      </c>
      <c r="E135" s="280">
        <v>42.733333333333327</v>
      </c>
      <c r="F135" s="280">
        <v>40.86666666666666</v>
      </c>
      <c r="G135" s="280">
        <v>39.933333333333323</v>
      </c>
      <c r="H135" s="280">
        <v>45.533333333333331</v>
      </c>
      <c r="I135" s="280">
        <v>46.466666666666669</v>
      </c>
      <c r="J135" s="280">
        <v>48.333333333333336</v>
      </c>
      <c r="K135" s="278">
        <v>44.6</v>
      </c>
      <c r="L135" s="278">
        <v>41.8</v>
      </c>
      <c r="M135" s="278">
        <v>15.03219</v>
      </c>
    </row>
    <row r="136" spans="1:13">
      <c r="A136" s="269">
        <v>126</v>
      </c>
      <c r="B136" s="278" t="s">
        <v>96</v>
      </c>
      <c r="C136" s="279">
        <v>14805.1</v>
      </c>
      <c r="D136" s="280">
        <v>14581.699999999999</v>
      </c>
      <c r="E136" s="280">
        <v>14288.399999999998</v>
      </c>
      <c r="F136" s="280">
        <v>13771.699999999999</v>
      </c>
      <c r="G136" s="280">
        <v>13478.399999999998</v>
      </c>
      <c r="H136" s="280">
        <v>15098.399999999998</v>
      </c>
      <c r="I136" s="280">
        <v>15391.699999999997</v>
      </c>
      <c r="J136" s="280">
        <v>15908.399999999998</v>
      </c>
      <c r="K136" s="278">
        <v>14875</v>
      </c>
      <c r="L136" s="278">
        <v>14065</v>
      </c>
      <c r="M136" s="278">
        <v>3.1913499999999999</v>
      </c>
    </row>
    <row r="137" spans="1:13">
      <c r="A137" s="269">
        <v>127</v>
      </c>
      <c r="B137" s="278" t="s">
        <v>360</v>
      </c>
      <c r="C137" s="279">
        <v>159.6</v>
      </c>
      <c r="D137" s="280">
        <v>159.91666666666666</v>
      </c>
      <c r="E137" s="280">
        <v>155.93333333333331</v>
      </c>
      <c r="F137" s="280">
        <v>152.26666666666665</v>
      </c>
      <c r="G137" s="280">
        <v>148.2833333333333</v>
      </c>
      <c r="H137" s="280">
        <v>163.58333333333331</v>
      </c>
      <c r="I137" s="280">
        <v>167.56666666666666</v>
      </c>
      <c r="J137" s="280">
        <v>171.23333333333332</v>
      </c>
      <c r="K137" s="278">
        <v>163.9</v>
      </c>
      <c r="L137" s="278">
        <v>156.25</v>
      </c>
      <c r="M137" s="278">
        <v>1.5246900000000001</v>
      </c>
    </row>
    <row r="138" spans="1:13">
      <c r="A138" s="269">
        <v>128</v>
      </c>
      <c r="B138" s="278" t="s">
        <v>361</v>
      </c>
      <c r="C138" s="279">
        <v>57.75</v>
      </c>
      <c r="D138" s="280">
        <v>57.816666666666663</v>
      </c>
      <c r="E138" s="280">
        <v>55.333333333333329</v>
      </c>
      <c r="F138" s="280">
        <v>52.916666666666664</v>
      </c>
      <c r="G138" s="280">
        <v>50.43333333333333</v>
      </c>
      <c r="H138" s="280">
        <v>60.233333333333327</v>
      </c>
      <c r="I138" s="280">
        <v>62.716666666666661</v>
      </c>
      <c r="J138" s="280">
        <v>65.133333333333326</v>
      </c>
      <c r="K138" s="278">
        <v>60.3</v>
      </c>
      <c r="L138" s="278">
        <v>55.4</v>
      </c>
      <c r="M138" s="278">
        <v>1.55664</v>
      </c>
    </row>
    <row r="139" spans="1:13">
      <c r="A139" s="269">
        <v>129</v>
      </c>
      <c r="B139" s="278" t="s">
        <v>362</v>
      </c>
      <c r="C139" s="279">
        <v>129.9</v>
      </c>
      <c r="D139" s="280">
        <v>130.45000000000002</v>
      </c>
      <c r="E139" s="280">
        <v>128.55000000000004</v>
      </c>
      <c r="F139" s="280">
        <v>127.20000000000002</v>
      </c>
      <c r="G139" s="280">
        <v>125.30000000000004</v>
      </c>
      <c r="H139" s="280">
        <v>131.80000000000004</v>
      </c>
      <c r="I139" s="280">
        <v>133.70000000000002</v>
      </c>
      <c r="J139" s="280">
        <v>135.05000000000004</v>
      </c>
      <c r="K139" s="278">
        <v>132.35</v>
      </c>
      <c r="L139" s="278">
        <v>129.1</v>
      </c>
      <c r="M139" s="278">
        <v>5.0700000000000002E-2</v>
      </c>
    </row>
    <row r="140" spans="1:13">
      <c r="A140" s="269">
        <v>130</v>
      </c>
      <c r="B140" s="278" t="s">
        <v>241</v>
      </c>
      <c r="C140" s="279">
        <v>206.4</v>
      </c>
      <c r="D140" s="280">
        <v>208.1</v>
      </c>
      <c r="E140" s="280">
        <v>202.2</v>
      </c>
      <c r="F140" s="280">
        <v>198</v>
      </c>
      <c r="G140" s="280">
        <v>192.1</v>
      </c>
      <c r="H140" s="280">
        <v>212.29999999999998</v>
      </c>
      <c r="I140" s="280">
        <v>218.20000000000002</v>
      </c>
      <c r="J140" s="280">
        <v>222.39999999999998</v>
      </c>
      <c r="K140" s="278">
        <v>214</v>
      </c>
      <c r="L140" s="278">
        <v>203.9</v>
      </c>
      <c r="M140" s="278">
        <v>4.1447099999999999</v>
      </c>
    </row>
    <row r="141" spans="1:13">
      <c r="A141" s="269">
        <v>131</v>
      </c>
      <c r="B141" s="278" t="s">
        <v>242</v>
      </c>
      <c r="C141" s="279">
        <v>653.35</v>
      </c>
      <c r="D141" s="280">
        <v>652.06666666666661</v>
      </c>
      <c r="E141" s="280">
        <v>646.13333333333321</v>
      </c>
      <c r="F141" s="280">
        <v>638.91666666666663</v>
      </c>
      <c r="G141" s="280">
        <v>632.98333333333323</v>
      </c>
      <c r="H141" s="280">
        <v>659.28333333333319</v>
      </c>
      <c r="I141" s="280">
        <v>665.21666666666658</v>
      </c>
      <c r="J141" s="280">
        <v>672.43333333333317</v>
      </c>
      <c r="K141" s="278">
        <v>658</v>
      </c>
      <c r="L141" s="278">
        <v>644.85</v>
      </c>
      <c r="M141" s="278">
        <v>0.57720000000000005</v>
      </c>
    </row>
    <row r="142" spans="1:13">
      <c r="A142" s="269">
        <v>132</v>
      </c>
      <c r="B142" s="278" t="s">
        <v>243</v>
      </c>
      <c r="C142" s="279">
        <v>61.2</v>
      </c>
      <c r="D142" s="280">
        <v>61.516666666666673</v>
      </c>
      <c r="E142" s="280">
        <v>60.733333333333348</v>
      </c>
      <c r="F142" s="280">
        <v>60.266666666666673</v>
      </c>
      <c r="G142" s="280">
        <v>59.483333333333348</v>
      </c>
      <c r="H142" s="280">
        <v>61.983333333333348</v>
      </c>
      <c r="I142" s="280">
        <v>62.766666666666666</v>
      </c>
      <c r="J142" s="280">
        <v>63.233333333333348</v>
      </c>
      <c r="K142" s="278">
        <v>62.3</v>
      </c>
      <c r="L142" s="278">
        <v>61.05</v>
      </c>
      <c r="M142" s="278">
        <v>4.5811599999999997</v>
      </c>
    </row>
    <row r="143" spans="1:13">
      <c r="A143" s="269">
        <v>133</v>
      </c>
      <c r="B143" s="278" t="s">
        <v>97</v>
      </c>
      <c r="C143" s="279">
        <v>41.35</v>
      </c>
      <c r="D143" s="280">
        <v>41.6</v>
      </c>
      <c r="E143" s="280">
        <v>40.75</v>
      </c>
      <c r="F143" s="280">
        <v>40.15</v>
      </c>
      <c r="G143" s="280">
        <v>39.299999999999997</v>
      </c>
      <c r="H143" s="280">
        <v>42.2</v>
      </c>
      <c r="I143" s="280">
        <v>43.050000000000011</v>
      </c>
      <c r="J143" s="280">
        <v>43.650000000000006</v>
      </c>
      <c r="K143" s="278">
        <v>42.45</v>
      </c>
      <c r="L143" s="278">
        <v>41</v>
      </c>
      <c r="M143" s="278">
        <v>80.013040000000004</v>
      </c>
    </row>
    <row r="144" spans="1:13">
      <c r="A144" s="269">
        <v>134</v>
      </c>
      <c r="B144" s="278" t="s">
        <v>363</v>
      </c>
      <c r="C144" s="279">
        <v>479.15</v>
      </c>
      <c r="D144" s="280">
        <v>485.38333333333327</v>
      </c>
      <c r="E144" s="280">
        <v>468.81666666666655</v>
      </c>
      <c r="F144" s="280">
        <v>458.48333333333329</v>
      </c>
      <c r="G144" s="280">
        <v>441.91666666666657</v>
      </c>
      <c r="H144" s="280">
        <v>495.71666666666653</v>
      </c>
      <c r="I144" s="280">
        <v>512.2833333333333</v>
      </c>
      <c r="J144" s="280">
        <v>522.61666666666656</v>
      </c>
      <c r="K144" s="278">
        <v>501.95</v>
      </c>
      <c r="L144" s="278">
        <v>475.05</v>
      </c>
      <c r="M144" s="278">
        <v>0.24432999999999999</v>
      </c>
    </row>
    <row r="145" spans="1:13">
      <c r="A145" s="269">
        <v>135</v>
      </c>
      <c r="B145" s="278" t="s">
        <v>98</v>
      </c>
      <c r="C145" s="279">
        <v>869.1</v>
      </c>
      <c r="D145" s="280">
        <v>880.68333333333339</v>
      </c>
      <c r="E145" s="280">
        <v>851.71666666666681</v>
      </c>
      <c r="F145" s="280">
        <v>834.33333333333337</v>
      </c>
      <c r="G145" s="280">
        <v>805.36666666666679</v>
      </c>
      <c r="H145" s="280">
        <v>898.06666666666683</v>
      </c>
      <c r="I145" s="280">
        <v>927.03333333333353</v>
      </c>
      <c r="J145" s="280">
        <v>944.41666666666686</v>
      </c>
      <c r="K145" s="278">
        <v>909.65</v>
      </c>
      <c r="L145" s="278">
        <v>863.3</v>
      </c>
      <c r="M145" s="278">
        <v>25.570070000000001</v>
      </c>
    </row>
    <row r="146" spans="1:13">
      <c r="A146" s="269">
        <v>136</v>
      </c>
      <c r="B146" s="278" t="s">
        <v>364</v>
      </c>
      <c r="C146" s="279">
        <v>173.1</v>
      </c>
      <c r="D146" s="280">
        <v>173.01666666666665</v>
      </c>
      <c r="E146" s="280">
        <v>170.08333333333331</v>
      </c>
      <c r="F146" s="280">
        <v>167.06666666666666</v>
      </c>
      <c r="G146" s="280">
        <v>164.13333333333333</v>
      </c>
      <c r="H146" s="280">
        <v>176.0333333333333</v>
      </c>
      <c r="I146" s="280">
        <v>178.96666666666664</v>
      </c>
      <c r="J146" s="280">
        <v>181.98333333333329</v>
      </c>
      <c r="K146" s="278">
        <v>175.95</v>
      </c>
      <c r="L146" s="278">
        <v>170</v>
      </c>
      <c r="M146" s="278">
        <v>1.33094</v>
      </c>
    </row>
    <row r="147" spans="1:13">
      <c r="A147" s="269">
        <v>137</v>
      </c>
      <c r="B147" s="278" t="s">
        <v>99</v>
      </c>
      <c r="C147" s="279">
        <v>159.5</v>
      </c>
      <c r="D147" s="280">
        <v>157.45000000000002</v>
      </c>
      <c r="E147" s="280">
        <v>154.30000000000004</v>
      </c>
      <c r="F147" s="280">
        <v>149.10000000000002</v>
      </c>
      <c r="G147" s="280">
        <v>145.95000000000005</v>
      </c>
      <c r="H147" s="280">
        <v>162.65000000000003</v>
      </c>
      <c r="I147" s="280">
        <v>165.8</v>
      </c>
      <c r="J147" s="280">
        <v>171.00000000000003</v>
      </c>
      <c r="K147" s="278">
        <v>160.6</v>
      </c>
      <c r="L147" s="278">
        <v>152.25</v>
      </c>
      <c r="M147" s="278">
        <v>34.805230000000002</v>
      </c>
    </row>
    <row r="148" spans="1:13">
      <c r="A148" s="269">
        <v>138</v>
      </c>
      <c r="B148" s="278" t="s">
        <v>244</v>
      </c>
      <c r="C148" s="279">
        <v>7.8</v>
      </c>
      <c r="D148" s="280">
        <v>7.666666666666667</v>
      </c>
      <c r="E148" s="280">
        <v>7.5333333333333341</v>
      </c>
      <c r="F148" s="280">
        <v>7.2666666666666675</v>
      </c>
      <c r="G148" s="280">
        <v>7.1333333333333346</v>
      </c>
      <c r="H148" s="280">
        <v>7.9333333333333336</v>
      </c>
      <c r="I148" s="280">
        <v>8.0666666666666664</v>
      </c>
      <c r="J148" s="280">
        <v>8.3333333333333321</v>
      </c>
      <c r="K148" s="278">
        <v>7.8</v>
      </c>
      <c r="L148" s="278">
        <v>7.4</v>
      </c>
      <c r="M148" s="278">
        <v>28.10755</v>
      </c>
    </row>
    <row r="149" spans="1:13">
      <c r="A149" s="269">
        <v>139</v>
      </c>
      <c r="B149" s="278" t="s">
        <v>365</v>
      </c>
      <c r="C149" s="279">
        <v>243.1</v>
      </c>
      <c r="D149" s="280">
        <v>243.4</v>
      </c>
      <c r="E149" s="280">
        <v>239.8</v>
      </c>
      <c r="F149" s="280">
        <v>236.5</v>
      </c>
      <c r="G149" s="280">
        <v>232.9</v>
      </c>
      <c r="H149" s="280">
        <v>246.70000000000002</v>
      </c>
      <c r="I149" s="280">
        <v>250.29999999999998</v>
      </c>
      <c r="J149" s="280">
        <v>253.60000000000002</v>
      </c>
      <c r="K149" s="278">
        <v>247</v>
      </c>
      <c r="L149" s="278">
        <v>240.1</v>
      </c>
      <c r="M149" s="278">
        <v>0.77159</v>
      </c>
    </row>
    <row r="150" spans="1:13">
      <c r="A150" s="269">
        <v>140</v>
      </c>
      <c r="B150" s="278" t="s">
        <v>100</v>
      </c>
      <c r="C150" s="279">
        <v>38.450000000000003</v>
      </c>
      <c r="D150" s="280">
        <v>38.25</v>
      </c>
      <c r="E150" s="280">
        <v>37.75</v>
      </c>
      <c r="F150" s="280">
        <v>37.049999999999997</v>
      </c>
      <c r="G150" s="280">
        <v>36.549999999999997</v>
      </c>
      <c r="H150" s="280">
        <v>38.950000000000003</v>
      </c>
      <c r="I150" s="280">
        <v>39.450000000000003</v>
      </c>
      <c r="J150" s="280">
        <v>40.150000000000006</v>
      </c>
      <c r="K150" s="278">
        <v>38.75</v>
      </c>
      <c r="L150" s="278">
        <v>37.549999999999997</v>
      </c>
      <c r="M150" s="278">
        <v>247.66540000000001</v>
      </c>
    </row>
    <row r="151" spans="1:13">
      <c r="A151" s="269">
        <v>141</v>
      </c>
      <c r="B151" s="278" t="s">
        <v>368</v>
      </c>
      <c r="C151" s="279">
        <v>197.35</v>
      </c>
      <c r="D151" s="280">
        <v>198.30000000000004</v>
      </c>
      <c r="E151" s="280">
        <v>193.10000000000008</v>
      </c>
      <c r="F151" s="280">
        <v>188.85000000000005</v>
      </c>
      <c r="G151" s="280">
        <v>183.65000000000009</v>
      </c>
      <c r="H151" s="280">
        <v>202.55000000000007</v>
      </c>
      <c r="I151" s="280">
        <v>207.75000000000006</v>
      </c>
      <c r="J151" s="280">
        <v>212.00000000000006</v>
      </c>
      <c r="K151" s="278">
        <v>203.5</v>
      </c>
      <c r="L151" s="278">
        <v>194.05</v>
      </c>
      <c r="M151" s="278">
        <v>0.53685000000000005</v>
      </c>
    </row>
    <row r="152" spans="1:13">
      <c r="A152" s="269">
        <v>142</v>
      </c>
      <c r="B152" s="278" t="s">
        <v>367</v>
      </c>
      <c r="C152" s="279">
        <v>1926.25</v>
      </c>
      <c r="D152" s="280">
        <v>1941.6499999999999</v>
      </c>
      <c r="E152" s="280">
        <v>1904.5999999999997</v>
      </c>
      <c r="F152" s="280">
        <v>1882.9499999999998</v>
      </c>
      <c r="G152" s="280">
        <v>1845.8999999999996</v>
      </c>
      <c r="H152" s="280">
        <v>1963.2999999999997</v>
      </c>
      <c r="I152" s="280">
        <v>2000.35</v>
      </c>
      <c r="J152" s="280">
        <v>2021.9999999999998</v>
      </c>
      <c r="K152" s="278">
        <v>1978.7</v>
      </c>
      <c r="L152" s="278">
        <v>1920</v>
      </c>
      <c r="M152" s="278">
        <v>6.973E-2</v>
      </c>
    </row>
    <row r="153" spans="1:13">
      <c r="A153" s="269">
        <v>143</v>
      </c>
      <c r="B153" s="278" t="s">
        <v>369</v>
      </c>
      <c r="C153" s="279">
        <v>408.25</v>
      </c>
      <c r="D153" s="280">
        <v>406.95</v>
      </c>
      <c r="E153" s="280">
        <v>404.9</v>
      </c>
      <c r="F153" s="280">
        <v>401.55</v>
      </c>
      <c r="G153" s="280">
        <v>399.5</v>
      </c>
      <c r="H153" s="280">
        <v>410.29999999999995</v>
      </c>
      <c r="I153" s="280">
        <v>412.35</v>
      </c>
      <c r="J153" s="280">
        <v>415.69999999999993</v>
      </c>
      <c r="K153" s="278">
        <v>409</v>
      </c>
      <c r="L153" s="278">
        <v>403.6</v>
      </c>
      <c r="M153" s="278">
        <v>0.25717000000000001</v>
      </c>
    </row>
    <row r="154" spans="1:13">
      <c r="A154" s="269">
        <v>144</v>
      </c>
      <c r="B154" s="278" t="s">
        <v>372</v>
      </c>
      <c r="C154" s="279">
        <v>139.69999999999999</v>
      </c>
      <c r="D154" s="280">
        <v>137</v>
      </c>
      <c r="E154" s="280">
        <v>131.6</v>
      </c>
      <c r="F154" s="280">
        <v>123.5</v>
      </c>
      <c r="G154" s="280">
        <v>118.1</v>
      </c>
      <c r="H154" s="280">
        <v>145.1</v>
      </c>
      <c r="I154" s="280">
        <v>150.49999999999997</v>
      </c>
      <c r="J154" s="280">
        <v>158.6</v>
      </c>
      <c r="K154" s="278">
        <v>142.4</v>
      </c>
      <c r="L154" s="278">
        <v>128.9</v>
      </c>
      <c r="M154" s="278">
        <v>1.5088699999999999</v>
      </c>
    </row>
    <row r="155" spans="1:13">
      <c r="A155" s="269">
        <v>145</v>
      </c>
      <c r="B155" s="278" t="s">
        <v>366</v>
      </c>
      <c r="C155" s="279">
        <v>350.45</v>
      </c>
      <c r="D155" s="280">
        <v>347.48333333333335</v>
      </c>
      <c r="E155" s="280">
        <v>335.01666666666671</v>
      </c>
      <c r="F155" s="280">
        <v>319.58333333333337</v>
      </c>
      <c r="G155" s="280">
        <v>307.11666666666673</v>
      </c>
      <c r="H155" s="280">
        <v>362.91666666666669</v>
      </c>
      <c r="I155" s="280">
        <v>375.38333333333338</v>
      </c>
      <c r="J155" s="280">
        <v>390.81666666666666</v>
      </c>
      <c r="K155" s="278">
        <v>359.95</v>
      </c>
      <c r="L155" s="278">
        <v>332.05</v>
      </c>
      <c r="M155" s="278">
        <v>3.5000000000000001E-3</v>
      </c>
    </row>
    <row r="156" spans="1:13">
      <c r="A156" s="269">
        <v>146</v>
      </c>
      <c r="B156" s="278" t="s">
        <v>371</v>
      </c>
      <c r="C156" s="279">
        <v>114.9</v>
      </c>
      <c r="D156" s="280">
        <v>114.48333333333335</v>
      </c>
      <c r="E156" s="280">
        <v>113.51666666666669</v>
      </c>
      <c r="F156" s="280">
        <v>112.13333333333334</v>
      </c>
      <c r="G156" s="280">
        <v>111.16666666666669</v>
      </c>
      <c r="H156" s="280">
        <v>115.8666666666667</v>
      </c>
      <c r="I156" s="280">
        <v>116.83333333333334</v>
      </c>
      <c r="J156" s="280">
        <v>118.21666666666671</v>
      </c>
      <c r="K156" s="278">
        <v>115.45</v>
      </c>
      <c r="L156" s="278">
        <v>113.1</v>
      </c>
      <c r="M156" s="278">
        <v>6.1037999999999997</v>
      </c>
    </row>
    <row r="157" spans="1:13">
      <c r="A157" s="269">
        <v>147</v>
      </c>
      <c r="B157" s="278" t="s">
        <v>245</v>
      </c>
      <c r="C157" s="279">
        <v>73.400000000000006</v>
      </c>
      <c r="D157" s="280">
        <v>72.3</v>
      </c>
      <c r="E157" s="280">
        <v>71.199999999999989</v>
      </c>
      <c r="F157" s="280">
        <v>68.999999999999986</v>
      </c>
      <c r="G157" s="280">
        <v>67.899999999999977</v>
      </c>
      <c r="H157" s="280">
        <v>74.5</v>
      </c>
      <c r="I157" s="280">
        <v>75.599999999999994</v>
      </c>
      <c r="J157" s="280">
        <v>77.800000000000011</v>
      </c>
      <c r="K157" s="278">
        <v>73.400000000000006</v>
      </c>
      <c r="L157" s="278">
        <v>70.099999999999994</v>
      </c>
      <c r="M157" s="278">
        <v>20.25461</v>
      </c>
    </row>
    <row r="158" spans="1:13">
      <c r="A158" s="269">
        <v>148</v>
      </c>
      <c r="B158" s="278" t="s">
        <v>370</v>
      </c>
      <c r="C158" s="279">
        <v>30</v>
      </c>
      <c r="D158" s="280">
        <v>30.100000000000005</v>
      </c>
      <c r="E158" s="280">
        <v>29.250000000000011</v>
      </c>
      <c r="F158" s="280">
        <v>28.500000000000007</v>
      </c>
      <c r="G158" s="280">
        <v>27.650000000000013</v>
      </c>
      <c r="H158" s="280">
        <v>30.850000000000009</v>
      </c>
      <c r="I158" s="280">
        <v>31.700000000000003</v>
      </c>
      <c r="J158" s="280">
        <v>32.450000000000003</v>
      </c>
      <c r="K158" s="278">
        <v>30.95</v>
      </c>
      <c r="L158" s="278">
        <v>29.35</v>
      </c>
      <c r="M158" s="278">
        <v>36.191020000000002</v>
      </c>
    </row>
    <row r="159" spans="1:13">
      <c r="A159" s="269">
        <v>149</v>
      </c>
      <c r="B159" s="278" t="s">
        <v>101</v>
      </c>
      <c r="C159" s="279">
        <v>88.15</v>
      </c>
      <c r="D159" s="280">
        <v>87.633333333333326</v>
      </c>
      <c r="E159" s="280">
        <v>86.666666666666657</v>
      </c>
      <c r="F159" s="280">
        <v>85.183333333333337</v>
      </c>
      <c r="G159" s="280">
        <v>84.216666666666669</v>
      </c>
      <c r="H159" s="280">
        <v>89.116666666666646</v>
      </c>
      <c r="I159" s="280">
        <v>90.083333333333314</v>
      </c>
      <c r="J159" s="280">
        <v>91.566666666666634</v>
      </c>
      <c r="K159" s="278">
        <v>88.6</v>
      </c>
      <c r="L159" s="278">
        <v>86.15</v>
      </c>
      <c r="M159" s="278">
        <v>97.321269999999998</v>
      </c>
    </row>
    <row r="160" spans="1:13">
      <c r="A160" s="269">
        <v>150</v>
      </c>
      <c r="B160" s="278" t="s">
        <v>376</v>
      </c>
      <c r="C160" s="279">
        <v>1314.95</v>
      </c>
      <c r="D160" s="280">
        <v>1306.8500000000001</v>
      </c>
      <c r="E160" s="280">
        <v>1293.8000000000002</v>
      </c>
      <c r="F160" s="280">
        <v>1272.6500000000001</v>
      </c>
      <c r="G160" s="280">
        <v>1259.6000000000001</v>
      </c>
      <c r="H160" s="280">
        <v>1328.0000000000002</v>
      </c>
      <c r="I160" s="280">
        <v>1341.05</v>
      </c>
      <c r="J160" s="280">
        <v>1362.2000000000003</v>
      </c>
      <c r="K160" s="278">
        <v>1319.9</v>
      </c>
      <c r="L160" s="278">
        <v>1285.7</v>
      </c>
      <c r="M160" s="278">
        <v>0.11183</v>
      </c>
    </row>
    <row r="161" spans="1:13">
      <c r="A161" s="269">
        <v>151</v>
      </c>
      <c r="B161" s="278" t="s">
        <v>377</v>
      </c>
      <c r="C161" s="279">
        <v>1280.8499999999999</v>
      </c>
      <c r="D161" s="280">
        <v>1283.6333333333332</v>
      </c>
      <c r="E161" s="280">
        <v>1267.2666666666664</v>
      </c>
      <c r="F161" s="280">
        <v>1253.6833333333332</v>
      </c>
      <c r="G161" s="280">
        <v>1237.3166666666664</v>
      </c>
      <c r="H161" s="280">
        <v>1297.2166666666665</v>
      </c>
      <c r="I161" s="280">
        <v>1313.5833333333333</v>
      </c>
      <c r="J161" s="280">
        <v>1327.1666666666665</v>
      </c>
      <c r="K161" s="278">
        <v>1300</v>
      </c>
      <c r="L161" s="278">
        <v>1270.05</v>
      </c>
      <c r="M161" s="278">
        <v>0.22475000000000001</v>
      </c>
    </row>
    <row r="162" spans="1:13">
      <c r="A162" s="269">
        <v>152</v>
      </c>
      <c r="B162" s="278" t="s">
        <v>378</v>
      </c>
      <c r="C162" s="279">
        <v>13</v>
      </c>
      <c r="D162" s="280">
        <v>13.1</v>
      </c>
      <c r="E162" s="280">
        <v>12.399999999999999</v>
      </c>
      <c r="F162" s="280">
        <v>11.799999999999999</v>
      </c>
      <c r="G162" s="280">
        <v>11.099999999999998</v>
      </c>
      <c r="H162" s="280">
        <v>13.7</v>
      </c>
      <c r="I162" s="280">
        <v>14.399999999999999</v>
      </c>
      <c r="J162" s="280">
        <v>15</v>
      </c>
      <c r="K162" s="278">
        <v>13.8</v>
      </c>
      <c r="L162" s="278">
        <v>12.5</v>
      </c>
      <c r="M162" s="278">
        <v>2.6428600000000002</v>
      </c>
    </row>
    <row r="163" spans="1:13">
      <c r="A163" s="269">
        <v>153</v>
      </c>
      <c r="B163" s="278" t="s">
        <v>373</v>
      </c>
      <c r="C163" s="279">
        <v>377.9</v>
      </c>
      <c r="D163" s="280">
        <v>377.36666666666662</v>
      </c>
      <c r="E163" s="280">
        <v>370.73333333333323</v>
      </c>
      <c r="F163" s="280">
        <v>363.56666666666661</v>
      </c>
      <c r="G163" s="280">
        <v>356.93333333333322</v>
      </c>
      <c r="H163" s="280">
        <v>384.53333333333325</v>
      </c>
      <c r="I163" s="280">
        <v>391.16666666666657</v>
      </c>
      <c r="J163" s="280">
        <v>398.33333333333326</v>
      </c>
      <c r="K163" s="278">
        <v>384</v>
      </c>
      <c r="L163" s="278">
        <v>370.2</v>
      </c>
      <c r="M163" s="278">
        <v>0.19553000000000001</v>
      </c>
    </row>
    <row r="164" spans="1:13">
      <c r="A164" s="269">
        <v>154</v>
      </c>
      <c r="B164" s="278" t="s">
        <v>383</v>
      </c>
      <c r="C164" s="279">
        <v>195.4</v>
      </c>
      <c r="D164" s="280">
        <v>198.1</v>
      </c>
      <c r="E164" s="280">
        <v>192.29999999999998</v>
      </c>
      <c r="F164" s="280">
        <v>189.2</v>
      </c>
      <c r="G164" s="280">
        <v>183.39999999999998</v>
      </c>
      <c r="H164" s="280">
        <v>201.2</v>
      </c>
      <c r="I164" s="280">
        <v>207</v>
      </c>
      <c r="J164" s="280">
        <v>210.1</v>
      </c>
      <c r="K164" s="278">
        <v>203.9</v>
      </c>
      <c r="L164" s="278">
        <v>195</v>
      </c>
      <c r="M164" s="278">
        <v>0.24907000000000001</v>
      </c>
    </row>
    <row r="165" spans="1:13">
      <c r="A165" s="269">
        <v>155</v>
      </c>
      <c r="B165" s="278" t="s">
        <v>374</v>
      </c>
      <c r="C165" s="279">
        <v>61.1</v>
      </c>
      <c r="D165" s="280">
        <v>60.616666666666674</v>
      </c>
      <c r="E165" s="280">
        <v>59.433333333333351</v>
      </c>
      <c r="F165" s="280">
        <v>57.76666666666668</v>
      </c>
      <c r="G165" s="280">
        <v>56.583333333333357</v>
      </c>
      <c r="H165" s="280">
        <v>62.283333333333346</v>
      </c>
      <c r="I165" s="280">
        <v>63.466666666666669</v>
      </c>
      <c r="J165" s="280">
        <v>65.13333333333334</v>
      </c>
      <c r="K165" s="278">
        <v>61.8</v>
      </c>
      <c r="L165" s="278">
        <v>58.95</v>
      </c>
      <c r="M165" s="278">
        <v>1.1083400000000001</v>
      </c>
    </row>
    <row r="166" spans="1:13">
      <c r="A166" s="269">
        <v>156</v>
      </c>
      <c r="B166" s="278" t="s">
        <v>375</v>
      </c>
      <c r="C166" s="279">
        <v>100.8</v>
      </c>
      <c r="D166" s="280">
        <v>100.95</v>
      </c>
      <c r="E166" s="280">
        <v>99.95</v>
      </c>
      <c r="F166" s="280">
        <v>99.1</v>
      </c>
      <c r="G166" s="280">
        <v>98.1</v>
      </c>
      <c r="H166" s="280">
        <v>101.80000000000001</v>
      </c>
      <c r="I166" s="280">
        <v>102.80000000000001</v>
      </c>
      <c r="J166" s="280">
        <v>103.65000000000002</v>
      </c>
      <c r="K166" s="278">
        <v>101.95</v>
      </c>
      <c r="L166" s="278">
        <v>100.1</v>
      </c>
      <c r="M166" s="278">
        <v>0.75139</v>
      </c>
    </row>
    <row r="167" spans="1:13">
      <c r="A167" s="269">
        <v>157</v>
      </c>
      <c r="B167" s="278" t="s">
        <v>246</v>
      </c>
      <c r="C167" s="279">
        <v>121.7</v>
      </c>
      <c r="D167" s="280">
        <v>122.34999999999998</v>
      </c>
      <c r="E167" s="280">
        <v>119.94999999999996</v>
      </c>
      <c r="F167" s="280">
        <v>118.19999999999997</v>
      </c>
      <c r="G167" s="280">
        <v>115.79999999999995</v>
      </c>
      <c r="H167" s="280">
        <v>124.09999999999997</v>
      </c>
      <c r="I167" s="280">
        <v>126.49999999999997</v>
      </c>
      <c r="J167" s="280">
        <v>128.24999999999997</v>
      </c>
      <c r="K167" s="278">
        <v>124.75</v>
      </c>
      <c r="L167" s="278">
        <v>120.6</v>
      </c>
      <c r="M167" s="278">
        <v>0.61919000000000002</v>
      </c>
    </row>
    <row r="168" spans="1:13">
      <c r="A168" s="269">
        <v>158</v>
      </c>
      <c r="B168" s="278" t="s">
        <v>379</v>
      </c>
      <c r="C168" s="279">
        <v>4790.95</v>
      </c>
      <c r="D168" s="280">
        <v>4800.8</v>
      </c>
      <c r="E168" s="280">
        <v>4765.1500000000005</v>
      </c>
      <c r="F168" s="280">
        <v>4739.3500000000004</v>
      </c>
      <c r="G168" s="280">
        <v>4703.7000000000007</v>
      </c>
      <c r="H168" s="280">
        <v>4826.6000000000004</v>
      </c>
      <c r="I168" s="280">
        <v>4862.25</v>
      </c>
      <c r="J168" s="280">
        <v>4888.05</v>
      </c>
      <c r="K168" s="278">
        <v>4836.45</v>
      </c>
      <c r="L168" s="278">
        <v>4775</v>
      </c>
      <c r="M168" s="278">
        <v>2.0650000000000002E-2</v>
      </c>
    </row>
    <row r="169" spans="1:13">
      <c r="A169" s="269">
        <v>159</v>
      </c>
      <c r="B169" s="278" t="s">
        <v>380</v>
      </c>
      <c r="C169" s="279">
        <v>1372.45</v>
      </c>
      <c r="D169" s="280">
        <v>1379.95</v>
      </c>
      <c r="E169" s="280">
        <v>1357.9</v>
      </c>
      <c r="F169" s="280">
        <v>1343.3500000000001</v>
      </c>
      <c r="G169" s="280">
        <v>1321.3000000000002</v>
      </c>
      <c r="H169" s="280">
        <v>1394.5</v>
      </c>
      <c r="I169" s="280">
        <v>1416.5499999999997</v>
      </c>
      <c r="J169" s="280">
        <v>1431.1</v>
      </c>
      <c r="K169" s="278">
        <v>1402</v>
      </c>
      <c r="L169" s="278">
        <v>1365.4</v>
      </c>
      <c r="M169" s="278">
        <v>0.23014000000000001</v>
      </c>
    </row>
    <row r="170" spans="1:13">
      <c r="A170" s="269">
        <v>160</v>
      </c>
      <c r="B170" s="278" t="s">
        <v>102</v>
      </c>
      <c r="C170" s="279">
        <v>348.2</v>
      </c>
      <c r="D170" s="280">
        <v>351.23333333333335</v>
      </c>
      <c r="E170" s="280">
        <v>341.9666666666667</v>
      </c>
      <c r="F170" s="280">
        <v>335.73333333333335</v>
      </c>
      <c r="G170" s="280">
        <v>326.4666666666667</v>
      </c>
      <c r="H170" s="280">
        <v>357.4666666666667</v>
      </c>
      <c r="I170" s="280">
        <v>366.73333333333335</v>
      </c>
      <c r="J170" s="280">
        <v>372.9666666666667</v>
      </c>
      <c r="K170" s="278">
        <v>360.5</v>
      </c>
      <c r="L170" s="278">
        <v>345</v>
      </c>
      <c r="M170" s="278">
        <v>51.83869</v>
      </c>
    </row>
    <row r="171" spans="1:13">
      <c r="A171" s="269">
        <v>161</v>
      </c>
      <c r="B171" s="278" t="s">
        <v>388</v>
      </c>
      <c r="C171" s="279">
        <v>35.5</v>
      </c>
      <c r="D171" s="280">
        <v>35.5</v>
      </c>
      <c r="E171" s="280">
        <v>34.75</v>
      </c>
      <c r="F171" s="280">
        <v>34</v>
      </c>
      <c r="G171" s="280">
        <v>33.25</v>
      </c>
      <c r="H171" s="280">
        <v>36.25</v>
      </c>
      <c r="I171" s="280">
        <v>37</v>
      </c>
      <c r="J171" s="280">
        <v>37.75</v>
      </c>
      <c r="K171" s="278">
        <v>36.25</v>
      </c>
      <c r="L171" s="278">
        <v>34.75</v>
      </c>
      <c r="M171" s="278">
        <v>1.8340399999999999</v>
      </c>
    </row>
    <row r="172" spans="1:13">
      <c r="A172" s="269">
        <v>162</v>
      </c>
      <c r="B172" s="278" t="s">
        <v>104</v>
      </c>
      <c r="C172" s="279">
        <v>17.25</v>
      </c>
      <c r="D172" s="280">
        <v>17.216666666666665</v>
      </c>
      <c r="E172" s="280">
        <v>17.033333333333331</v>
      </c>
      <c r="F172" s="280">
        <v>16.816666666666666</v>
      </c>
      <c r="G172" s="280">
        <v>16.633333333333333</v>
      </c>
      <c r="H172" s="280">
        <v>17.43333333333333</v>
      </c>
      <c r="I172" s="280">
        <v>17.61666666666666</v>
      </c>
      <c r="J172" s="280">
        <v>17.833333333333329</v>
      </c>
      <c r="K172" s="278">
        <v>17.399999999999999</v>
      </c>
      <c r="L172" s="278">
        <v>17</v>
      </c>
      <c r="M172" s="278">
        <v>51.673920000000003</v>
      </c>
    </row>
    <row r="173" spans="1:13">
      <c r="A173" s="269">
        <v>163</v>
      </c>
      <c r="B173" s="278" t="s">
        <v>389</v>
      </c>
      <c r="C173" s="279">
        <v>126.5</v>
      </c>
      <c r="D173" s="280">
        <v>127.51666666666667</v>
      </c>
      <c r="E173" s="280">
        <v>125.03333333333333</v>
      </c>
      <c r="F173" s="280">
        <v>123.56666666666666</v>
      </c>
      <c r="G173" s="280">
        <v>121.08333333333333</v>
      </c>
      <c r="H173" s="280">
        <v>128.98333333333335</v>
      </c>
      <c r="I173" s="280">
        <v>131.46666666666664</v>
      </c>
      <c r="J173" s="280">
        <v>132.93333333333334</v>
      </c>
      <c r="K173" s="278">
        <v>130</v>
      </c>
      <c r="L173" s="278">
        <v>126.05</v>
      </c>
      <c r="M173" s="278">
        <v>4.3510099999999996</v>
      </c>
    </row>
    <row r="174" spans="1:13">
      <c r="A174" s="269">
        <v>164</v>
      </c>
      <c r="B174" s="278" t="s">
        <v>381</v>
      </c>
      <c r="C174" s="279">
        <v>981.5</v>
      </c>
      <c r="D174" s="280">
        <v>973.16666666666663</v>
      </c>
      <c r="E174" s="280">
        <v>959.33333333333326</v>
      </c>
      <c r="F174" s="280">
        <v>937.16666666666663</v>
      </c>
      <c r="G174" s="280">
        <v>923.33333333333326</v>
      </c>
      <c r="H174" s="280">
        <v>995.33333333333326</v>
      </c>
      <c r="I174" s="280">
        <v>1009.1666666666665</v>
      </c>
      <c r="J174" s="280">
        <v>1031.3333333333333</v>
      </c>
      <c r="K174" s="278">
        <v>987</v>
      </c>
      <c r="L174" s="278">
        <v>951</v>
      </c>
      <c r="M174" s="278">
        <v>0.84016999999999997</v>
      </c>
    </row>
    <row r="175" spans="1:13">
      <c r="A175" s="269">
        <v>165</v>
      </c>
      <c r="B175" s="278" t="s">
        <v>247</v>
      </c>
      <c r="C175" s="279">
        <v>364.6</v>
      </c>
      <c r="D175" s="280">
        <v>365.61666666666662</v>
      </c>
      <c r="E175" s="280">
        <v>361.28333333333325</v>
      </c>
      <c r="F175" s="280">
        <v>357.96666666666664</v>
      </c>
      <c r="G175" s="280">
        <v>353.63333333333327</v>
      </c>
      <c r="H175" s="280">
        <v>368.93333333333322</v>
      </c>
      <c r="I175" s="280">
        <v>373.26666666666659</v>
      </c>
      <c r="J175" s="280">
        <v>376.5833333333332</v>
      </c>
      <c r="K175" s="278">
        <v>369.95</v>
      </c>
      <c r="L175" s="278">
        <v>362.3</v>
      </c>
      <c r="M175" s="278">
        <v>1.1122300000000001</v>
      </c>
    </row>
    <row r="176" spans="1:13">
      <c r="A176" s="269">
        <v>166</v>
      </c>
      <c r="B176" s="278" t="s">
        <v>105</v>
      </c>
      <c r="C176" s="279">
        <v>574.95000000000005</v>
      </c>
      <c r="D176" s="280">
        <v>577.65</v>
      </c>
      <c r="E176" s="280">
        <v>567.29999999999995</v>
      </c>
      <c r="F176" s="280">
        <v>559.65</v>
      </c>
      <c r="G176" s="280">
        <v>549.29999999999995</v>
      </c>
      <c r="H176" s="280">
        <v>585.29999999999995</v>
      </c>
      <c r="I176" s="280">
        <v>595.65000000000009</v>
      </c>
      <c r="J176" s="280">
        <v>603.29999999999995</v>
      </c>
      <c r="K176" s="278">
        <v>588</v>
      </c>
      <c r="L176" s="278">
        <v>570</v>
      </c>
      <c r="M176" s="278">
        <v>14.15962</v>
      </c>
    </row>
    <row r="177" spans="1:13">
      <c r="A177" s="269">
        <v>167</v>
      </c>
      <c r="B177" s="278" t="s">
        <v>248</v>
      </c>
      <c r="C177" s="279">
        <v>287.89999999999998</v>
      </c>
      <c r="D177" s="280">
        <v>278.54999999999995</v>
      </c>
      <c r="E177" s="280">
        <v>264.39999999999992</v>
      </c>
      <c r="F177" s="280">
        <v>240.89999999999998</v>
      </c>
      <c r="G177" s="280">
        <v>226.74999999999994</v>
      </c>
      <c r="H177" s="280">
        <v>302.0499999999999</v>
      </c>
      <c r="I177" s="280">
        <v>316.2</v>
      </c>
      <c r="J177" s="280">
        <v>339.69999999999987</v>
      </c>
      <c r="K177" s="278">
        <v>292.7</v>
      </c>
      <c r="L177" s="278">
        <v>255.05</v>
      </c>
      <c r="M177" s="278">
        <v>25.88495</v>
      </c>
    </row>
    <row r="178" spans="1:13">
      <c r="A178" s="269">
        <v>168</v>
      </c>
      <c r="B178" s="278" t="s">
        <v>249</v>
      </c>
      <c r="C178" s="279">
        <v>602.35</v>
      </c>
      <c r="D178" s="280">
        <v>603.33333333333337</v>
      </c>
      <c r="E178" s="280">
        <v>598.66666666666674</v>
      </c>
      <c r="F178" s="280">
        <v>594.98333333333335</v>
      </c>
      <c r="G178" s="280">
        <v>590.31666666666672</v>
      </c>
      <c r="H178" s="280">
        <v>607.01666666666677</v>
      </c>
      <c r="I178" s="280">
        <v>611.68333333333351</v>
      </c>
      <c r="J178" s="280">
        <v>615.36666666666679</v>
      </c>
      <c r="K178" s="278">
        <v>608</v>
      </c>
      <c r="L178" s="278">
        <v>599.65</v>
      </c>
      <c r="M178" s="278">
        <v>2.8505600000000002</v>
      </c>
    </row>
    <row r="179" spans="1:13">
      <c r="A179" s="269">
        <v>169</v>
      </c>
      <c r="B179" s="278" t="s">
        <v>390</v>
      </c>
      <c r="C179" s="279">
        <v>62.55</v>
      </c>
      <c r="D179" s="280">
        <v>63.183333333333337</v>
      </c>
      <c r="E179" s="280">
        <v>61.366666666666674</v>
      </c>
      <c r="F179" s="280">
        <v>60.183333333333337</v>
      </c>
      <c r="G179" s="280">
        <v>58.366666666666674</v>
      </c>
      <c r="H179" s="280">
        <v>64.366666666666674</v>
      </c>
      <c r="I179" s="280">
        <v>66.183333333333337</v>
      </c>
      <c r="J179" s="280">
        <v>67.366666666666674</v>
      </c>
      <c r="K179" s="278">
        <v>65</v>
      </c>
      <c r="L179" s="278">
        <v>62</v>
      </c>
      <c r="M179" s="278">
        <v>2.4709400000000001</v>
      </c>
    </row>
    <row r="180" spans="1:13">
      <c r="A180" s="269">
        <v>170</v>
      </c>
      <c r="B180" s="278" t="s">
        <v>382</v>
      </c>
      <c r="C180" s="279">
        <v>167.45</v>
      </c>
      <c r="D180" s="280">
        <v>168.01666666666665</v>
      </c>
      <c r="E180" s="280">
        <v>165.43333333333331</v>
      </c>
      <c r="F180" s="280">
        <v>163.41666666666666</v>
      </c>
      <c r="G180" s="280">
        <v>160.83333333333331</v>
      </c>
      <c r="H180" s="280">
        <v>170.0333333333333</v>
      </c>
      <c r="I180" s="280">
        <v>172.61666666666667</v>
      </c>
      <c r="J180" s="280">
        <v>174.6333333333333</v>
      </c>
      <c r="K180" s="278">
        <v>170.6</v>
      </c>
      <c r="L180" s="278">
        <v>166</v>
      </c>
      <c r="M180" s="278">
        <v>9.1350499999999997</v>
      </c>
    </row>
    <row r="181" spans="1:13">
      <c r="A181" s="269">
        <v>171</v>
      </c>
      <c r="B181" s="278" t="s">
        <v>250</v>
      </c>
      <c r="C181" s="279">
        <v>178.65</v>
      </c>
      <c r="D181" s="280">
        <v>179.41666666666666</v>
      </c>
      <c r="E181" s="280">
        <v>177.23333333333332</v>
      </c>
      <c r="F181" s="280">
        <v>175.81666666666666</v>
      </c>
      <c r="G181" s="280">
        <v>173.63333333333333</v>
      </c>
      <c r="H181" s="280">
        <v>180.83333333333331</v>
      </c>
      <c r="I181" s="280">
        <v>183.01666666666665</v>
      </c>
      <c r="J181" s="280">
        <v>184.43333333333331</v>
      </c>
      <c r="K181" s="278">
        <v>181.6</v>
      </c>
      <c r="L181" s="278">
        <v>178</v>
      </c>
      <c r="M181" s="278">
        <v>1.2222200000000001</v>
      </c>
    </row>
    <row r="182" spans="1:13">
      <c r="A182" s="269">
        <v>172</v>
      </c>
      <c r="B182" s="278" t="s">
        <v>106</v>
      </c>
      <c r="C182" s="279">
        <v>532.65</v>
      </c>
      <c r="D182" s="280">
        <v>534.9666666666667</v>
      </c>
      <c r="E182" s="280">
        <v>525.53333333333342</v>
      </c>
      <c r="F182" s="280">
        <v>518.41666666666674</v>
      </c>
      <c r="G182" s="280">
        <v>508.98333333333346</v>
      </c>
      <c r="H182" s="280">
        <v>542.08333333333337</v>
      </c>
      <c r="I182" s="280">
        <v>551.51666666666677</v>
      </c>
      <c r="J182" s="280">
        <v>558.63333333333333</v>
      </c>
      <c r="K182" s="278">
        <v>544.4</v>
      </c>
      <c r="L182" s="278">
        <v>527.85</v>
      </c>
      <c r="M182" s="278">
        <v>39.881839999999997</v>
      </c>
    </row>
    <row r="183" spans="1:13">
      <c r="A183" s="269">
        <v>173</v>
      </c>
      <c r="B183" s="278" t="s">
        <v>384</v>
      </c>
      <c r="C183" s="279">
        <v>69.400000000000006</v>
      </c>
      <c r="D183" s="280">
        <v>70.283333333333346</v>
      </c>
      <c r="E183" s="280">
        <v>68.316666666666691</v>
      </c>
      <c r="F183" s="280">
        <v>67.233333333333348</v>
      </c>
      <c r="G183" s="280">
        <v>65.266666666666694</v>
      </c>
      <c r="H183" s="280">
        <v>71.366666666666688</v>
      </c>
      <c r="I183" s="280">
        <v>73.333333333333357</v>
      </c>
      <c r="J183" s="280">
        <v>74.416666666666686</v>
      </c>
      <c r="K183" s="278">
        <v>72.25</v>
      </c>
      <c r="L183" s="278">
        <v>69.2</v>
      </c>
      <c r="M183" s="278">
        <v>2.1182400000000001</v>
      </c>
    </row>
    <row r="184" spans="1:13">
      <c r="A184" s="269">
        <v>174</v>
      </c>
      <c r="B184" s="278" t="s">
        <v>385</v>
      </c>
      <c r="C184" s="279">
        <v>524.25</v>
      </c>
      <c r="D184" s="280">
        <v>516.4</v>
      </c>
      <c r="E184" s="280">
        <v>497.84999999999991</v>
      </c>
      <c r="F184" s="280">
        <v>471.44999999999993</v>
      </c>
      <c r="G184" s="280">
        <v>452.89999999999986</v>
      </c>
      <c r="H184" s="280">
        <v>542.79999999999995</v>
      </c>
      <c r="I184" s="280">
        <v>561.34999999999991</v>
      </c>
      <c r="J184" s="280">
        <v>587.75</v>
      </c>
      <c r="K184" s="278">
        <v>534.95000000000005</v>
      </c>
      <c r="L184" s="278">
        <v>490</v>
      </c>
      <c r="M184" s="278">
        <v>0.28204000000000001</v>
      </c>
    </row>
    <row r="185" spans="1:13">
      <c r="A185" s="269">
        <v>175</v>
      </c>
      <c r="B185" s="278" t="s">
        <v>391</v>
      </c>
      <c r="C185" s="279">
        <v>40.4</v>
      </c>
      <c r="D185" s="280">
        <v>40.666666666666664</v>
      </c>
      <c r="E185" s="280">
        <v>40.083333333333329</v>
      </c>
      <c r="F185" s="280">
        <v>39.766666666666666</v>
      </c>
      <c r="G185" s="280">
        <v>39.18333333333333</v>
      </c>
      <c r="H185" s="280">
        <v>40.983333333333327</v>
      </c>
      <c r="I185" s="280">
        <v>41.566666666666656</v>
      </c>
      <c r="J185" s="280">
        <v>41.883333333333326</v>
      </c>
      <c r="K185" s="278">
        <v>41.25</v>
      </c>
      <c r="L185" s="278">
        <v>40.35</v>
      </c>
      <c r="M185" s="278">
        <v>1.6840999999999999</v>
      </c>
    </row>
    <row r="186" spans="1:13">
      <c r="A186" s="269">
        <v>176</v>
      </c>
      <c r="B186" s="278" t="s">
        <v>251</v>
      </c>
      <c r="C186" s="279">
        <v>188.5</v>
      </c>
      <c r="D186" s="280">
        <v>188.83333333333334</v>
      </c>
      <c r="E186" s="280">
        <v>185.31666666666669</v>
      </c>
      <c r="F186" s="280">
        <v>182.13333333333335</v>
      </c>
      <c r="G186" s="280">
        <v>178.6166666666667</v>
      </c>
      <c r="H186" s="280">
        <v>192.01666666666668</v>
      </c>
      <c r="I186" s="280">
        <v>195.53333333333333</v>
      </c>
      <c r="J186" s="280">
        <v>198.71666666666667</v>
      </c>
      <c r="K186" s="278">
        <v>192.35</v>
      </c>
      <c r="L186" s="278">
        <v>185.65</v>
      </c>
      <c r="M186" s="278">
        <v>4.6231</v>
      </c>
    </row>
    <row r="187" spans="1:13">
      <c r="A187" s="269">
        <v>177</v>
      </c>
      <c r="B187" s="278" t="s">
        <v>386</v>
      </c>
      <c r="C187" s="279">
        <v>315.05</v>
      </c>
      <c r="D187" s="280">
        <v>315.76666666666665</v>
      </c>
      <c r="E187" s="280">
        <v>311.7833333333333</v>
      </c>
      <c r="F187" s="280">
        <v>308.51666666666665</v>
      </c>
      <c r="G187" s="280">
        <v>304.5333333333333</v>
      </c>
      <c r="H187" s="280">
        <v>319.0333333333333</v>
      </c>
      <c r="I187" s="280">
        <v>323.01666666666665</v>
      </c>
      <c r="J187" s="280">
        <v>326.2833333333333</v>
      </c>
      <c r="K187" s="278">
        <v>319.75</v>
      </c>
      <c r="L187" s="278">
        <v>312.5</v>
      </c>
      <c r="M187" s="278">
        <v>0.32066</v>
      </c>
    </row>
    <row r="188" spans="1:13">
      <c r="A188" s="269">
        <v>178</v>
      </c>
      <c r="B188" s="278" t="s">
        <v>387</v>
      </c>
      <c r="C188" s="279">
        <v>240.4</v>
      </c>
      <c r="D188" s="280">
        <v>242.46666666666667</v>
      </c>
      <c r="E188" s="280">
        <v>236.03333333333333</v>
      </c>
      <c r="F188" s="280">
        <v>231.66666666666666</v>
      </c>
      <c r="G188" s="280">
        <v>225.23333333333332</v>
      </c>
      <c r="H188" s="280">
        <v>246.83333333333334</v>
      </c>
      <c r="I188" s="280">
        <v>253.26666666666668</v>
      </c>
      <c r="J188" s="280">
        <v>257.63333333333333</v>
      </c>
      <c r="K188" s="278">
        <v>248.9</v>
      </c>
      <c r="L188" s="278">
        <v>238.1</v>
      </c>
      <c r="M188" s="278">
        <v>3.1156899999999998</v>
      </c>
    </row>
    <row r="189" spans="1:13">
      <c r="A189" s="269">
        <v>179</v>
      </c>
      <c r="B189" s="278" t="s">
        <v>392</v>
      </c>
      <c r="C189" s="279">
        <v>568.6</v>
      </c>
      <c r="D189" s="280">
        <v>569.03333333333342</v>
      </c>
      <c r="E189" s="280">
        <v>563.61666666666679</v>
      </c>
      <c r="F189" s="280">
        <v>558.63333333333333</v>
      </c>
      <c r="G189" s="280">
        <v>553.2166666666667</v>
      </c>
      <c r="H189" s="280">
        <v>574.01666666666688</v>
      </c>
      <c r="I189" s="280">
        <v>579.43333333333362</v>
      </c>
      <c r="J189" s="280">
        <v>584.41666666666697</v>
      </c>
      <c r="K189" s="278">
        <v>574.45000000000005</v>
      </c>
      <c r="L189" s="278">
        <v>564.04999999999995</v>
      </c>
      <c r="M189" s="278">
        <v>1.371E-2</v>
      </c>
    </row>
    <row r="190" spans="1:13">
      <c r="A190" s="269">
        <v>180</v>
      </c>
      <c r="B190" s="278" t="s">
        <v>400</v>
      </c>
      <c r="C190" s="279">
        <v>531.1</v>
      </c>
      <c r="D190" s="280">
        <v>533.5333333333333</v>
      </c>
      <c r="E190" s="280">
        <v>527.06666666666661</v>
      </c>
      <c r="F190" s="280">
        <v>523.0333333333333</v>
      </c>
      <c r="G190" s="280">
        <v>516.56666666666661</v>
      </c>
      <c r="H190" s="280">
        <v>537.56666666666661</v>
      </c>
      <c r="I190" s="280">
        <v>544.0333333333333</v>
      </c>
      <c r="J190" s="280">
        <v>548.06666666666661</v>
      </c>
      <c r="K190" s="278">
        <v>540</v>
      </c>
      <c r="L190" s="278">
        <v>529.5</v>
      </c>
      <c r="M190" s="278">
        <v>0.18915000000000001</v>
      </c>
    </row>
    <row r="191" spans="1:13">
      <c r="A191" s="269">
        <v>181</v>
      </c>
      <c r="B191" s="278" t="s">
        <v>394</v>
      </c>
      <c r="C191" s="279">
        <v>525.79999999999995</v>
      </c>
      <c r="D191" s="280">
        <v>528.5333333333333</v>
      </c>
      <c r="E191" s="280">
        <v>517.26666666666665</v>
      </c>
      <c r="F191" s="280">
        <v>508.73333333333335</v>
      </c>
      <c r="G191" s="280">
        <v>497.4666666666667</v>
      </c>
      <c r="H191" s="280">
        <v>537.06666666666661</v>
      </c>
      <c r="I191" s="280">
        <v>548.33333333333326</v>
      </c>
      <c r="J191" s="280">
        <v>556.86666666666656</v>
      </c>
      <c r="K191" s="278">
        <v>539.79999999999995</v>
      </c>
      <c r="L191" s="278">
        <v>520</v>
      </c>
      <c r="M191" s="278">
        <v>4.36E-2</v>
      </c>
    </row>
    <row r="192" spans="1:13">
      <c r="A192" s="269">
        <v>182</v>
      </c>
      <c r="B192" s="278" t="s">
        <v>107</v>
      </c>
      <c r="C192" s="279">
        <v>460.7</v>
      </c>
      <c r="D192" s="280">
        <v>460.55</v>
      </c>
      <c r="E192" s="280">
        <v>454.3</v>
      </c>
      <c r="F192" s="280">
        <v>447.9</v>
      </c>
      <c r="G192" s="280">
        <v>441.65</v>
      </c>
      <c r="H192" s="280">
        <v>466.95000000000005</v>
      </c>
      <c r="I192" s="280">
        <v>473.20000000000005</v>
      </c>
      <c r="J192" s="280">
        <v>479.60000000000008</v>
      </c>
      <c r="K192" s="278">
        <v>466.8</v>
      </c>
      <c r="L192" s="278">
        <v>454.15</v>
      </c>
      <c r="M192" s="278">
        <v>22.495840000000001</v>
      </c>
    </row>
    <row r="193" spans="1:13">
      <c r="A193" s="269">
        <v>183</v>
      </c>
      <c r="B193" s="278" t="s">
        <v>109</v>
      </c>
      <c r="C193" s="279">
        <v>524</v>
      </c>
      <c r="D193" s="280">
        <v>526.91666666666663</v>
      </c>
      <c r="E193" s="280">
        <v>517.33333333333326</v>
      </c>
      <c r="F193" s="280">
        <v>510.66666666666663</v>
      </c>
      <c r="G193" s="280">
        <v>501.08333333333326</v>
      </c>
      <c r="H193" s="280">
        <v>533.58333333333326</v>
      </c>
      <c r="I193" s="280">
        <v>543.16666666666652</v>
      </c>
      <c r="J193" s="280">
        <v>549.83333333333326</v>
      </c>
      <c r="K193" s="278">
        <v>536.5</v>
      </c>
      <c r="L193" s="278">
        <v>520.25</v>
      </c>
      <c r="M193" s="278">
        <v>40.55697</v>
      </c>
    </row>
    <row r="194" spans="1:13">
      <c r="A194" s="269">
        <v>184</v>
      </c>
      <c r="B194" s="278" t="s">
        <v>110</v>
      </c>
      <c r="C194" s="279">
        <v>1502.15</v>
      </c>
      <c r="D194" s="280">
        <v>1518.7666666666667</v>
      </c>
      <c r="E194" s="280">
        <v>1469.3833333333332</v>
      </c>
      <c r="F194" s="280">
        <v>1436.6166666666666</v>
      </c>
      <c r="G194" s="280">
        <v>1387.2333333333331</v>
      </c>
      <c r="H194" s="280">
        <v>1551.5333333333333</v>
      </c>
      <c r="I194" s="280">
        <v>1600.916666666667</v>
      </c>
      <c r="J194" s="280">
        <v>1633.6833333333334</v>
      </c>
      <c r="K194" s="278">
        <v>1568.15</v>
      </c>
      <c r="L194" s="278">
        <v>1486</v>
      </c>
      <c r="M194" s="278">
        <v>127.52509999999999</v>
      </c>
    </row>
    <row r="195" spans="1:13">
      <c r="A195" s="269">
        <v>185</v>
      </c>
      <c r="B195" s="278" t="s">
        <v>253</v>
      </c>
      <c r="C195" s="279">
        <v>2441.4</v>
      </c>
      <c r="D195" s="280">
        <v>2448.3333333333335</v>
      </c>
      <c r="E195" s="280">
        <v>2425.0666666666671</v>
      </c>
      <c r="F195" s="280">
        <v>2408.7333333333336</v>
      </c>
      <c r="G195" s="280">
        <v>2385.4666666666672</v>
      </c>
      <c r="H195" s="280">
        <v>2464.666666666667</v>
      </c>
      <c r="I195" s="280">
        <v>2487.9333333333334</v>
      </c>
      <c r="J195" s="280">
        <v>2504.2666666666669</v>
      </c>
      <c r="K195" s="278">
        <v>2471.6</v>
      </c>
      <c r="L195" s="278">
        <v>2432</v>
      </c>
      <c r="M195" s="278">
        <v>0.98365999999999998</v>
      </c>
    </row>
    <row r="196" spans="1:13">
      <c r="A196" s="269">
        <v>186</v>
      </c>
      <c r="B196" s="278" t="s">
        <v>111</v>
      </c>
      <c r="C196" s="279">
        <v>852.4</v>
      </c>
      <c r="D196" s="280">
        <v>857.63333333333333</v>
      </c>
      <c r="E196" s="280">
        <v>843.51666666666665</v>
      </c>
      <c r="F196" s="280">
        <v>834.63333333333333</v>
      </c>
      <c r="G196" s="280">
        <v>820.51666666666665</v>
      </c>
      <c r="H196" s="280">
        <v>866.51666666666665</v>
      </c>
      <c r="I196" s="280">
        <v>880.63333333333321</v>
      </c>
      <c r="J196" s="280">
        <v>889.51666666666665</v>
      </c>
      <c r="K196" s="278">
        <v>871.75</v>
      </c>
      <c r="L196" s="278">
        <v>848.75</v>
      </c>
      <c r="M196" s="278">
        <v>190.02589</v>
      </c>
    </row>
    <row r="197" spans="1:13">
      <c r="A197" s="269">
        <v>187</v>
      </c>
      <c r="B197" s="278" t="s">
        <v>254</v>
      </c>
      <c r="C197" s="279">
        <v>507.45</v>
      </c>
      <c r="D197" s="280">
        <v>506.45</v>
      </c>
      <c r="E197" s="280">
        <v>498</v>
      </c>
      <c r="F197" s="280">
        <v>488.55</v>
      </c>
      <c r="G197" s="280">
        <v>480.1</v>
      </c>
      <c r="H197" s="280">
        <v>515.9</v>
      </c>
      <c r="I197" s="280">
        <v>524.34999999999991</v>
      </c>
      <c r="J197" s="280">
        <v>533.79999999999995</v>
      </c>
      <c r="K197" s="278">
        <v>514.9</v>
      </c>
      <c r="L197" s="278">
        <v>497</v>
      </c>
      <c r="M197" s="278">
        <v>42.156399999999998</v>
      </c>
    </row>
    <row r="198" spans="1:13">
      <c r="A198" s="269">
        <v>188</v>
      </c>
      <c r="B198" s="278" t="s">
        <v>252</v>
      </c>
      <c r="C198" s="279">
        <v>726.7</v>
      </c>
      <c r="D198" s="280">
        <v>734</v>
      </c>
      <c r="E198" s="280">
        <v>717.5</v>
      </c>
      <c r="F198" s="280">
        <v>708.3</v>
      </c>
      <c r="G198" s="280">
        <v>691.8</v>
      </c>
      <c r="H198" s="280">
        <v>743.2</v>
      </c>
      <c r="I198" s="280">
        <v>759.7</v>
      </c>
      <c r="J198" s="280">
        <v>768.90000000000009</v>
      </c>
      <c r="K198" s="278">
        <v>750.5</v>
      </c>
      <c r="L198" s="278">
        <v>724.8</v>
      </c>
      <c r="M198" s="278">
        <v>0.86539999999999995</v>
      </c>
    </row>
    <row r="199" spans="1:13">
      <c r="A199" s="269">
        <v>189</v>
      </c>
      <c r="B199" s="278" t="s">
        <v>395</v>
      </c>
      <c r="C199" s="279">
        <v>157.75</v>
      </c>
      <c r="D199" s="280">
        <v>156.79999999999998</v>
      </c>
      <c r="E199" s="280">
        <v>153.59999999999997</v>
      </c>
      <c r="F199" s="280">
        <v>149.44999999999999</v>
      </c>
      <c r="G199" s="280">
        <v>146.24999999999997</v>
      </c>
      <c r="H199" s="280">
        <v>160.94999999999996</v>
      </c>
      <c r="I199" s="280">
        <v>164.14999999999995</v>
      </c>
      <c r="J199" s="280">
        <v>168.29999999999995</v>
      </c>
      <c r="K199" s="278">
        <v>160</v>
      </c>
      <c r="L199" s="278">
        <v>152.65</v>
      </c>
      <c r="M199" s="278">
        <v>23.79504</v>
      </c>
    </row>
    <row r="200" spans="1:13">
      <c r="A200" s="269">
        <v>190</v>
      </c>
      <c r="B200" s="278" t="s">
        <v>396</v>
      </c>
      <c r="C200" s="279">
        <v>234.3</v>
      </c>
      <c r="D200" s="280">
        <v>235.76666666666665</v>
      </c>
      <c r="E200" s="280">
        <v>229.7833333333333</v>
      </c>
      <c r="F200" s="280">
        <v>225.26666666666665</v>
      </c>
      <c r="G200" s="280">
        <v>219.2833333333333</v>
      </c>
      <c r="H200" s="280">
        <v>240.2833333333333</v>
      </c>
      <c r="I200" s="280">
        <v>246.26666666666665</v>
      </c>
      <c r="J200" s="280">
        <v>250.7833333333333</v>
      </c>
      <c r="K200" s="278">
        <v>241.75</v>
      </c>
      <c r="L200" s="278">
        <v>231.25</v>
      </c>
      <c r="M200" s="278">
        <v>0.1157</v>
      </c>
    </row>
    <row r="201" spans="1:13">
      <c r="A201" s="269">
        <v>191</v>
      </c>
      <c r="B201" s="278" t="s">
        <v>112</v>
      </c>
      <c r="C201" s="279">
        <v>2113.65</v>
      </c>
      <c r="D201" s="280">
        <v>2128.1833333333334</v>
      </c>
      <c r="E201" s="280">
        <v>2086.4666666666667</v>
      </c>
      <c r="F201" s="280">
        <v>2059.2833333333333</v>
      </c>
      <c r="G201" s="280">
        <v>2017.5666666666666</v>
      </c>
      <c r="H201" s="280">
        <v>2155.3666666666668</v>
      </c>
      <c r="I201" s="280">
        <v>2197.0833333333339</v>
      </c>
      <c r="J201" s="280">
        <v>2224.2666666666669</v>
      </c>
      <c r="K201" s="278">
        <v>2169.9</v>
      </c>
      <c r="L201" s="278">
        <v>2101</v>
      </c>
      <c r="M201" s="278">
        <v>15.13569</v>
      </c>
    </row>
    <row r="202" spans="1:13">
      <c r="A202" s="269">
        <v>192</v>
      </c>
      <c r="B202" s="278" t="s">
        <v>113</v>
      </c>
      <c r="C202" s="279">
        <v>237.05</v>
      </c>
      <c r="D202" s="280">
        <v>237.38333333333333</v>
      </c>
      <c r="E202" s="280">
        <v>234.76666666666665</v>
      </c>
      <c r="F202" s="280">
        <v>232.48333333333332</v>
      </c>
      <c r="G202" s="280">
        <v>229.86666666666665</v>
      </c>
      <c r="H202" s="280">
        <v>239.66666666666666</v>
      </c>
      <c r="I202" s="280">
        <v>242.28333333333333</v>
      </c>
      <c r="J202" s="280">
        <v>244.56666666666666</v>
      </c>
      <c r="K202" s="278">
        <v>240</v>
      </c>
      <c r="L202" s="278">
        <v>235.1</v>
      </c>
      <c r="M202" s="278">
        <v>2.4797500000000001</v>
      </c>
    </row>
    <row r="203" spans="1:13">
      <c r="A203" s="269">
        <v>193</v>
      </c>
      <c r="B203" s="278" t="s">
        <v>397</v>
      </c>
      <c r="C203" s="279">
        <v>8.8000000000000007</v>
      </c>
      <c r="D203" s="280">
        <v>8.9166666666666661</v>
      </c>
      <c r="E203" s="280">
        <v>8.5833333333333321</v>
      </c>
      <c r="F203" s="280">
        <v>8.3666666666666654</v>
      </c>
      <c r="G203" s="280">
        <v>8.0333333333333314</v>
      </c>
      <c r="H203" s="280">
        <v>9.1333333333333329</v>
      </c>
      <c r="I203" s="280">
        <v>9.466666666666665</v>
      </c>
      <c r="J203" s="280">
        <v>9.6833333333333336</v>
      </c>
      <c r="K203" s="278">
        <v>9.25</v>
      </c>
      <c r="L203" s="278">
        <v>8.6999999999999993</v>
      </c>
      <c r="M203" s="278">
        <v>25.342469999999999</v>
      </c>
    </row>
    <row r="204" spans="1:13">
      <c r="A204" s="269">
        <v>194</v>
      </c>
      <c r="B204" s="278" t="s">
        <v>399</v>
      </c>
      <c r="C204" s="279">
        <v>46</v>
      </c>
      <c r="D204" s="280">
        <v>46.066666666666663</v>
      </c>
      <c r="E204" s="280">
        <v>45.433333333333323</v>
      </c>
      <c r="F204" s="280">
        <v>44.86666666666666</v>
      </c>
      <c r="G204" s="280">
        <v>44.23333333333332</v>
      </c>
      <c r="H204" s="280">
        <v>46.633333333333326</v>
      </c>
      <c r="I204" s="280">
        <v>47.266666666666666</v>
      </c>
      <c r="J204" s="280">
        <v>47.833333333333329</v>
      </c>
      <c r="K204" s="278">
        <v>46.7</v>
      </c>
      <c r="L204" s="278">
        <v>45.5</v>
      </c>
      <c r="M204" s="278">
        <v>1.9781</v>
      </c>
    </row>
    <row r="205" spans="1:13">
      <c r="A205" s="269">
        <v>195</v>
      </c>
      <c r="B205" s="278" t="s">
        <v>115</v>
      </c>
      <c r="C205" s="279">
        <v>129.1</v>
      </c>
      <c r="D205" s="280">
        <v>128.35</v>
      </c>
      <c r="E205" s="280">
        <v>126.25</v>
      </c>
      <c r="F205" s="280">
        <v>123.4</v>
      </c>
      <c r="G205" s="280">
        <v>121.30000000000001</v>
      </c>
      <c r="H205" s="280">
        <v>131.19999999999999</v>
      </c>
      <c r="I205" s="280">
        <v>133.29999999999995</v>
      </c>
      <c r="J205" s="280">
        <v>136.14999999999998</v>
      </c>
      <c r="K205" s="278">
        <v>130.44999999999999</v>
      </c>
      <c r="L205" s="278">
        <v>125.5</v>
      </c>
      <c r="M205" s="278">
        <v>187.86955</v>
      </c>
    </row>
    <row r="206" spans="1:13">
      <c r="A206" s="269">
        <v>196</v>
      </c>
      <c r="B206" s="278" t="s">
        <v>401</v>
      </c>
      <c r="C206" s="279">
        <v>24.75</v>
      </c>
      <c r="D206" s="280">
        <v>24.650000000000002</v>
      </c>
      <c r="E206" s="280">
        <v>24.300000000000004</v>
      </c>
      <c r="F206" s="280">
        <v>23.85</v>
      </c>
      <c r="G206" s="280">
        <v>23.500000000000004</v>
      </c>
      <c r="H206" s="280">
        <v>25.100000000000005</v>
      </c>
      <c r="I206" s="280">
        <v>25.450000000000006</v>
      </c>
      <c r="J206" s="280">
        <v>25.900000000000006</v>
      </c>
      <c r="K206" s="278">
        <v>25</v>
      </c>
      <c r="L206" s="278">
        <v>24.2</v>
      </c>
      <c r="M206" s="278">
        <v>2.2686899999999999</v>
      </c>
    </row>
    <row r="207" spans="1:13">
      <c r="A207" s="269">
        <v>197</v>
      </c>
      <c r="B207" s="278" t="s">
        <v>116</v>
      </c>
      <c r="C207" s="279">
        <v>179.3</v>
      </c>
      <c r="D207" s="280">
        <v>180.80000000000004</v>
      </c>
      <c r="E207" s="280">
        <v>176.80000000000007</v>
      </c>
      <c r="F207" s="280">
        <v>174.30000000000004</v>
      </c>
      <c r="G207" s="280">
        <v>170.30000000000007</v>
      </c>
      <c r="H207" s="280">
        <v>183.30000000000007</v>
      </c>
      <c r="I207" s="280">
        <v>187.3</v>
      </c>
      <c r="J207" s="280">
        <v>189.80000000000007</v>
      </c>
      <c r="K207" s="278">
        <v>184.8</v>
      </c>
      <c r="L207" s="278">
        <v>178.3</v>
      </c>
      <c r="M207" s="278">
        <v>44.723190000000002</v>
      </c>
    </row>
    <row r="208" spans="1:13">
      <c r="A208" s="269">
        <v>198</v>
      </c>
      <c r="B208" s="278" t="s">
        <v>117</v>
      </c>
      <c r="C208" s="279">
        <v>1977.8</v>
      </c>
      <c r="D208" s="280">
        <v>1990.9333333333334</v>
      </c>
      <c r="E208" s="280">
        <v>1961.8666666666668</v>
      </c>
      <c r="F208" s="280">
        <v>1945.9333333333334</v>
      </c>
      <c r="G208" s="280">
        <v>1916.8666666666668</v>
      </c>
      <c r="H208" s="280">
        <v>2006.8666666666668</v>
      </c>
      <c r="I208" s="280">
        <v>2035.9333333333334</v>
      </c>
      <c r="J208" s="280">
        <v>2051.8666666666668</v>
      </c>
      <c r="K208" s="278">
        <v>2020</v>
      </c>
      <c r="L208" s="278">
        <v>1975</v>
      </c>
      <c r="M208" s="278">
        <v>46.291139999999999</v>
      </c>
    </row>
    <row r="209" spans="1:13">
      <c r="A209" s="269">
        <v>199</v>
      </c>
      <c r="B209" s="278" t="s">
        <v>255</v>
      </c>
      <c r="C209" s="279">
        <v>166.65</v>
      </c>
      <c r="D209" s="280">
        <v>166.98333333333332</v>
      </c>
      <c r="E209" s="280">
        <v>164.96666666666664</v>
      </c>
      <c r="F209" s="280">
        <v>163.28333333333333</v>
      </c>
      <c r="G209" s="280">
        <v>161.26666666666665</v>
      </c>
      <c r="H209" s="280">
        <v>168.66666666666663</v>
      </c>
      <c r="I209" s="280">
        <v>170.68333333333334</v>
      </c>
      <c r="J209" s="280">
        <v>172.36666666666662</v>
      </c>
      <c r="K209" s="278">
        <v>169</v>
      </c>
      <c r="L209" s="278">
        <v>165.3</v>
      </c>
      <c r="M209" s="278">
        <v>5.2561099999999996</v>
      </c>
    </row>
    <row r="210" spans="1:13">
      <c r="A210" s="269">
        <v>200</v>
      </c>
      <c r="B210" s="278" t="s">
        <v>402</v>
      </c>
      <c r="C210" s="279">
        <v>26725.05</v>
      </c>
      <c r="D210" s="280">
        <v>27009.683333333334</v>
      </c>
      <c r="E210" s="280">
        <v>26319.366666666669</v>
      </c>
      <c r="F210" s="280">
        <v>25913.683333333334</v>
      </c>
      <c r="G210" s="280">
        <v>25223.366666666669</v>
      </c>
      <c r="H210" s="280">
        <v>27415.366666666669</v>
      </c>
      <c r="I210" s="280">
        <v>28105.683333333334</v>
      </c>
      <c r="J210" s="280">
        <v>28511.366666666669</v>
      </c>
      <c r="K210" s="278">
        <v>27700</v>
      </c>
      <c r="L210" s="278">
        <v>26604</v>
      </c>
      <c r="M210" s="278">
        <v>3.2370000000000003E-2</v>
      </c>
    </row>
    <row r="211" spans="1:13">
      <c r="A211" s="269">
        <v>201</v>
      </c>
      <c r="B211" s="278" t="s">
        <v>398</v>
      </c>
      <c r="C211" s="279">
        <v>45.75</v>
      </c>
      <c r="D211" s="280">
        <v>46.283333333333331</v>
      </c>
      <c r="E211" s="280">
        <v>44.966666666666661</v>
      </c>
      <c r="F211" s="280">
        <v>44.18333333333333</v>
      </c>
      <c r="G211" s="280">
        <v>42.86666666666666</v>
      </c>
      <c r="H211" s="280">
        <v>47.066666666666663</v>
      </c>
      <c r="I211" s="280">
        <v>48.383333333333326</v>
      </c>
      <c r="J211" s="280">
        <v>49.166666666666664</v>
      </c>
      <c r="K211" s="278">
        <v>47.6</v>
      </c>
      <c r="L211" s="278">
        <v>45.5</v>
      </c>
      <c r="M211" s="278">
        <v>2.84815</v>
      </c>
    </row>
    <row r="212" spans="1:13">
      <c r="A212" s="269">
        <v>202</v>
      </c>
      <c r="B212" s="278" t="s">
        <v>256</v>
      </c>
      <c r="C212" s="279">
        <v>21.95</v>
      </c>
      <c r="D212" s="280">
        <v>22</v>
      </c>
      <c r="E212" s="280">
        <v>21.65</v>
      </c>
      <c r="F212" s="280">
        <v>21.349999999999998</v>
      </c>
      <c r="G212" s="280">
        <v>20.999999999999996</v>
      </c>
      <c r="H212" s="280">
        <v>22.3</v>
      </c>
      <c r="I212" s="280">
        <v>22.650000000000002</v>
      </c>
      <c r="J212" s="280">
        <v>22.950000000000003</v>
      </c>
      <c r="K212" s="278">
        <v>22.35</v>
      </c>
      <c r="L212" s="278">
        <v>21.7</v>
      </c>
      <c r="M212" s="278">
        <v>9.8238400000000006</v>
      </c>
    </row>
    <row r="213" spans="1:13">
      <c r="A213" s="269">
        <v>203</v>
      </c>
      <c r="B213" s="278" t="s">
        <v>416</v>
      </c>
      <c r="C213" s="279">
        <v>43.05</v>
      </c>
      <c r="D213" s="280">
        <v>42.1</v>
      </c>
      <c r="E213" s="280">
        <v>41.150000000000006</v>
      </c>
      <c r="F213" s="280">
        <v>39.250000000000007</v>
      </c>
      <c r="G213" s="280">
        <v>38.300000000000011</v>
      </c>
      <c r="H213" s="280">
        <v>44</v>
      </c>
      <c r="I213" s="280">
        <v>44.95</v>
      </c>
      <c r="J213" s="280">
        <v>46.849999999999994</v>
      </c>
      <c r="K213" s="278">
        <v>43.05</v>
      </c>
      <c r="L213" s="278">
        <v>40.200000000000003</v>
      </c>
      <c r="M213" s="278">
        <v>11.8185</v>
      </c>
    </row>
    <row r="214" spans="1:13">
      <c r="A214" s="269">
        <v>204</v>
      </c>
      <c r="B214" s="278" t="s">
        <v>118</v>
      </c>
      <c r="C214" s="279">
        <v>115.2</v>
      </c>
      <c r="D214" s="280">
        <v>115.81666666666666</v>
      </c>
      <c r="E214" s="280">
        <v>113.18333333333332</v>
      </c>
      <c r="F214" s="280">
        <v>111.16666666666666</v>
      </c>
      <c r="G214" s="280">
        <v>108.53333333333332</v>
      </c>
      <c r="H214" s="280">
        <v>117.83333333333333</v>
      </c>
      <c r="I214" s="280">
        <v>120.46666666666665</v>
      </c>
      <c r="J214" s="280">
        <v>122.48333333333333</v>
      </c>
      <c r="K214" s="278">
        <v>118.45</v>
      </c>
      <c r="L214" s="278">
        <v>113.8</v>
      </c>
      <c r="M214" s="278">
        <v>109.97051</v>
      </c>
    </row>
    <row r="215" spans="1:13">
      <c r="A215" s="269">
        <v>205</v>
      </c>
      <c r="B215" s="278" t="s">
        <v>415</v>
      </c>
      <c r="C215" s="279">
        <v>32.25</v>
      </c>
      <c r="D215" s="280">
        <v>32.800000000000004</v>
      </c>
      <c r="E215" s="280">
        <v>31.350000000000009</v>
      </c>
      <c r="F215" s="280">
        <v>30.450000000000003</v>
      </c>
      <c r="G215" s="280">
        <v>29.000000000000007</v>
      </c>
      <c r="H215" s="280">
        <v>33.70000000000001</v>
      </c>
      <c r="I215" s="280">
        <v>35.150000000000013</v>
      </c>
      <c r="J215" s="280">
        <v>36.050000000000011</v>
      </c>
      <c r="K215" s="278">
        <v>34.25</v>
      </c>
      <c r="L215" s="278">
        <v>31.9</v>
      </c>
      <c r="M215" s="278">
        <v>1.7620100000000001</v>
      </c>
    </row>
    <row r="216" spans="1:13">
      <c r="A216" s="269">
        <v>206</v>
      </c>
      <c r="B216" s="278" t="s">
        <v>259</v>
      </c>
      <c r="C216" s="279">
        <v>66.349999999999994</v>
      </c>
      <c r="D216" s="280">
        <v>67.36666666666666</v>
      </c>
      <c r="E216" s="280">
        <v>65.23333333333332</v>
      </c>
      <c r="F216" s="280">
        <v>64.11666666666666</v>
      </c>
      <c r="G216" s="280">
        <v>61.98333333333332</v>
      </c>
      <c r="H216" s="280">
        <v>68.48333333333332</v>
      </c>
      <c r="I216" s="280">
        <v>70.616666666666674</v>
      </c>
      <c r="J216" s="280">
        <v>71.73333333333332</v>
      </c>
      <c r="K216" s="278">
        <v>69.5</v>
      </c>
      <c r="L216" s="278">
        <v>66.25</v>
      </c>
      <c r="M216" s="278">
        <v>14.529260000000001</v>
      </c>
    </row>
    <row r="217" spans="1:13">
      <c r="A217" s="269">
        <v>207</v>
      </c>
      <c r="B217" s="278" t="s">
        <v>119</v>
      </c>
      <c r="C217" s="279">
        <v>292.7</v>
      </c>
      <c r="D217" s="280">
        <v>293.5333333333333</v>
      </c>
      <c r="E217" s="280">
        <v>289.16666666666663</v>
      </c>
      <c r="F217" s="280">
        <v>285.63333333333333</v>
      </c>
      <c r="G217" s="280">
        <v>281.26666666666665</v>
      </c>
      <c r="H217" s="280">
        <v>297.06666666666661</v>
      </c>
      <c r="I217" s="280">
        <v>301.43333333333328</v>
      </c>
      <c r="J217" s="280">
        <v>304.96666666666658</v>
      </c>
      <c r="K217" s="278">
        <v>297.89999999999998</v>
      </c>
      <c r="L217" s="278">
        <v>290</v>
      </c>
      <c r="M217" s="278">
        <v>466.84636</v>
      </c>
    </row>
    <row r="218" spans="1:13">
      <c r="A218" s="269">
        <v>208</v>
      </c>
      <c r="B218" s="278" t="s">
        <v>257</v>
      </c>
      <c r="C218" s="279">
        <v>1233.3499999999999</v>
      </c>
      <c r="D218" s="280">
        <v>1239.7833333333333</v>
      </c>
      <c r="E218" s="280">
        <v>1221.5666666666666</v>
      </c>
      <c r="F218" s="280">
        <v>1209.7833333333333</v>
      </c>
      <c r="G218" s="280">
        <v>1191.5666666666666</v>
      </c>
      <c r="H218" s="280">
        <v>1251.5666666666666</v>
      </c>
      <c r="I218" s="280">
        <v>1269.7833333333333</v>
      </c>
      <c r="J218" s="280">
        <v>1281.5666666666666</v>
      </c>
      <c r="K218" s="278">
        <v>1258</v>
      </c>
      <c r="L218" s="278">
        <v>1228</v>
      </c>
      <c r="M218" s="278">
        <v>3.0306799999999998</v>
      </c>
    </row>
    <row r="219" spans="1:13">
      <c r="A219" s="269">
        <v>209</v>
      </c>
      <c r="B219" s="278" t="s">
        <v>120</v>
      </c>
      <c r="C219" s="279">
        <v>347.35</v>
      </c>
      <c r="D219" s="280">
        <v>344.95</v>
      </c>
      <c r="E219" s="280">
        <v>339.9</v>
      </c>
      <c r="F219" s="280">
        <v>332.45</v>
      </c>
      <c r="G219" s="280">
        <v>327.39999999999998</v>
      </c>
      <c r="H219" s="280">
        <v>352.4</v>
      </c>
      <c r="I219" s="280">
        <v>357.45000000000005</v>
      </c>
      <c r="J219" s="280">
        <v>364.9</v>
      </c>
      <c r="K219" s="278">
        <v>350</v>
      </c>
      <c r="L219" s="278">
        <v>337.5</v>
      </c>
      <c r="M219" s="278">
        <v>45.021790000000003</v>
      </c>
    </row>
    <row r="220" spans="1:13">
      <c r="A220" s="269">
        <v>210</v>
      </c>
      <c r="B220" s="278" t="s">
        <v>404</v>
      </c>
      <c r="C220" s="279">
        <v>2453.0500000000002</v>
      </c>
      <c r="D220" s="280">
        <v>2486.4</v>
      </c>
      <c r="E220" s="280">
        <v>2392.75</v>
      </c>
      <c r="F220" s="280">
        <v>2332.4499999999998</v>
      </c>
      <c r="G220" s="280">
        <v>2238.7999999999997</v>
      </c>
      <c r="H220" s="280">
        <v>2546.7000000000003</v>
      </c>
      <c r="I220" s="280">
        <v>2640.3500000000008</v>
      </c>
      <c r="J220" s="280">
        <v>2700.6500000000005</v>
      </c>
      <c r="K220" s="278">
        <v>2580.0500000000002</v>
      </c>
      <c r="L220" s="278">
        <v>2426.1</v>
      </c>
      <c r="M220" s="278">
        <v>9.0100000000000006E-3</v>
      </c>
    </row>
    <row r="221" spans="1:13">
      <c r="A221" s="269">
        <v>211</v>
      </c>
      <c r="B221" s="278" t="s">
        <v>258</v>
      </c>
      <c r="C221" s="279">
        <v>19.649999999999999</v>
      </c>
      <c r="D221" s="280">
        <v>19.733333333333334</v>
      </c>
      <c r="E221" s="280">
        <v>19.466666666666669</v>
      </c>
      <c r="F221" s="280">
        <v>19.283333333333335</v>
      </c>
      <c r="G221" s="280">
        <v>19.016666666666669</v>
      </c>
      <c r="H221" s="280">
        <v>19.916666666666668</v>
      </c>
      <c r="I221" s="280">
        <v>20.183333333333334</v>
      </c>
      <c r="J221" s="280">
        <v>20.366666666666667</v>
      </c>
      <c r="K221" s="278">
        <v>20</v>
      </c>
      <c r="L221" s="278">
        <v>19.55</v>
      </c>
      <c r="M221" s="278">
        <v>8.7343399999999995</v>
      </c>
    </row>
    <row r="222" spans="1:13">
      <c r="A222" s="269">
        <v>212</v>
      </c>
      <c r="B222" s="278" t="s">
        <v>121</v>
      </c>
      <c r="C222" s="279">
        <v>5.6</v>
      </c>
      <c r="D222" s="280">
        <v>5.6166666666666671</v>
      </c>
      <c r="E222" s="280">
        <v>5.4833333333333343</v>
      </c>
      <c r="F222" s="280">
        <v>5.3666666666666671</v>
      </c>
      <c r="G222" s="280">
        <v>5.2333333333333343</v>
      </c>
      <c r="H222" s="280">
        <v>5.7333333333333343</v>
      </c>
      <c r="I222" s="280">
        <v>5.8666666666666671</v>
      </c>
      <c r="J222" s="280">
        <v>5.9833333333333343</v>
      </c>
      <c r="K222" s="278">
        <v>5.75</v>
      </c>
      <c r="L222" s="278">
        <v>5.5</v>
      </c>
      <c r="M222" s="278">
        <v>2547.1876299999999</v>
      </c>
    </row>
    <row r="223" spans="1:13">
      <c r="A223" s="269">
        <v>213</v>
      </c>
      <c r="B223" s="278" t="s">
        <v>405</v>
      </c>
      <c r="C223" s="279">
        <v>13.6</v>
      </c>
      <c r="D223" s="280">
        <v>13.616666666666667</v>
      </c>
      <c r="E223" s="280">
        <v>13.483333333333334</v>
      </c>
      <c r="F223" s="280">
        <v>13.366666666666667</v>
      </c>
      <c r="G223" s="280">
        <v>13.233333333333334</v>
      </c>
      <c r="H223" s="280">
        <v>13.733333333333334</v>
      </c>
      <c r="I223" s="280">
        <v>13.866666666666667</v>
      </c>
      <c r="J223" s="280">
        <v>13.983333333333334</v>
      </c>
      <c r="K223" s="278">
        <v>13.75</v>
      </c>
      <c r="L223" s="278">
        <v>13.5</v>
      </c>
      <c r="M223" s="278">
        <v>44.421419999999998</v>
      </c>
    </row>
    <row r="224" spans="1:13">
      <c r="A224" s="269">
        <v>214</v>
      </c>
      <c r="B224" s="278" t="s">
        <v>122</v>
      </c>
      <c r="C224" s="279">
        <v>19.850000000000001</v>
      </c>
      <c r="D224" s="280">
        <v>19.866666666666664</v>
      </c>
      <c r="E224" s="280">
        <v>19.533333333333328</v>
      </c>
      <c r="F224" s="280">
        <v>19.216666666666665</v>
      </c>
      <c r="G224" s="280">
        <v>18.883333333333329</v>
      </c>
      <c r="H224" s="280">
        <v>20.183333333333326</v>
      </c>
      <c r="I224" s="280">
        <v>20.516666666666662</v>
      </c>
      <c r="J224" s="280">
        <v>20.833333333333325</v>
      </c>
      <c r="K224" s="278">
        <v>20.2</v>
      </c>
      <c r="L224" s="278">
        <v>19.55</v>
      </c>
      <c r="M224" s="278">
        <v>669.51080000000002</v>
      </c>
    </row>
    <row r="225" spans="1:13">
      <c r="A225" s="269">
        <v>215</v>
      </c>
      <c r="B225" s="278" t="s">
        <v>417</v>
      </c>
      <c r="C225" s="279">
        <v>164.5</v>
      </c>
      <c r="D225" s="280">
        <v>164.68333333333331</v>
      </c>
      <c r="E225" s="280">
        <v>161.91666666666663</v>
      </c>
      <c r="F225" s="280">
        <v>159.33333333333331</v>
      </c>
      <c r="G225" s="280">
        <v>156.56666666666663</v>
      </c>
      <c r="H225" s="280">
        <v>167.26666666666662</v>
      </c>
      <c r="I225" s="280">
        <v>170.03333333333333</v>
      </c>
      <c r="J225" s="280">
        <v>172.61666666666662</v>
      </c>
      <c r="K225" s="278">
        <v>167.45</v>
      </c>
      <c r="L225" s="278">
        <v>162.1</v>
      </c>
      <c r="M225" s="278">
        <v>32.885460000000002</v>
      </c>
    </row>
    <row r="226" spans="1:13">
      <c r="A226" s="269">
        <v>216</v>
      </c>
      <c r="B226" s="278" t="s">
        <v>406</v>
      </c>
      <c r="C226" s="279">
        <v>363.05</v>
      </c>
      <c r="D226" s="280">
        <v>368.7</v>
      </c>
      <c r="E226" s="280">
        <v>357</v>
      </c>
      <c r="F226" s="280">
        <v>350.95</v>
      </c>
      <c r="G226" s="280">
        <v>339.25</v>
      </c>
      <c r="H226" s="280">
        <v>374.75</v>
      </c>
      <c r="I226" s="280">
        <v>386.44999999999993</v>
      </c>
      <c r="J226" s="280">
        <v>392.5</v>
      </c>
      <c r="K226" s="278">
        <v>380.4</v>
      </c>
      <c r="L226" s="278">
        <v>362.65</v>
      </c>
      <c r="M226" s="278">
        <v>0.36131000000000002</v>
      </c>
    </row>
    <row r="227" spans="1:13">
      <c r="A227" s="269">
        <v>217</v>
      </c>
      <c r="B227" s="278" t="s">
        <v>407</v>
      </c>
      <c r="C227" s="279">
        <v>4</v>
      </c>
      <c r="D227" s="280">
        <v>4</v>
      </c>
      <c r="E227" s="280">
        <v>3.95</v>
      </c>
      <c r="F227" s="280">
        <v>3.9000000000000004</v>
      </c>
      <c r="G227" s="280">
        <v>3.8500000000000005</v>
      </c>
      <c r="H227" s="280">
        <v>4.05</v>
      </c>
      <c r="I227" s="280">
        <v>4.1000000000000005</v>
      </c>
      <c r="J227" s="280">
        <v>4.1499999999999995</v>
      </c>
      <c r="K227" s="278">
        <v>4.05</v>
      </c>
      <c r="L227" s="278">
        <v>3.95</v>
      </c>
      <c r="M227" s="278">
        <v>6.77996</v>
      </c>
    </row>
    <row r="228" spans="1:13">
      <c r="A228" s="269">
        <v>218</v>
      </c>
      <c r="B228" s="278" t="s">
        <v>123</v>
      </c>
      <c r="C228" s="279">
        <v>470</v>
      </c>
      <c r="D228" s="280">
        <v>464.43333333333339</v>
      </c>
      <c r="E228" s="280">
        <v>456.6666666666668</v>
      </c>
      <c r="F228" s="280">
        <v>443.33333333333343</v>
      </c>
      <c r="G228" s="280">
        <v>435.56666666666683</v>
      </c>
      <c r="H228" s="280">
        <v>477.76666666666677</v>
      </c>
      <c r="I228" s="280">
        <v>485.53333333333342</v>
      </c>
      <c r="J228" s="280">
        <v>498.86666666666673</v>
      </c>
      <c r="K228" s="278">
        <v>472.2</v>
      </c>
      <c r="L228" s="278">
        <v>451.1</v>
      </c>
      <c r="M228" s="278">
        <v>36.528260000000003</v>
      </c>
    </row>
    <row r="229" spans="1:13">
      <c r="A229" s="269">
        <v>219</v>
      </c>
      <c r="B229" s="278" t="s">
        <v>408</v>
      </c>
      <c r="C229" s="279">
        <v>64.150000000000006</v>
      </c>
      <c r="D229" s="280">
        <v>64.55</v>
      </c>
      <c r="E229" s="280">
        <v>63.3</v>
      </c>
      <c r="F229" s="280">
        <v>62.45</v>
      </c>
      <c r="G229" s="280">
        <v>61.2</v>
      </c>
      <c r="H229" s="280">
        <v>65.399999999999991</v>
      </c>
      <c r="I229" s="280">
        <v>66.649999999999991</v>
      </c>
      <c r="J229" s="280">
        <v>67.499999999999986</v>
      </c>
      <c r="K229" s="278">
        <v>65.8</v>
      </c>
      <c r="L229" s="278">
        <v>63.7</v>
      </c>
      <c r="M229" s="278">
        <v>1.3315300000000001</v>
      </c>
    </row>
    <row r="230" spans="1:13">
      <c r="A230" s="269">
        <v>220</v>
      </c>
      <c r="B230" s="278" t="s">
        <v>261</v>
      </c>
      <c r="C230" s="279">
        <v>67.75</v>
      </c>
      <c r="D230" s="280">
        <v>68.666666666666671</v>
      </c>
      <c r="E230" s="280">
        <v>66.433333333333337</v>
      </c>
      <c r="F230" s="280">
        <v>65.11666666666666</v>
      </c>
      <c r="G230" s="280">
        <v>62.883333333333326</v>
      </c>
      <c r="H230" s="280">
        <v>69.983333333333348</v>
      </c>
      <c r="I230" s="280">
        <v>72.216666666666669</v>
      </c>
      <c r="J230" s="280">
        <v>73.53333333333336</v>
      </c>
      <c r="K230" s="278">
        <v>70.900000000000006</v>
      </c>
      <c r="L230" s="278">
        <v>67.349999999999994</v>
      </c>
      <c r="M230" s="278">
        <v>9.2895199999999996</v>
      </c>
    </row>
    <row r="231" spans="1:13">
      <c r="A231" s="269">
        <v>221</v>
      </c>
      <c r="B231" s="278" t="s">
        <v>413</v>
      </c>
      <c r="C231" s="279">
        <v>135.80000000000001</v>
      </c>
      <c r="D231" s="280">
        <v>135.86666666666667</v>
      </c>
      <c r="E231" s="280">
        <v>131.73333333333335</v>
      </c>
      <c r="F231" s="280">
        <v>127.66666666666669</v>
      </c>
      <c r="G231" s="280">
        <v>123.53333333333336</v>
      </c>
      <c r="H231" s="280">
        <v>139.93333333333334</v>
      </c>
      <c r="I231" s="280">
        <v>144.06666666666666</v>
      </c>
      <c r="J231" s="280">
        <v>148.13333333333333</v>
      </c>
      <c r="K231" s="278">
        <v>140</v>
      </c>
      <c r="L231" s="278">
        <v>131.80000000000001</v>
      </c>
      <c r="M231" s="278">
        <v>144.78569999999999</v>
      </c>
    </row>
    <row r="232" spans="1:13">
      <c r="A232" s="269">
        <v>222</v>
      </c>
      <c r="B232" s="278" t="s">
        <v>1617</v>
      </c>
      <c r="C232" s="279">
        <v>2491.1999999999998</v>
      </c>
      <c r="D232" s="280">
        <v>2502.7333333333331</v>
      </c>
      <c r="E232" s="280">
        <v>2443.4666666666662</v>
      </c>
      <c r="F232" s="280">
        <v>2395.7333333333331</v>
      </c>
      <c r="G232" s="280">
        <v>2336.4666666666662</v>
      </c>
      <c r="H232" s="280">
        <v>2550.4666666666662</v>
      </c>
      <c r="I232" s="280">
        <v>2609.7333333333336</v>
      </c>
      <c r="J232" s="280">
        <v>2657.4666666666662</v>
      </c>
      <c r="K232" s="278">
        <v>2562</v>
      </c>
      <c r="L232" s="278">
        <v>2455</v>
      </c>
      <c r="M232" s="278">
        <v>0.53678999999999999</v>
      </c>
    </row>
    <row r="233" spans="1:13">
      <c r="A233" s="269">
        <v>223</v>
      </c>
      <c r="B233" s="278" t="s">
        <v>260</v>
      </c>
      <c r="C233" s="279">
        <v>44.15</v>
      </c>
      <c r="D233" s="280">
        <v>44.333333333333336</v>
      </c>
      <c r="E233" s="280">
        <v>43.766666666666673</v>
      </c>
      <c r="F233" s="280">
        <v>43.38333333333334</v>
      </c>
      <c r="G233" s="280">
        <v>42.816666666666677</v>
      </c>
      <c r="H233" s="280">
        <v>44.716666666666669</v>
      </c>
      <c r="I233" s="280">
        <v>45.283333333333331</v>
      </c>
      <c r="J233" s="280">
        <v>45.666666666666664</v>
      </c>
      <c r="K233" s="278">
        <v>44.9</v>
      </c>
      <c r="L233" s="278">
        <v>43.95</v>
      </c>
      <c r="M233" s="278">
        <v>5.5907099999999996</v>
      </c>
    </row>
    <row r="234" spans="1:13">
      <c r="A234" s="269">
        <v>224</v>
      </c>
      <c r="B234" s="278" t="s">
        <v>124</v>
      </c>
      <c r="C234" s="279">
        <v>942</v>
      </c>
      <c r="D234" s="280">
        <v>957.98333333333323</v>
      </c>
      <c r="E234" s="280">
        <v>920.91666666666652</v>
      </c>
      <c r="F234" s="280">
        <v>899.83333333333326</v>
      </c>
      <c r="G234" s="280">
        <v>862.76666666666654</v>
      </c>
      <c r="H234" s="280">
        <v>979.06666666666649</v>
      </c>
      <c r="I234" s="280">
        <v>1016.1333333333333</v>
      </c>
      <c r="J234" s="280">
        <v>1037.2166666666665</v>
      </c>
      <c r="K234" s="278">
        <v>995.05</v>
      </c>
      <c r="L234" s="278">
        <v>936.9</v>
      </c>
      <c r="M234" s="278">
        <v>28.05294</v>
      </c>
    </row>
    <row r="235" spans="1:13">
      <c r="A235" s="269">
        <v>225</v>
      </c>
      <c r="B235" s="278" t="s">
        <v>419</v>
      </c>
      <c r="C235" s="279">
        <v>278.25</v>
      </c>
      <c r="D235" s="280">
        <v>278.41666666666669</v>
      </c>
      <c r="E235" s="280">
        <v>276.88333333333338</v>
      </c>
      <c r="F235" s="280">
        <v>275.51666666666671</v>
      </c>
      <c r="G235" s="280">
        <v>273.98333333333341</v>
      </c>
      <c r="H235" s="280">
        <v>279.78333333333336</v>
      </c>
      <c r="I235" s="280">
        <v>281.31666666666666</v>
      </c>
      <c r="J235" s="280">
        <v>282.68333333333334</v>
      </c>
      <c r="K235" s="278">
        <v>279.95</v>
      </c>
      <c r="L235" s="278">
        <v>277.05</v>
      </c>
      <c r="M235" s="278">
        <v>4.8585500000000001</v>
      </c>
    </row>
    <row r="236" spans="1:13">
      <c r="A236" s="269">
        <v>226</v>
      </c>
      <c r="B236" s="278" t="s">
        <v>125</v>
      </c>
      <c r="C236" s="279">
        <v>348.2</v>
      </c>
      <c r="D236" s="280">
        <v>348.05</v>
      </c>
      <c r="E236" s="280">
        <v>342.15000000000003</v>
      </c>
      <c r="F236" s="280">
        <v>336.1</v>
      </c>
      <c r="G236" s="280">
        <v>330.20000000000005</v>
      </c>
      <c r="H236" s="280">
        <v>354.1</v>
      </c>
      <c r="I236" s="280">
        <v>360</v>
      </c>
      <c r="J236" s="280">
        <v>366.05</v>
      </c>
      <c r="K236" s="278">
        <v>353.95</v>
      </c>
      <c r="L236" s="278">
        <v>342</v>
      </c>
      <c r="M236" s="278">
        <v>199.33264</v>
      </c>
    </row>
    <row r="237" spans="1:13">
      <c r="A237" s="269">
        <v>227</v>
      </c>
      <c r="B237" s="278" t="s">
        <v>420</v>
      </c>
      <c r="C237" s="279">
        <v>47.6</v>
      </c>
      <c r="D237" s="280">
        <v>48.233333333333327</v>
      </c>
      <c r="E237" s="280">
        <v>46.466666666666654</v>
      </c>
      <c r="F237" s="280">
        <v>45.333333333333329</v>
      </c>
      <c r="G237" s="280">
        <v>43.566666666666656</v>
      </c>
      <c r="H237" s="280">
        <v>49.366666666666653</v>
      </c>
      <c r="I237" s="280">
        <v>51.133333333333319</v>
      </c>
      <c r="J237" s="280">
        <v>52.266666666666652</v>
      </c>
      <c r="K237" s="278">
        <v>50</v>
      </c>
      <c r="L237" s="278">
        <v>47.1</v>
      </c>
      <c r="M237" s="278">
        <v>1.2045600000000001</v>
      </c>
    </row>
    <row r="238" spans="1:13">
      <c r="A238" s="269">
        <v>228</v>
      </c>
      <c r="B238" s="278" t="s">
        <v>126</v>
      </c>
      <c r="C238" s="279">
        <v>208.15</v>
      </c>
      <c r="D238" s="280">
        <v>208.46666666666667</v>
      </c>
      <c r="E238" s="280">
        <v>202.93333333333334</v>
      </c>
      <c r="F238" s="280">
        <v>197.71666666666667</v>
      </c>
      <c r="G238" s="280">
        <v>192.18333333333334</v>
      </c>
      <c r="H238" s="280">
        <v>213.68333333333334</v>
      </c>
      <c r="I238" s="280">
        <v>219.2166666666667</v>
      </c>
      <c r="J238" s="280">
        <v>224.43333333333334</v>
      </c>
      <c r="K238" s="278">
        <v>214</v>
      </c>
      <c r="L238" s="278">
        <v>203.25</v>
      </c>
      <c r="M238" s="278">
        <v>94.687669999999997</v>
      </c>
    </row>
    <row r="239" spans="1:13">
      <c r="A239" s="269">
        <v>229</v>
      </c>
      <c r="B239" s="278" t="s">
        <v>127</v>
      </c>
      <c r="C239" s="279">
        <v>680.55</v>
      </c>
      <c r="D239" s="280">
        <v>686.33333333333337</v>
      </c>
      <c r="E239" s="280">
        <v>673.2166666666667</v>
      </c>
      <c r="F239" s="280">
        <v>665.88333333333333</v>
      </c>
      <c r="G239" s="280">
        <v>652.76666666666665</v>
      </c>
      <c r="H239" s="280">
        <v>693.66666666666674</v>
      </c>
      <c r="I239" s="280">
        <v>706.7833333333333</v>
      </c>
      <c r="J239" s="280">
        <v>714.11666666666679</v>
      </c>
      <c r="K239" s="278">
        <v>699.45</v>
      </c>
      <c r="L239" s="278">
        <v>679</v>
      </c>
      <c r="M239" s="278">
        <v>70.997190000000003</v>
      </c>
    </row>
    <row r="240" spans="1:13">
      <c r="A240" s="269">
        <v>230</v>
      </c>
      <c r="B240" s="278" t="s">
        <v>421</v>
      </c>
      <c r="C240" s="279">
        <v>206.35</v>
      </c>
      <c r="D240" s="280">
        <v>208.45000000000002</v>
      </c>
      <c r="E240" s="280">
        <v>201.30000000000004</v>
      </c>
      <c r="F240" s="280">
        <v>196.25000000000003</v>
      </c>
      <c r="G240" s="280">
        <v>189.10000000000005</v>
      </c>
      <c r="H240" s="280">
        <v>213.50000000000003</v>
      </c>
      <c r="I240" s="280">
        <v>220.65</v>
      </c>
      <c r="J240" s="280">
        <v>225.70000000000002</v>
      </c>
      <c r="K240" s="278">
        <v>215.6</v>
      </c>
      <c r="L240" s="278">
        <v>203.4</v>
      </c>
      <c r="M240" s="278">
        <v>3.3532199999999999</v>
      </c>
    </row>
    <row r="241" spans="1:13">
      <c r="A241" s="269">
        <v>231</v>
      </c>
      <c r="B241" s="278" t="s">
        <v>422</v>
      </c>
      <c r="C241" s="279">
        <v>66</v>
      </c>
      <c r="D241" s="280">
        <v>66.350000000000009</v>
      </c>
      <c r="E241" s="280">
        <v>64.65000000000002</v>
      </c>
      <c r="F241" s="280">
        <v>63.300000000000011</v>
      </c>
      <c r="G241" s="280">
        <v>61.600000000000023</v>
      </c>
      <c r="H241" s="280">
        <v>67.700000000000017</v>
      </c>
      <c r="I241" s="280">
        <v>69.400000000000006</v>
      </c>
      <c r="J241" s="280">
        <v>70.750000000000014</v>
      </c>
      <c r="K241" s="278">
        <v>68.05</v>
      </c>
      <c r="L241" s="278">
        <v>65</v>
      </c>
      <c r="M241" s="278">
        <v>0.26018000000000002</v>
      </c>
    </row>
    <row r="242" spans="1:13">
      <c r="A242" s="269">
        <v>232</v>
      </c>
      <c r="B242" s="278" t="s">
        <v>418</v>
      </c>
      <c r="C242" s="279">
        <v>7.15</v>
      </c>
      <c r="D242" s="280">
        <v>7.2166666666666659</v>
      </c>
      <c r="E242" s="280">
        <v>7.0833333333333321</v>
      </c>
      <c r="F242" s="280">
        <v>7.0166666666666666</v>
      </c>
      <c r="G242" s="280">
        <v>6.8833333333333329</v>
      </c>
      <c r="H242" s="280">
        <v>7.2833333333333314</v>
      </c>
      <c r="I242" s="280">
        <v>7.4166666666666661</v>
      </c>
      <c r="J242" s="280">
        <v>7.4833333333333307</v>
      </c>
      <c r="K242" s="278">
        <v>7.35</v>
      </c>
      <c r="L242" s="278">
        <v>7.15</v>
      </c>
      <c r="M242" s="278">
        <v>5.23231</v>
      </c>
    </row>
    <row r="243" spans="1:13">
      <c r="A243" s="269">
        <v>233</v>
      </c>
      <c r="B243" s="278" t="s">
        <v>128</v>
      </c>
      <c r="C243" s="279">
        <v>77.150000000000006</v>
      </c>
      <c r="D243" s="280">
        <v>77.05</v>
      </c>
      <c r="E243" s="280">
        <v>76.25</v>
      </c>
      <c r="F243" s="280">
        <v>75.350000000000009</v>
      </c>
      <c r="G243" s="280">
        <v>74.550000000000011</v>
      </c>
      <c r="H243" s="280">
        <v>77.949999999999989</v>
      </c>
      <c r="I243" s="280">
        <v>78.749999999999972</v>
      </c>
      <c r="J243" s="280">
        <v>79.649999999999977</v>
      </c>
      <c r="K243" s="278">
        <v>77.849999999999994</v>
      </c>
      <c r="L243" s="278">
        <v>76.150000000000006</v>
      </c>
      <c r="M243" s="278">
        <v>154.86145999999999</v>
      </c>
    </row>
    <row r="244" spans="1:13">
      <c r="A244" s="269">
        <v>234</v>
      </c>
      <c r="B244" s="278" t="s">
        <v>263</v>
      </c>
      <c r="C244" s="279">
        <v>1618.95</v>
      </c>
      <c r="D244" s="280">
        <v>1611.5999999999997</v>
      </c>
      <c r="E244" s="280">
        <v>1584.1999999999994</v>
      </c>
      <c r="F244" s="280">
        <v>1549.4499999999996</v>
      </c>
      <c r="G244" s="280">
        <v>1522.0499999999993</v>
      </c>
      <c r="H244" s="280">
        <v>1646.3499999999995</v>
      </c>
      <c r="I244" s="280">
        <v>1673.7499999999995</v>
      </c>
      <c r="J244" s="280">
        <v>1708.4999999999995</v>
      </c>
      <c r="K244" s="278">
        <v>1639</v>
      </c>
      <c r="L244" s="278">
        <v>1576.85</v>
      </c>
      <c r="M244" s="278">
        <v>3.1640100000000002</v>
      </c>
    </row>
    <row r="245" spans="1:13">
      <c r="A245" s="269">
        <v>235</v>
      </c>
      <c r="B245" s="278" t="s">
        <v>409</v>
      </c>
      <c r="C245" s="279">
        <v>58.45</v>
      </c>
      <c r="D245" s="280">
        <v>58.716666666666661</v>
      </c>
      <c r="E245" s="280">
        <v>57.783333333333324</v>
      </c>
      <c r="F245" s="280">
        <v>57.11666666666666</v>
      </c>
      <c r="G245" s="280">
        <v>56.183333333333323</v>
      </c>
      <c r="H245" s="280">
        <v>59.383333333333326</v>
      </c>
      <c r="I245" s="280">
        <v>60.316666666666663</v>
      </c>
      <c r="J245" s="280">
        <v>60.983333333333327</v>
      </c>
      <c r="K245" s="278">
        <v>59.65</v>
      </c>
      <c r="L245" s="278">
        <v>58.05</v>
      </c>
      <c r="M245" s="278">
        <v>5.9029600000000002</v>
      </c>
    </row>
    <row r="246" spans="1:13">
      <c r="A246" s="269">
        <v>236</v>
      </c>
      <c r="B246" s="278" t="s">
        <v>410</v>
      </c>
      <c r="C246" s="279">
        <v>84.1</v>
      </c>
      <c r="D246" s="280">
        <v>84.083333333333329</v>
      </c>
      <c r="E246" s="280">
        <v>82.566666666666663</v>
      </c>
      <c r="F246" s="280">
        <v>81.033333333333331</v>
      </c>
      <c r="G246" s="280">
        <v>79.516666666666666</v>
      </c>
      <c r="H246" s="280">
        <v>85.61666666666666</v>
      </c>
      <c r="I246" s="280">
        <v>87.13333333333334</v>
      </c>
      <c r="J246" s="280">
        <v>88.666666666666657</v>
      </c>
      <c r="K246" s="278">
        <v>85.6</v>
      </c>
      <c r="L246" s="278">
        <v>82.55</v>
      </c>
      <c r="M246" s="278">
        <v>5.5700099999999999</v>
      </c>
    </row>
    <row r="247" spans="1:13">
      <c r="A247" s="269">
        <v>237</v>
      </c>
      <c r="B247" s="278" t="s">
        <v>403</v>
      </c>
      <c r="C247" s="279">
        <v>380.3</v>
      </c>
      <c r="D247" s="280">
        <v>381.68333333333334</v>
      </c>
      <c r="E247" s="280">
        <v>373.36666666666667</v>
      </c>
      <c r="F247" s="280">
        <v>366.43333333333334</v>
      </c>
      <c r="G247" s="280">
        <v>358.11666666666667</v>
      </c>
      <c r="H247" s="280">
        <v>388.61666666666667</v>
      </c>
      <c r="I247" s="280">
        <v>396.93333333333339</v>
      </c>
      <c r="J247" s="280">
        <v>403.86666666666667</v>
      </c>
      <c r="K247" s="278">
        <v>390</v>
      </c>
      <c r="L247" s="278">
        <v>374.75</v>
      </c>
      <c r="M247" s="278">
        <v>7.0392599999999996</v>
      </c>
    </row>
    <row r="248" spans="1:13">
      <c r="A248" s="269">
        <v>238</v>
      </c>
      <c r="B248" s="278" t="s">
        <v>129</v>
      </c>
      <c r="C248" s="279">
        <v>191.7</v>
      </c>
      <c r="D248" s="280">
        <v>191.48333333333335</v>
      </c>
      <c r="E248" s="280">
        <v>188.01666666666671</v>
      </c>
      <c r="F248" s="280">
        <v>184.33333333333337</v>
      </c>
      <c r="G248" s="280">
        <v>180.86666666666673</v>
      </c>
      <c r="H248" s="280">
        <v>195.16666666666669</v>
      </c>
      <c r="I248" s="280">
        <v>198.63333333333333</v>
      </c>
      <c r="J248" s="280">
        <v>202.31666666666666</v>
      </c>
      <c r="K248" s="278">
        <v>194.95</v>
      </c>
      <c r="L248" s="278">
        <v>187.8</v>
      </c>
      <c r="M248" s="278">
        <v>532.35757999999998</v>
      </c>
    </row>
    <row r="249" spans="1:13">
      <c r="A249" s="269">
        <v>239</v>
      </c>
      <c r="B249" s="278" t="s">
        <v>414</v>
      </c>
      <c r="C249" s="279">
        <v>152.85</v>
      </c>
      <c r="D249" s="280">
        <v>153.18333333333331</v>
      </c>
      <c r="E249" s="280">
        <v>151.66666666666663</v>
      </c>
      <c r="F249" s="280">
        <v>150.48333333333332</v>
      </c>
      <c r="G249" s="280">
        <v>148.96666666666664</v>
      </c>
      <c r="H249" s="280">
        <v>154.36666666666662</v>
      </c>
      <c r="I249" s="280">
        <v>155.88333333333333</v>
      </c>
      <c r="J249" s="280">
        <v>157.06666666666661</v>
      </c>
      <c r="K249" s="278">
        <v>154.69999999999999</v>
      </c>
      <c r="L249" s="278">
        <v>152</v>
      </c>
      <c r="M249" s="278">
        <v>6.6470000000000001E-2</v>
      </c>
    </row>
    <row r="250" spans="1:13">
      <c r="A250" s="269">
        <v>240</v>
      </c>
      <c r="B250" s="278" t="s">
        <v>411</v>
      </c>
      <c r="C250" s="279">
        <v>34.65</v>
      </c>
      <c r="D250" s="280">
        <v>34.25</v>
      </c>
      <c r="E250" s="280">
        <v>33.5</v>
      </c>
      <c r="F250" s="280">
        <v>32.35</v>
      </c>
      <c r="G250" s="280">
        <v>31.6</v>
      </c>
      <c r="H250" s="280">
        <v>35.4</v>
      </c>
      <c r="I250" s="280">
        <v>36.15</v>
      </c>
      <c r="J250" s="280">
        <v>37.299999999999997</v>
      </c>
      <c r="K250" s="278">
        <v>35</v>
      </c>
      <c r="L250" s="278">
        <v>33.1</v>
      </c>
      <c r="M250" s="278">
        <v>0.78332000000000002</v>
      </c>
    </row>
    <row r="251" spans="1:13">
      <c r="A251" s="269">
        <v>241</v>
      </c>
      <c r="B251" s="278" t="s">
        <v>412</v>
      </c>
      <c r="C251" s="279">
        <v>80.599999999999994</v>
      </c>
      <c r="D251" s="280">
        <v>80.86666666666666</v>
      </c>
      <c r="E251" s="280">
        <v>79.98333333333332</v>
      </c>
      <c r="F251" s="280">
        <v>79.36666666666666</v>
      </c>
      <c r="G251" s="280">
        <v>78.48333333333332</v>
      </c>
      <c r="H251" s="280">
        <v>81.48333333333332</v>
      </c>
      <c r="I251" s="280">
        <v>82.366666666666674</v>
      </c>
      <c r="J251" s="280">
        <v>82.98333333333332</v>
      </c>
      <c r="K251" s="278">
        <v>81.75</v>
      </c>
      <c r="L251" s="278">
        <v>80.25</v>
      </c>
      <c r="M251" s="278">
        <v>2.5885799999999999</v>
      </c>
    </row>
    <row r="252" spans="1:13">
      <c r="A252" s="269">
        <v>242</v>
      </c>
      <c r="B252" s="278" t="s">
        <v>432</v>
      </c>
      <c r="C252" s="279">
        <v>12.4</v>
      </c>
      <c r="D252" s="280">
        <v>12.549999999999999</v>
      </c>
      <c r="E252" s="280">
        <v>12.199999999999998</v>
      </c>
      <c r="F252" s="280">
        <v>11.999999999999998</v>
      </c>
      <c r="G252" s="280">
        <v>11.649999999999997</v>
      </c>
      <c r="H252" s="280">
        <v>12.749999999999998</v>
      </c>
      <c r="I252" s="280">
        <v>13.1</v>
      </c>
      <c r="J252" s="280">
        <v>13.299999999999999</v>
      </c>
      <c r="K252" s="278">
        <v>12.9</v>
      </c>
      <c r="L252" s="278">
        <v>12.35</v>
      </c>
      <c r="M252" s="278">
        <v>8.5896500000000007</v>
      </c>
    </row>
    <row r="253" spans="1:13">
      <c r="A253" s="269">
        <v>243</v>
      </c>
      <c r="B253" s="278" t="s">
        <v>429</v>
      </c>
      <c r="C253" s="279">
        <v>37.85</v>
      </c>
      <c r="D253" s="280">
        <v>38.116666666666667</v>
      </c>
      <c r="E253" s="280">
        <v>37.233333333333334</v>
      </c>
      <c r="F253" s="280">
        <v>36.616666666666667</v>
      </c>
      <c r="G253" s="280">
        <v>35.733333333333334</v>
      </c>
      <c r="H253" s="280">
        <v>38.733333333333334</v>
      </c>
      <c r="I253" s="280">
        <v>39.616666666666674</v>
      </c>
      <c r="J253" s="280">
        <v>40.233333333333334</v>
      </c>
      <c r="K253" s="278">
        <v>39</v>
      </c>
      <c r="L253" s="278">
        <v>37.5</v>
      </c>
      <c r="M253" s="278">
        <v>1.6977800000000001</v>
      </c>
    </row>
    <row r="254" spans="1:13">
      <c r="A254" s="269">
        <v>244</v>
      </c>
      <c r="B254" s="278" t="s">
        <v>430</v>
      </c>
      <c r="C254" s="279">
        <v>65.25</v>
      </c>
      <c r="D254" s="280">
        <v>65.2</v>
      </c>
      <c r="E254" s="280">
        <v>63.7</v>
      </c>
      <c r="F254" s="280">
        <v>62.15</v>
      </c>
      <c r="G254" s="280">
        <v>60.65</v>
      </c>
      <c r="H254" s="280">
        <v>66.75</v>
      </c>
      <c r="I254" s="280">
        <v>68.25</v>
      </c>
      <c r="J254" s="280">
        <v>69.800000000000011</v>
      </c>
      <c r="K254" s="278">
        <v>66.7</v>
      </c>
      <c r="L254" s="278">
        <v>63.65</v>
      </c>
      <c r="M254" s="278">
        <v>5.9393099999999999</v>
      </c>
    </row>
    <row r="255" spans="1:13">
      <c r="A255" s="269">
        <v>245</v>
      </c>
      <c r="B255" s="278" t="s">
        <v>433</v>
      </c>
      <c r="C255" s="279">
        <v>24.3</v>
      </c>
      <c r="D255" s="280">
        <v>24.383333333333336</v>
      </c>
      <c r="E255" s="280">
        <v>23.866666666666674</v>
      </c>
      <c r="F255" s="280">
        <v>23.433333333333337</v>
      </c>
      <c r="G255" s="280">
        <v>22.916666666666675</v>
      </c>
      <c r="H255" s="280">
        <v>24.816666666666674</v>
      </c>
      <c r="I255" s="280">
        <v>25.333333333333332</v>
      </c>
      <c r="J255" s="280">
        <v>25.766666666666673</v>
      </c>
      <c r="K255" s="278">
        <v>24.9</v>
      </c>
      <c r="L255" s="278">
        <v>23.95</v>
      </c>
      <c r="M255" s="278">
        <v>2.97641</v>
      </c>
    </row>
    <row r="256" spans="1:13">
      <c r="A256" s="269">
        <v>246</v>
      </c>
      <c r="B256" s="278" t="s">
        <v>423</v>
      </c>
      <c r="C256" s="279">
        <v>663.95</v>
      </c>
      <c r="D256" s="280">
        <v>662.4</v>
      </c>
      <c r="E256" s="280">
        <v>658.8</v>
      </c>
      <c r="F256" s="280">
        <v>653.65</v>
      </c>
      <c r="G256" s="280">
        <v>650.04999999999995</v>
      </c>
      <c r="H256" s="280">
        <v>667.55</v>
      </c>
      <c r="I256" s="280">
        <v>671.15000000000009</v>
      </c>
      <c r="J256" s="280">
        <v>676.3</v>
      </c>
      <c r="K256" s="278">
        <v>666</v>
      </c>
      <c r="L256" s="278">
        <v>657.25</v>
      </c>
      <c r="M256" s="278">
        <v>1.66578</v>
      </c>
    </row>
    <row r="257" spans="1:13">
      <c r="A257" s="269">
        <v>247</v>
      </c>
      <c r="B257" s="278" t="s">
        <v>437</v>
      </c>
      <c r="C257" s="279">
        <v>2207.3000000000002</v>
      </c>
      <c r="D257" s="280">
        <v>2194.2666666666669</v>
      </c>
      <c r="E257" s="280">
        <v>2142.9833333333336</v>
      </c>
      <c r="F257" s="280">
        <v>2078.6666666666665</v>
      </c>
      <c r="G257" s="280">
        <v>2027.3833333333332</v>
      </c>
      <c r="H257" s="280">
        <v>2258.5833333333339</v>
      </c>
      <c r="I257" s="280">
        <v>2309.8666666666677</v>
      </c>
      <c r="J257" s="280">
        <v>2374.1833333333343</v>
      </c>
      <c r="K257" s="278">
        <v>2245.5500000000002</v>
      </c>
      <c r="L257" s="278">
        <v>2129.9499999999998</v>
      </c>
      <c r="M257" s="278">
        <v>0.27839999999999998</v>
      </c>
    </row>
    <row r="258" spans="1:13">
      <c r="A258" s="269">
        <v>248</v>
      </c>
      <c r="B258" s="278" t="s">
        <v>434</v>
      </c>
      <c r="C258" s="279">
        <v>46.15</v>
      </c>
      <c r="D258" s="280">
        <v>46.716666666666669</v>
      </c>
      <c r="E258" s="280">
        <v>45.433333333333337</v>
      </c>
      <c r="F258" s="280">
        <v>44.716666666666669</v>
      </c>
      <c r="G258" s="280">
        <v>43.433333333333337</v>
      </c>
      <c r="H258" s="280">
        <v>47.433333333333337</v>
      </c>
      <c r="I258" s="280">
        <v>48.716666666666669</v>
      </c>
      <c r="J258" s="280">
        <v>49.433333333333337</v>
      </c>
      <c r="K258" s="278">
        <v>48</v>
      </c>
      <c r="L258" s="278">
        <v>46</v>
      </c>
      <c r="M258" s="278">
        <v>5.9082800000000004</v>
      </c>
    </row>
    <row r="259" spans="1:13">
      <c r="A259" s="269">
        <v>249</v>
      </c>
      <c r="B259" s="278" t="s">
        <v>130</v>
      </c>
      <c r="C259" s="279">
        <v>109.15</v>
      </c>
      <c r="D259" s="280">
        <v>106.36666666666667</v>
      </c>
      <c r="E259" s="280">
        <v>101.88333333333335</v>
      </c>
      <c r="F259" s="280">
        <v>94.616666666666674</v>
      </c>
      <c r="G259" s="280">
        <v>90.133333333333354</v>
      </c>
      <c r="H259" s="280">
        <v>113.63333333333335</v>
      </c>
      <c r="I259" s="280">
        <v>118.11666666666667</v>
      </c>
      <c r="J259" s="280">
        <v>125.38333333333335</v>
      </c>
      <c r="K259" s="278">
        <v>110.85</v>
      </c>
      <c r="L259" s="278">
        <v>99.1</v>
      </c>
      <c r="M259" s="278">
        <v>575.13756999999998</v>
      </c>
    </row>
    <row r="260" spans="1:13">
      <c r="A260" s="269">
        <v>250</v>
      </c>
      <c r="B260" s="278" t="s">
        <v>431</v>
      </c>
      <c r="C260" s="279">
        <v>6.65</v>
      </c>
      <c r="D260" s="280">
        <v>6.6000000000000005</v>
      </c>
      <c r="E260" s="280">
        <v>6.5500000000000007</v>
      </c>
      <c r="F260" s="280">
        <v>6.45</v>
      </c>
      <c r="G260" s="280">
        <v>6.4</v>
      </c>
      <c r="H260" s="280">
        <v>6.7000000000000011</v>
      </c>
      <c r="I260" s="280">
        <v>6.75</v>
      </c>
      <c r="J260" s="280">
        <v>6.8500000000000014</v>
      </c>
      <c r="K260" s="278">
        <v>6.65</v>
      </c>
      <c r="L260" s="278">
        <v>6.5</v>
      </c>
      <c r="M260" s="278">
        <v>21.344390000000001</v>
      </c>
    </row>
    <row r="261" spans="1:13">
      <c r="A261" s="269">
        <v>251</v>
      </c>
      <c r="B261" s="278" t="s">
        <v>424</v>
      </c>
      <c r="C261" s="279">
        <v>1167</v>
      </c>
      <c r="D261" s="280">
        <v>1148.3333333333333</v>
      </c>
      <c r="E261" s="280">
        <v>1118.6666666666665</v>
      </c>
      <c r="F261" s="280">
        <v>1070.3333333333333</v>
      </c>
      <c r="G261" s="280">
        <v>1040.6666666666665</v>
      </c>
      <c r="H261" s="280">
        <v>1196.6666666666665</v>
      </c>
      <c r="I261" s="280">
        <v>1226.333333333333</v>
      </c>
      <c r="J261" s="280">
        <v>1274.6666666666665</v>
      </c>
      <c r="K261" s="278">
        <v>1178</v>
      </c>
      <c r="L261" s="278">
        <v>1100</v>
      </c>
      <c r="M261" s="278">
        <v>3.1166800000000001</v>
      </c>
    </row>
    <row r="262" spans="1:13">
      <c r="A262" s="269">
        <v>252</v>
      </c>
      <c r="B262" s="278" t="s">
        <v>425</v>
      </c>
      <c r="C262" s="279">
        <v>234.5</v>
      </c>
      <c r="D262" s="280">
        <v>228.16666666666666</v>
      </c>
      <c r="E262" s="280">
        <v>216.38333333333333</v>
      </c>
      <c r="F262" s="280">
        <v>198.26666666666668</v>
      </c>
      <c r="G262" s="280">
        <v>186.48333333333335</v>
      </c>
      <c r="H262" s="280">
        <v>246.2833333333333</v>
      </c>
      <c r="I262" s="280">
        <v>258.06666666666666</v>
      </c>
      <c r="J262" s="280">
        <v>276.18333333333328</v>
      </c>
      <c r="K262" s="278">
        <v>239.95</v>
      </c>
      <c r="L262" s="278">
        <v>210.05</v>
      </c>
      <c r="M262" s="278">
        <v>31.92062</v>
      </c>
    </row>
    <row r="263" spans="1:13">
      <c r="A263" s="269">
        <v>253</v>
      </c>
      <c r="B263" s="278" t="s">
        <v>426</v>
      </c>
      <c r="C263" s="279">
        <v>87.3</v>
      </c>
      <c r="D263" s="280">
        <v>87.683333333333337</v>
      </c>
      <c r="E263" s="280">
        <v>86.616666666666674</v>
      </c>
      <c r="F263" s="280">
        <v>85.933333333333337</v>
      </c>
      <c r="G263" s="280">
        <v>84.866666666666674</v>
      </c>
      <c r="H263" s="280">
        <v>88.366666666666674</v>
      </c>
      <c r="I263" s="280">
        <v>89.433333333333337</v>
      </c>
      <c r="J263" s="280">
        <v>90.116666666666674</v>
      </c>
      <c r="K263" s="278">
        <v>88.75</v>
      </c>
      <c r="L263" s="278">
        <v>87</v>
      </c>
      <c r="M263" s="278">
        <v>4.73977</v>
      </c>
    </row>
    <row r="264" spans="1:13">
      <c r="A264" s="269">
        <v>254</v>
      </c>
      <c r="B264" s="278" t="s">
        <v>427</v>
      </c>
      <c r="C264" s="279">
        <v>50.7</v>
      </c>
      <c r="D264" s="280">
        <v>50.883333333333333</v>
      </c>
      <c r="E264" s="280">
        <v>50.066666666666663</v>
      </c>
      <c r="F264" s="280">
        <v>49.43333333333333</v>
      </c>
      <c r="G264" s="280">
        <v>48.61666666666666</v>
      </c>
      <c r="H264" s="280">
        <v>51.516666666666666</v>
      </c>
      <c r="I264" s="280">
        <v>52.333333333333343</v>
      </c>
      <c r="J264" s="280">
        <v>52.966666666666669</v>
      </c>
      <c r="K264" s="278">
        <v>51.7</v>
      </c>
      <c r="L264" s="278">
        <v>50.25</v>
      </c>
      <c r="M264" s="278">
        <v>4.60581</v>
      </c>
    </row>
    <row r="265" spans="1:13">
      <c r="A265" s="269">
        <v>255</v>
      </c>
      <c r="B265" s="278" t="s">
        <v>428</v>
      </c>
      <c r="C265" s="279">
        <v>60.5</v>
      </c>
      <c r="D265" s="280">
        <v>61.45000000000001</v>
      </c>
      <c r="E265" s="280">
        <v>59.250000000000021</v>
      </c>
      <c r="F265" s="280">
        <v>58.000000000000014</v>
      </c>
      <c r="G265" s="280">
        <v>55.800000000000026</v>
      </c>
      <c r="H265" s="280">
        <v>62.700000000000017</v>
      </c>
      <c r="I265" s="280">
        <v>64.900000000000006</v>
      </c>
      <c r="J265" s="280">
        <v>66.150000000000006</v>
      </c>
      <c r="K265" s="278">
        <v>63.65</v>
      </c>
      <c r="L265" s="278">
        <v>60.2</v>
      </c>
      <c r="M265" s="278">
        <v>8.0138700000000007</v>
      </c>
    </row>
    <row r="266" spans="1:13">
      <c r="A266" s="269">
        <v>256</v>
      </c>
      <c r="B266" s="278" t="s">
        <v>436</v>
      </c>
      <c r="C266" s="279">
        <v>26.8</v>
      </c>
      <c r="D266" s="280">
        <v>27</v>
      </c>
      <c r="E266" s="280">
        <v>26.5</v>
      </c>
      <c r="F266" s="280">
        <v>26.2</v>
      </c>
      <c r="G266" s="280">
        <v>25.7</v>
      </c>
      <c r="H266" s="280">
        <v>27.3</v>
      </c>
      <c r="I266" s="280">
        <v>27.8</v>
      </c>
      <c r="J266" s="280">
        <v>28.1</v>
      </c>
      <c r="K266" s="278">
        <v>27.5</v>
      </c>
      <c r="L266" s="278">
        <v>26.7</v>
      </c>
      <c r="M266" s="278">
        <v>1.96591</v>
      </c>
    </row>
    <row r="267" spans="1:13">
      <c r="A267" s="269">
        <v>257</v>
      </c>
      <c r="B267" s="278" t="s">
        <v>435</v>
      </c>
      <c r="C267" s="279">
        <v>37.1</v>
      </c>
      <c r="D267" s="280">
        <v>37.666666666666664</v>
      </c>
      <c r="E267" s="280">
        <v>36.43333333333333</v>
      </c>
      <c r="F267" s="280">
        <v>35.766666666666666</v>
      </c>
      <c r="G267" s="280">
        <v>34.533333333333331</v>
      </c>
      <c r="H267" s="280">
        <v>38.333333333333329</v>
      </c>
      <c r="I267" s="280">
        <v>39.566666666666663</v>
      </c>
      <c r="J267" s="280">
        <v>40.233333333333327</v>
      </c>
      <c r="K267" s="278">
        <v>38.9</v>
      </c>
      <c r="L267" s="278">
        <v>37</v>
      </c>
      <c r="M267" s="278">
        <v>1.3255699999999999</v>
      </c>
    </row>
    <row r="268" spans="1:13">
      <c r="A268" s="269">
        <v>258</v>
      </c>
      <c r="B268" s="278" t="s">
        <v>264</v>
      </c>
      <c r="C268" s="279">
        <v>39.200000000000003</v>
      </c>
      <c r="D268" s="280">
        <v>39.416666666666664</v>
      </c>
      <c r="E268" s="280">
        <v>38.883333333333326</v>
      </c>
      <c r="F268" s="280">
        <v>38.566666666666663</v>
      </c>
      <c r="G268" s="280">
        <v>38.033333333333324</v>
      </c>
      <c r="H268" s="280">
        <v>39.733333333333327</v>
      </c>
      <c r="I268" s="280">
        <v>40.266666666666673</v>
      </c>
      <c r="J268" s="280">
        <v>40.583333333333329</v>
      </c>
      <c r="K268" s="278">
        <v>39.950000000000003</v>
      </c>
      <c r="L268" s="278">
        <v>39.1</v>
      </c>
      <c r="M268" s="278">
        <v>8.1654800000000005</v>
      </c>
    </row>
    <row r="269" spans="1:13">
      <c r="A269" s="269">
        <v>259</v>
      </c>
      <c r="B269" s="278" t="s">
        <v>131</v>
      </c>
      <c r="C269" s="279">
        <v>176.25</v>
      </c>
      <c r="D269" s="280">
        <v>174.16666666666666</v>
      </c>
      <c r="E269" s="280">
        <v>170.08333333333331</v>
      </c>
      <c r="F269" s="280">
        <v>163.91666666666666</v>
      </c>
      <c r="G269" s="280">
        <v>159.83333333333331</v>
      </c>
      <c r="H269" s="280">
        <v>180.33333333333331</v>
      </c>
      <c r="I269" s="280">
        <v>184.41666666666663</v>
      </c>
      <c r="J269" s="280">
        <v>190.58333333333331</v>
      </c>
      <c r="K269" s="278">
        <v>178.25</v>
      </c>
      <c r="L269" s="278">
        <v>168</v>
      </c>
      <c r="M269" s="278">
        <v>303.83792999999997</v>
      </c>
    </row>
    <row r="270" spans="1:13">
      <c r="A270" s="269">
        <v>260</v>
      </c>
      <c r="B270" s="278" t="s">
        <v>265</v>
      </c>
      <c r="C270" s="279">
        <v>444.1</v>
      </c>
      <c r="D270" s="280">
        <v>449.7</v>
      </c>
      <c r="E270" s="280">
        <v>434.4</v>
      </c>
      <c r="F270" s="280">
        <v>424.7</v>
      </c>
      <c r="G270" s="280">
        <v>409.4</v>
      </c>
      <c r="H270" s="280">
        <v>459.4</v>
      </c>
      <c r="I270" s="280">
        <v>474.70000000000005</v>
      </c>
      <c r="J270" s="280">
        <v>484.4</v>
      </c>
      <c r="K270" s="278">
        <v>465</v>
      </c>
      <c r="L270" s="278">
        <v>440</v>
      </c>
      <c r="M270" s="278">
        <v>1.58365</v>
      </c>
    </row>
    <row r="271" spans="1:13">
      <c r="A271" s="269">
        <v>261</v>
      </c>
      <c r="B271" s="278" t="s">
        <v>132</v>
      </c>
      <c r="C271" s="279">
        <v>1704.05</v>
      </c>
      <c r="D271" s="280">
        <v>1687.7166666666665</v>
      </c>
      <c r="E271" s="280">
        <v>1638.583333333333</v>
      </c>
      <c r="F271" s="280">
        <v>1573.1166666666666</v>
      </c>
      <c r="G271" s="280">
        <v>1523.9833333333331</v>
      </c>
      <c r="H271" s="280">
        <v>1753.1833333333329</v>
      </c>
      <c r="I271" s="280">
        <v>1802.3166666666666</v>
      </c>
      <c r="J271" s="280">
        <v>1867.7833333333328</v>
      </c>
      <c r="K271" s="278">
        <v>1736.85</v>
      </c>
      <c r="L271" s="278">
        <v>1622.25</v>
      </c>
      <c r="M271" s="278">
        <v>26.073630000000001</v>
      </c>
    </row>
    <row r="272" spans="1:13">
      <c r="A272" s="269">
        <v>262</v>
      </c>
      <c r="B272" s="278" t="s">
        <v>133</v>
      </c>
      <c r="C272" s="279">
        <v>356</v>
      </c>
      <c r="D272" s="280">
        <v>357</v>
      </c>
      <c r="E272" s="280">
        <v>350.3</v>
      </c>
      <c r="F272" s="280">
        <v>344.6</v>
      </c>
      <c r="G272" s="280">
        <v>337.90000000000003</v>
      </c>
      <c r="H272" s="280">
        <v>362.7</v>
      </c>
      <c r="I272" s="280">
        <v>369.40000000000003</v>
      </c>
      <c r="J272" s="280">
        <v>375.09999999999997</v>
      </c>
      <c r="K272" s="278">
        <v>363.7</v>
      </c>
      <c r="L272" s="278">
        <v>351.3</v>
      </c>
      <c r="M272" s="278">
        <v>23.818380000000001</v>
      </c>
    </row>
    <row r="273" spans="1:13">
      <c r="A273" s="269">
        <v>263</v>
      </c>
      <c r="B273" s="278" t="s">
        <v>438</v>
      </c>
      <c r="C273" s="279">
        <v>100.65</v>
      </c>
      <c r="D273" s="280">
        <v>100.98333333333333</v>
      </c>
      <c r="E273" s="280">
        <v>99.966666666666669</v>
      </c>
      <c r="F273" s="280">
        <v>99.283333333333331</v>
      </c>
      <c r="G273" s="280">
        <v>98.266666666666666</v>
      </c>
      <c r="H273" s="280">
        <v>101.66666666666667</v>
      </c>
      <c r="I273" s="280">
        <v>102.68333333333335</v>
      </c>
      <c r="J273" s="280">
        <v>103.36666666666667</v>
      </c>
      <c r="K273" s="278">
        <v>102</v>
      </c>
      <c r="L273" s="278">
        <v>100.3</v>
      </c>
      <c r="M273" s="278">
        <v>1.07877</v>
      </c>
    </row>
    <row r="274" spans="1:13">
      <c r="A274" s="269">
        <v>264</v>
      </c>
      <c r="B274" s="278" t="s">
        <v>444</v>
      </c>
      <c r="C274" s="279">
        <v>316.5</v>
      </c>
      <c r="D274" s="280">
        <v>314.21666666666664</v>
      </c>
      <c r="E274" s="280">
        <v>310.43333333333328</v>
      </c>
      <c r="F274" s="280">
        <v>304.36666666666662</v>
      </c>
      <c r="G274" s="280">
        <v>300.58333333333326</v>
      </c>
      <c r="H274" s="280">
        <v>320.2833333333333</v>
      </c>
      <c r="I274" s="280">
        <v>324.06666666666672</v>
      </c>
      <c r="J274" s="280">
        <v>330.13333333333333</v>
      </c>
      <c r="K274" s="278">
        <v>318</v>
      </c>
      <c r="L274" s="278">
        <v>308.14999999999998</v>
      </c>
      <c r="M274" s="278">
        <v>9.3296700000000001</v>
      </c>
    </row>
    <row r="275" spans="1:13">
      <c r="A275" s="269">
        <v>265</v>
      </c>
      <c r="B275" s="278" t="s">
        <v>445</v>
      </c>
      <c r="C275" s="279">
        <v>196.45</v>
      </c>
      <c r="D275" s="280">
        <v>195.25</v>
      </c>
      <c r="E275" s="280">
        <v>193.5</v>
      </c>
      <c r="F275" s="280">
        <v>190.55</v>
      </c>
      <c r="G275" s="280">
        <v>188.8</v>
      </c>
      <c r="H275" s="280">
        <v>198.2</v>
      </c>
      <c r="I275" s="280">
        <v>199.95</v>
      </c>
      <c r="J275" s="280">
        <v>202.89999999999998</v>
      </c>
      <c r="K275" s="278">
        <v>197</v>
      </c>
      <c r="L275" s="278">
        <v>192.3</v>
      </c>
      <c r="M275" s="278">
        <v>3.2786599999999999</v>
      </c>
    </row>
    <row r="276" spans="1:13">
      <c r="A276" s="269">
        <v>266</v>
      </c>
      <c r="B276" s="278" t="s">
        <v>446</v>
      </c>
      <c r="C276" s="279">
        <v>348.95</v>
      </c>
      <c r="D276" s="280">
        <v>351.86666666666662</v>
      </c>
      <c r="E276" s="280">
        <v>344.73333333333323</v>
      </c>
      <c r="F276" s="280">
        <v>340.51666666666659</v>
      </c>
      <c r="G276" s="280">
        <v>333.38333333333321</v>
      </c>
      <c r="H276" s="280">
        <v>356.08333333333326</v>
      </c>
      <c r="I276" s="280">
        <v>363.21666666666658</v>
      </c>
      <c r="J276" s="280">
        <v>367.43333333333328</v>
      </c>
      <c r="K276" s="278">
        <v>359</v>
      </c>
      <c r="L276" s="278">
        <v>347.65</v>
      </c>
      <c r="M276" s="278">
        <v>5.5761000000000003</v>
      </c>
    </row>
    <row r="277" spans="1:13">
      <c r="A277" s="269">
        <v>267</v>
      </c>
      <c r="B277" s="278" t="s">
        <v>448</v>
      </c>
      <c r="C277" s="279">
        <v>23.15</v>
      </c>
      <c r="D277" s="280">
        <v>23.216666666666669</v>
      </c>
      <c r="E277" s="280">
        <v>22.933333333333337</v>
      </c>
      <c r="F277" s="280">
        <v>22.716666666666669</v>
      </c>
      <c r="G277" s="280">
        <v>22.433333333333337</v>
      </c>
      <c r="H277" s="280">
        <v>23.433333333333337</v>
      </c>
      <c r="I277" s="280">
        <v>23.716666666666669</v>
      </c>
      <c r="J277" s="280">
        <v>23.933333333333337</v>
      </c>
      <c r="K277" s="278">
        <v>23.5</v>
      </c>
      <c r="L277" s="278">
        <v>23</v>
      </c>
      <c r="M277" s="278">
        <v>3.0704500000000001</v>
      </c>
    </row>
    <row r="278" spans="1:13">
      <c r="A278" s="269">
        <v>268</v>
      </c>
      <c r="B278" s="278" t="s">
        <v>450</v>
      </c>
      <c r="C278" s="279">
        <v>198.9</v>
      </c>
      <c r="D278" s="280">
        <v>198.6</v>
      </c>
      <c r="E278" s="280">
        <v>195.79999999999998</v>
      </c>
      <c r="F278" s="280">
        <v>192.7</v>
      </c>
      <c r="G278" s="280">
        <v>189.89999999999998</v>
      </c>
      <c r="H278" s="280">
        <v>201.7</v>
      </c>
      <c r="I278" s="280">
        <v>204.5</v>
      </c>
      <c r="J278" s="280">
        <v>207.6</v>
      </c>
      <c r="K278" s="278">
        <v>201.4</v>
      </c>
      <c r="L278" s="278">
        <v>195.5</v>
      </c>
      <c r="M278" s="278">
        <v>1.50552</v>
      </c>
    </row>
    <row r="279" spans="1:13">
      <c r="A279" s="269">
        <v>269</v>
      </c>
      <c r="B279" s="278" t="s">
        <v>440</v>
      </c>
      <c r="C279" s="279">
        <v>285.85000000000002</v>
      </c>
      <c r="D279" s="280">
        <v>282.58333333333331</v>
      </c>
      <c r="E279" s="280">
        <v>276.76666666666665</v>
      </c>
      <c r="F279" s="280">
        <v>267.68333333333334</v>
      </c>
      <c r="G279" s="280">
        <v>261.86666666666667</v>
      </c>
      <c r="H279" s="280">
        <v>291.66666666666663</v>
      </c>
      <c r="I279" s="280">
        <v>297.48333333333335</v>
      </c>
      <c r="J279" s="280">
        <v>306.56666666666661</v>
      </c>
      <c r="K279" s="278">
        <v>288.39999999999998</v>
      </c>
      <c r="L279" s="278">
        <v>273.5</v>
      </c>
      <c r="M279" s="278">
        <v>1.61466</v>
      </c>
    </row>
    <row r="280" spans="1:13">
      <c r="A280" s="269">
        <v>270</v>
      </c>
      <c r="B280" s="278" t="s">
        <v>1781</v>
      </c>
      <c r="C280" s="279">
        <v>680.3</v>
      </c>
      <c r="D280" s="280">
        <v>678.11666666666667</v>
      </c>
      <c r="E280" s="280">
        <v>671.18333333333339</v>
      </c>
      <c r="F280" s="280">
        <v>662.06666666666672</v>
      </c>
      <c r="G280" s="280">
        <v>655.13333333333344</v>
      </c>
      <c r="H280" s="280">
        <v>687.23333333333335</v>
      </c>
      <c r="I280" s="280">
        <v>694.16666666666652</v>
      </c>
      <c r="J280" s="280">
        <v>703.2833333333333</v>
      </c>
      <c r="K280" s="278">
        <v>685.05</v>
      </c>
      <c r="L280" s="278">
        <v>669</v>
      </c>
      <c r="M280" s="278">
        <v>6.8720000000000003E-2</v>
      </c>
    </row>
    <row r="281" spans="1:13">
      <c r="A281" s="269">
        <v>271</v>
      </c>
      <c r="B281" s="278" t="s">
        <v>451</v>
      </c>
      <c r="C281" s="279">
        <v>101.4</v>
      </c>
      <c r="D281" s="280">
        <v>102.90000000000002</v>
      </c>
      <c r="E281" s="280">
        <v>98.850000000000037</v>
      </c>
      <c r="F281" s="280">
        <v>96.300000000000011</v>
      </c>
      <c r="G281" s="280">
        <v>92.250000000000028</v>
      </c>
      <c r="H281" s="280">
        <v>105.45000000000005</v>
      </c>
      <c r="I281" s="280">
        <v>109.50000000000003</v>
      </c>
      <c r="J281" s="280">
        <v>112.05000000000005</v>
      </c>
      <c r="K281" s="278">
        <v>106.95</v>
      </c>
      <c r="L281" s="278">
        <v>100.35</v>
      </c>
      <c r="M281" s="278">
        <v>7.893E-2</v>
      </c>
    </row>
    <row r="282" spans="1:13">
      <c r="A282" s="269">
        <v>272</v>
      </c>
      <c r="B282" s="278" t="s">
        <v>441</v>
      </c>
      <c r="C282" s="279">
        <v>189.15</v>
      </c>
      <c r="D282" s="280">
        <v>189.56666666666669</v>
      </c>
      <c r="E282" s="280">
        <v>187.13333333333338</v>
      </c>
      <c r="F282" s="280">
        <v>185.1166666666667</v>
      </c>
      <c r="G282" s="280">
        <v>182.68333333333339</v>
      </c>
      <c r="H282" s="280">
        <v>191.58333333333337</v>
      </c>
      <c r="I282" s="280">
        <v>194.01666666666671</v>
      </c>
      <c r="J282" s="280">
        <v>196.03333333333336</v>
      </c>
      <c r="K282" s="278">
        <v>192</v>
      </c>
      <c r="L282" s="278">
        <v>187.55</v>
      </c>
      <c r="M282" s="278">
        <v>0.59175</v>
      </c>
    </row>
    <row r="283" spans="1:13">
      <c r="A283" s="269">
        <v>273</v>
      </c>
      <c r="B283" s="278" t="s">
        <v>452</v>
      </c>
      <c r="C283" s="279">
        <v>153.15</v>
      </c>
      <c r="D283" s="280">
        <v>152.43333333333331</v>
      </c>
      <c r="E283" s="280">
        <v>146.36666666666662</v>
      </c>
      <c r="F283" s="280">
        <v>139.58333333333331</v>
      </c>
      <c r="G283" s="280">
        <v>133.51666666666662</v>
      </c>
      <c r="H283" s="280">
        <v>159.21666666666661</v>
      </c>
      <c r="I283" s="280">
        <v>165.28333333333327</v>
      </c>
      <c r="J283" s="280">
        <v>172.06666666666661</v>
      </c>
      <c r="K283" s="278">
        <v>158.5</v>
      </c>
      <c r="L283" s="278">
        <v>145.65</v>
      </c>
      <c r="M283" s="278">
        <v>1.13897</v>
      </c>
    </row>
    <row r="284" spans="1:13">
      <c r="A284" s="269">
        <v>274</v>
      </c>
      <c r="B284" s="278" t="s">
        <v>134</v>
      </c>
      <c r="C284" s="279">
        <v>1153.2</v>
      </c>
      <c r="D284" s="280">
        <v>1157.5833333333333</v>
      </c>
      <c r="E284" s="280">
        <v>1140.1666666666665</v>
      </c>
      <c r="F284" s="280">
        <v>1127.1333333333332</v>
      </c>
      <c r="G284" s="280">
        <v>1109.7166666666665</v>
      </c>
      <c r="H284" s="280">
        <v>1170.6166666666666</v>
      </c>
      <c r="I284" s="280">
        <v>1188.0333333333331</v>
      </c>
      <c r="J284" s="280">
        <v>1201.0666666666666</v>
      </c>
      <c r="K284" s="278">
        <v>1175</v>
      </c>
      <c r="L284" s="278">
        <v>1144.55</v>
      </c>
      <c r="M284" s="278">
        <v>54.70825</v>
      </c>
    </row>
    <row r="285" spans="1:13">
      <c r="A285" s="269">
        <v>275</v>
      </c>
      <c r="B285" s="278" t="s">
        <v>442</v>
      </c>
      <c r="C285" s="279">
        <v>43.2</v>
      </c>
      <c r="D285" s="280">
        <v>42.583333333333336</v>
      </c>
      <c r="E285" s="280">
        <v>41.616666666666674</v>
      </c>
      <c r="F285" s="280">
        <v>40.033333333333339</v>
      </c>
      <c r="G285" s="280">
        <v>39.066666666666677</v>
      </c>
      <c r="H285" s="280">
        <v>44.166666666666671</v>
      </c>
      <c r="I285" s="280">
        <v>45.133333333333326</v>
      </c>
      <c r="J285" s="280">
        <v>46.716666666666669</v>
      </c>
      <c r="K285" s="278">
        <v>43.55</v>
      </c>
      <c r="L285" s="278">
        <v>41</v>
      </c>
      <c r="M285" s="278">
        <v>4.9389599999999998</v>
      </c>
    </row>
    <row r="286" spans="1:13">
      <c r="A286" s="269">
        <v>276</v>
      </c>
      <c r="B286" s="278" t="s">
        <v>439</v>
      </c>
      <c r="C286" s="279">
        <v>402.7</v>
      </c>
      <c r="D286" s="280">
        <v>404.83333333333331</v>
      </c>
      <c r="E286" s="280">
        <v>398.86666666666662</v>
      </c>
      <c r="F286" s="280">
        <v>395.0333333333333</v>
      </c>
      <c r="G286" s="280">
        <v>389.06666666666661</v>
      </c>
      <c r="H286" s="280">
        <v>408.66666666666663</v>
      </c>
      <c r="I286" s="280">
        <v>414.63333333333333</v>
      </c>
      <c r="J286" s="280">
        <v>418.46666666666664</v>
      </c>
      <c r="K286" s="278">
        <v>410.8</v>
      </c>
      <c r="L286" s="278">
        <v>401</v>
      </c>
      <c r="M286" s="278">
        <v>2.0049999999999998E-2</v>
      </c>
    </row>
    <row r="287" spans="1:13">
      <c r="A287" s="269">
        <v>277</v>
      </c>
      <c r="B287" s="278" t="s">
        <v>443</v>
      </c>
      <c r="C287" s="279">
        <v>178.45</v>
      </c>
      <c r="D287" s="280">
        <v>179.16666666666666</v>
      </c>
      <c r="E287" s="280">
        <v>177.38333333333333</v>
      </c>
      <c r="F287" s="280">
        <v>176.31666666666666</v>
      </c>
      <c r="G287" s="280">
        <v>174.53333333333333</v>
      </c>
      <c r="H287" s="280">
        <v>180.23333333333332</v>
      </c>
      <c r="I287" s="280">
        <v>182.01666666666668</v>
      </c>
      <c r="J287" s="280">
        <v>183.08333333333331</v>
      </c>
      <c r="K287" s="278">
        <v>180.95</v>
      </c>
      <c r="L287" s="278">
        <v>178.1</v>
      </c>
      <c r="M287" s="278">
        <v>0.65842000000000001</v>
      </c>
    </row>
    <row r="288" spans="1:13">
      <c r="A288" s="269">
        <v>278</v>
      </c>
      <c r="B288" s="278" t="s">
        <v>449</v>
      </c>
      <c r="C288" s="279">
        <v>407.95</v>
      </c>
      <c r="D288" s="280">
        <v>405.10000000000008</v>
      </c>
      <c r="E288" s="280">
        <v>398.20000000000016</v>
      </c>
      <c r="F288" s="280">
        <v>388.4500000000001</v>
      </c>
      <c r="G288" s="280">
        <v>381.55000000000018</v>
      </c>
      <c r="H288" s="280">
        <v>414.85000000000014</v>
      </c>
      <c r="I288" s="280">
        <v>421.75000000000011</v>
      </c>
      <c r="J288" s="280">
        <v>431.50000000000011</v>
      </c>
      <c r="K288" s="278">
        <v>412</v>
      </c>
      <c r="L288" s="278">
        <v>395.35</v>
      </c>
      <c r="M288" s="278">
        <v>1.4799100000000001</v>
      </c>
    </row>
    <row r="289" spans="1:13">
      <c r="A289" s="269">
        <v>279</v>
      </c>
      <c r="B289" s="278" t="s">
        <v>447</v>
      </c>
      <c r="C289" s="279">
        <v>34.65</v>
      </c>
      <c r="D289" s="280">
        <v>35.133333333333333</v>
      </c>
      <c r="E289" s="280">
        <v>33.816666666666663</v>
      </c>
      <c r="F289" s="280">
        <v>32.983333333333327</v>
      </c>
      <c r="G289" s="280">
        <v>31.666666666666657</v>
      </c>
      <c r="H289" s="280">
        <v>35.966666666666669</v>
      </c>
      <c r="I289" s="280">
        <v>37.283333333333346</v>
      </c>
      <c r="J289" s="280">
        <v>38.116666666666674</v>
      </c>
      <c r="K289" s="278">
        <v>36.450000000000003</v>
      </c>
      <c r="L289" s="278">
        <v>34.299999999999997</v>
      </c>
      <c r="M289" s="278">
        <v>12.53046</v>
      </c>
    </row>
    <row r="290" spans="1:13">
      <c r="A290" s="269">
        <v>280</v>
      </c>
      <c r="B290" s="278" t="s">
        <v>135</v>
      </c>
      <c r="C290" s="279">
        <v>51.1</v>
      </c>
      <c r="D290" s="280">
        <v>51.6</v>
      </c>
      <c r="E290" s="280">
        <v>50.5</v>
      </c>
      <c r="F290" s="280">
        <v>49.9</v>
      </c>
      <c r="G290" s="280">
        <v>48.8</v>
      </c>
      <c r="H290" s="280">
        <v>52.2</v>
      </c>
      <c r="I290" s="280">
        <v>53.300000000000011</v>
      </c>
      <c r="J290" s="280">
        <v>53.900000000000006</v>
      </c>
      <c r="K290" s="278">
        <v>52.7</v>
      </c>
      <c r="L290" s="278">
        <v>51</v>
      </c>
      <c r="M290" s="278">
        <v>165.03276</v>
      </c>
    </row>
    <row r="291" spans="1:13">
      <c r="A291" s="269">
        <v>281</v>
      </c>
      <c r="B291" s="278" t="s">
        <v>454</v>
      </c>
      <c r="C291" s="279">
        <v>12.1</v>
      </c>
      <c r="D291" s="280">
        <v>12.216666666666669</v>
      </c>
      <c r="E291" s="280">
        <v>11.683333333333337</v>
      </c>
      <c r="F291" s="280">
        <v>11.266666666666669</v>
      </c>
      <c r="G291" s="280">
        <v>10.733333333333338</v>
      </c>
      <c r="H291" s="280">
        <v>12.633333333333336</v>
      </c>
      <c r="I291" s="280">
        <v>13.166666666666668</v>
      </c>
      <c r="J291" s="280">
        <v>13.583333333333336</v>
      </c>
      <c r="K291" s="278">
        <v>12.75</v>
      </c>
      <c r="L291" s="278">
        <v>11.8</v>
      </c>
      <c r="M291" s="278">
        <v>5.9427899999999996</v>
      </c>
    </row>
    <row r="292" spans="1:13">
      <c r="A292" s="269">
        <v>282</v>
      </c>
      <c r="B292" s="278" t="s">
        <v>359</v>
      </c>
      <c r="C292" s="279">
        <v>1547.45</v>
      </c>
      <c r="D292" s="280">
        <v>1535.1499999999999</v>
      </c>
      <c r="E292" s="280">
        <v>1520.2999999999997</v>
      </c>
      <c r="F292" s="280">
        <v>1493.1499999999999</v>
      </c>
      <c r="G292" s="280">
        <v>1478.2999999999997</v>
      </c>
      <c r="H292" s="280">
        <v>1562.2999999999997</v>
      </c>
      <c r="I292" s="280">
        <v>1577.1499999999996</v>
      </c>
      <c r="J292" s="280">
        <v>1604.2999999999997</v>
      </c>
      <c r="K292" s="278">
        <v>1550</v>
      </c>
      <c r="L292" s="278">
        <v>1508</v>
      </c>
      <c r="M292" s="278">
        <v>0.55569999999999997</v>
      </c>
    </row>
    <row r="293" spans="1:13">
      <c r="A293" s="269">
        <v>283</v>
      </c>
      <c r="B293" s="278" t="s">
        <v>455</v>
      </c>
      <c r="C293" s="279">
        <v>456.55</v>
      </c>
      <c r="D293" s="280">
        <v>457.0333333333333</v>
      </c>
      <c r="E293" s="280">
        <v>451.06666666666661</v>
      </c>
      <c r="F293" s="280">
        <v>445.58333333333331</v>
      </c>
      <c r="G293" s="280">
        <v>439.61666666666662</v>
      </c>
      <c r="H293" s="280">
        <v>462.51666666666659</v>
      </c>
      <c r="I293" s="280">
        <v>468.48333333333329</v>
      </c>
      <c r="J293" s="280">
        <v>473.96666666666658</v>
      </c>
      <c r="K293" s="278">
        <v>463</v>
      </c>
      <c r="L293" s="278">
        <v>451.55</v>
      </c>
      <c r="M293" s="278">
        <v>5.3784999999999998</v>
      </c>
    </row>
    <row r="294" spans="1:13">
      <c r="A294" s="269">
        <v>284</v>
      </c>
      <c r="B294" s="278" t="s">
        <v>453</v>
      </c>
      <c r="C294" s="279">
        <v>2472.8000000000002</v>
      </c>
      <c r="D294" s="280">
        <v>2466.3333333333335</v>
      </c>
      <c r="E294" s="280">
        <v>2432.6166666666668</v>
      </c>
      <c r="F294" s="280">
        <v>2392.4333333333334</v>
      </c>
      <c r="G294" s="280">
        <v>2358.7166666666667</v>
      </c>
      <c r="H294" s="280">
        <v>2506.5166666666669</v>
      </c>
      <c r="I294" s="280">
        <v>2540.2333333333331</v>
      </c>
      <c r="J294" s="280">
        <v>2580.416666666667</v>
      </c>
      <c r="K294" s="278">
        <v>2500.0500000000002</v>
      </c>
      <c r="L294" s="278">
        <v>2426.15</v>
      </c>
      <c r="M294" s="278">
        <v>0.15193000000000001</v>
      </c>
    </row>
    <row r="295" spans="1:13">
      <c r="A295" s="269">
        <v>285</v>
      </c>
      <c r="B295" s="278" t="s">
        <v>456</v>
      </c>
      <c r="C295" s="279">
        <v>16.600000000000001</v>
      </c>
      <c r="D295" s="280">
        <v>16.600000000000001</v>
      </c>
      <c r="E295" s="280">
        <v>16.600000000000001</v>
      </c>
      <c r="F295" s="280">
        <v>16.600000000000001</v>
      </c>
      <c r="G295" s="280">
        <v>16.600000000000001</v>
      </c>
      <c r="H295" s="280">
        <v>16.600000000000001</v>
      </c>
      <c r="I295" s="280">
        <v>16.600000000000001</v>
      </c>
      <c r="J295" s="280">
        <v>16.600000000000001</v>
      </c>
      <c r="K295" s="278">
        <v>16.600000000000001</v>
      </c>
      <c r="L295" s="278">
        <v>16.600000000000001</v>
      </c>
      <c r="M295" s="278">
        <v>2.3528899999999999</v>
      </c>
    </row>
    <row r="296" spans="1:13">
      <c r="A296" s="269">
        <v>286</v>
      </c>
      <c r="B296" s="278" t="s">
        <v>136</v>
      </c>
      <c r="C296" s="279">
        <v>239.6</v>
      </c>
      <c r="D296" s="280">
        <v>238.71666666666667</v>
      </c>
      <c r="E296" s="280">
        <v>233.48333333333335</v>
      </c>
      <c r="F296" s="280">
        <v>227.36666666666667</v>
      </c>
      <c r="G296" s="280">
        <v>222.13333333333335</v>
      </c>
      <c r="H296" s="280">
        <v>244.83333333333334</v>
      </c>
      <c r="I296" s="280">
        <v>250.06666666666663</v>
      </c>
      <c r="J296" s="280">
        <v>256.18333333333334</v>
      </c>
      <c r="K296" s="278">
        <v>243.95</v>
      </c>
      <c r="L296" s="278">
        <v>232.6</v>
      </c>
      <c r="M296" s="278">
        <v>52.332529999999998</v>
      </c>
    </row>
    <row r="297" spans="1:13">
      <c r="A297" s="269">
        <v>287</v>
      </c>
      <c r="B297" s="278" t="s">
        <v>457</v>
      </c>
      <c r="C297" s="279">
        <v>500.15</v>
      </c>
      <c r="D297" s="280">
        <v>503.7166666666667</v>
      </c>
      <c r="E297" s="280">
        <v>494.43333333333339</v>
      </c>
      <c r="F297" s="280">
        <v>488.7166666666667</v>
      </c>
      <c r="G297" s="280">
        <v>479.43333333333339</v>
      </c>
      <c r="H297" s="280">
        <v>509.43333333333339</v>
      </c>
      <c r="I297" s="280">
        <v>518.7166666666667</v>
      </c>
      <c r="J297" s="280">
        <v>524.43333333333339</v>
      </c>
      <c r="K297" s="278">
        <v>513</v>
      </c>
      <c r="L297" s="278">
        <v>498</v>
      </c>
      <c r="M297" s="278">
        <v>6.5129999999999993E-2</v>
      </c>
    </row>
    <row r="298" spans="1:13">
      <c r="A298" s="269">
        <v>288</v>
      </c>
      <c r="B298" s="278" t="s">
        <v>137</v>
      </c>
      <c r="C298" s="279">
        <v>825.55</v>
      </c>
      <c r="D298" s="280">
        <v>829.75</v>
      </c>
      <c r="E298" s="280">
        <v>816.8</v>
      </c>
      <c r="F298" s="280">
        <v>808.05</v>
      </c>
      <c r="G298" s="280">
        <v>795.09999999999991</v>
      </c>
      <c r="H298" s="280">
        <v>838.5</v>
      </c>
      <c r="I298" s="280">
        <v>851.45</v>
      </c>
      <c r="J298" s="280">
        <v>860.2</v>
      </c>
      <c r="K298" s="278">
        <v>842.7</v>
      </c>
      <c r="L298" s="278">
        <v>821</v>
      </c>
      <c r="M298" s="278">
        <v>43.354300000000002</v>
      </c>
    </row>
    <row r="299" spans="1:13">
      <c r="A299" s="269">
        <v>289</v>
      </c>
      <c r="B299" s="278" t="s">
        <v>267</v>
      </c>
      <c r="C299" s="279">
        <v>1787.25</v>
      </c>
      <c r="D299" s="280">
        <v>1787.9833333333333</v>
      </c>
      <c r="E299" s="280">
        <v>1766.3166666666666</v>
      </c>
      <c r="F299" s="280">
        <v>1745.3833333333332</v>
      </c>
      <c r="G299" s="280">
        <v>1723.7166666666665</v>
      </c>
      <c r="H299" s="280">
        <v>1808.9166666666667</v>
      </c>
      <c r="I299" s="280">
        <v>1830.5833333333333</v>
      </c>
      <c r="J299" s="280">
        <v>1851.5166666666669</v>
      </c>
      <c r="K299" s="278">
        <v>1809.65</v>
      </c>
      <c r="L299" s="278">
        <v>1767.05</v>
      </c>
      <c r="M299" s="278">
        <v>0.82064999999999999</v>
      </c>
    </row>
    <row r="300" spans="1:13">
      <c r="A300" s="269">
        <v>290</v>
      </c>
      <c r="B300" s="278" t="s">
        <v>266</v>
      </c>
      <c r="C300" s="279">
        <v>1137.55</v>
      </c>
      <c r="D300" s="280">
        <v>1135.8500000000001</v>
      </c>
      <c r="E300" s="280">
        <v>1125.7000000000003</v>
      </c>
      <c r="F300" s="280">
        <v>1113.8500000000001</v>
      </c>
      <c r="G300" s="280">
        <v>1103.7000000000003</v>
      </c>
      <c r="H300" s="280">
        <v>1147.7000000000003</v>
      </c>
      <c r="I300" s="280">
        <v>1157.8500000000004</v>
      </c>
      <c r="J300" s="280">
        <v>1169.7000000000003</v>
      </c>
      <c r="K300" s="278">
        <v>1146</v>
      </c>
      <c r="L300" s="278">
        <v>1124</v>
      </c>
      <c r="M300" s="278">
        <v>0.58621999999999996</v>
      </c>
    </row>
    <row r="301" spans="1:13">
      <c r="A301" s="269">
        <v>291</v>
      </c>
      <c r="B301" s="278" t="s">
        <v>138</v>
      </c>
      <c r="C301" s="279">
        <v>905.95</v>
      </c>
      <c r="D301" s="280">
        <v>906.05000000000007</v>
      </c>
      <c r="E301" s="280">
        <v>892.90000000000009</v>
      </c>
      <c r="F301" s="280">
        <v>879.85</v>
      </c>
      <c r="G301" s="280">
        <v>866.7</v>
      </c>
      <c r="H301" s="280">
        <v>919.10000000000014</v>
      </c>
      <c r="I301" s="280">
        <v>932.25</v>
      </c>
      <c r="J301" s="280">
        <v>945.30000000000018</v>
      </c>
      <c r="K301" s="278">
        <v>919.2</v>
      </c>
      <c r="L301" s="278">
        <v>893</v>
      </c>
      <c r="M301" s="278">
        <v>54.372140000000002</v>
      </c>
    </row>
    <row r="302" spans="1:13">
      <c r="A302" s="269">
        <v>292</v>
      </c>
      <c r="B302" s="278" t="s">
        <v>458</v>
      </c>
      <c r="C302" s="279">
        <v>912.9</v>
      </c>
      <c r="D302" s="280">
        <v>910.85</v>
      </c>
      <c r="E302" s="280">
        <v>886.7</v>
      </c>
      <c r="F302" s="280">
        <v>860.5</v>
      </c>
      <c r="G302" s="280">
        <v>836.35</v>
      </c>
      <c r="H302" s="280">
        <v>937.05000000000007</v>
      </c>
      <c r="I302" s="280">
        <v>961.19999999999993</v>
      </c>
      <c r="J302" s="280">
        <v>987.40000000000009</v>
      </c>
      <c r="K302" s="278">
        <v>935</v>
      </c>
      <c r="L302" s="278">
        <v>884.65</v>
      </c>
      <c r="M302" s="278">
        <v>0.61828000000000005</v>
      </c>
    </row>
    <row r="303" spans="1:13">
      <c r="A303" s="269">
        <v>293</v>
      </c>
      <c r="B303" s="278" t="s">
        <v>139</v>
      </c>
      <c r="C303" s="279">
        <v>429.15</v>
      </c>
      <c r="D303" s="280">
        <v>428.66666666666669</v>
      </c>
      <c r="E303" s="280">
        <v>422.13333333333338</v>
      </c>
      <c r="F303" s="280">
        <v>415.11666666666667</v>
      </c>
      <c r="G303" s="280">
        <v>408.58333333333337</v>
      </c>
      <c r="H303" s="280">
        <v>435.68333333333339</v>
      </c>
      <c r="I303" s="280">
        <v>442.2166666666667</v>
      </c>
      <c r="J303" s="280">
        <v>449.23333333333341</v>
      </c>
      <c r="K303" s="278">
        <v>435.2</v>
      </c>
      <c r="L303" s="278">
        <v>421.65</v>
      </c>
      <c r="M303" s="278">
        <v>58.953789999999998</v>
      </c>
    </row>
    <row r="304" spans="1:13">
      <c r="A304" s="269">
        <v>294</v>
      </c>
      <c r="B304" s="278" t="s">
        <v>140</v>
      </c>
      <c r="C304" s="279">
        <v>132.80000000000001</v>
      </c>
      <c r="D304" s="280">
        <v>131.9</v>
      </c>
      <c r="E304" s="280">
        <v>129.9</v>
      </c>
      <c r="F304" s="280">
        <v>127</v>
      </c>
      <c r="G304" s="280">
        <v>125</v>
      </c>
      <c r="H304" s="280">
        <v>134.80000000000001</v>
      </c>
      <c r="I304" s="280">
        <v>136.80000000000001</v>
      </c>
      <c r="J304" s="280">
        <v>139.70000000000002</v>
      </c>
      <c r="K304" s="278">
        <v>133.9</v>
      </c>
      <c r="L304" s="278">
        <v>129</v>
      </c>
      <c r="M304" s="278">
        <v>95.977930000000001</v>
      </c>
    </row>
    <row r="305" spans="1:13">
      <c r="A305" s="269">
        <v>295</v>
      </c>
      <c r="B305" s="278" t="s">
        <v>462</v>
      </c>
      <c r="C305" s="279">
        <v>13.25</v>
      </c>
      <c r="D305" s="280">
        <v>13.433333333333332</v>
      </c>
      <c r="E305" s="280">
        <v>12.866666666666664</v>
      </c>
      <c r="F305" s="280">
        <v>12.483333333333333</v>
      </c>
      <c r="G305" s="280">
        <v>11.916666666666664</v>
      </c>
      <c r="H305" s="280">
        <v>13.816666666666663</v>
      </c>
      <c r="I305" s="280">
        <v>14.383333333333329</v>
      </c>
      <c r="J305" s="280">
        <v>14.766666666666662</v>
      </c>
      <c r="K305" s="278">
        <v>14</v>
      </c>
      <c r="L305" s="278">
        <v>13.05</v>
      </c>
      <c r="M305" s="278">
        <v>7.6916000000000002</v>
      </c>
    </row>
    <row r="306" spans="1:13">
      <c r="A306" s="269">
        <v>296</v>
      </c>
      <c r="B306" s="278" t="s">
        <v>320</v>
      </c>
      <c r="C306" s="279">
        <v>8.5500000000000007</v>
      </c>
      <c r="D306" s="280">
        <v>8.5833333333333339</v>
      </c>
      <c r="E306" s="280">
        <v>8.4666666666666686</v>
      </c>
      <c r="F306" s="280">
        <v>8.3833333333333346</v>
      </c>
      <c r="G306" s="280">
        <v>8.2666666666666693</v>
      </c>
      <c r="H306" s="280">
        <v>8.6666666666666679</v>
      </c>
      <c r="I306" s="280">
        <v>8.7833333333333314</v>
      </c>
      <c r="J306" s="280">
        <v>8.8666666666666671</v>
      </c>
      <c r="K306" s="278">
        <v>8.6999999999999993</v>
      </c>
      <c r="L306" s="278">
        <v>8.5</v>
      </c>
      <c r="M306" s="278">
        <v>2.4630800000000002</v>
      </c>
    </row>
    <row r="307" spans="1:13">
      <c r="A307" s="269">
        <v>297</v>
      </c>
      <c r="B307" s="278" t="s">
        <v>465</v>
      </c>
      <c r="C307" s="279">
        <v>85.2</v>
      </c>
      <c r="D307" s="280">
        <v>85.766666666666666</v>
      </c>
      <c r="E307" s="280">
        <v>83.583333333333329</v>
      </c>
      <c r="F307" s="280">
        <v>81.966666666666669</v>
      </c>
      <c r="G307" s="280">
        <v>79.783333333333331</v>
      </c>
      <c r="H307" s="280">
        <v>87.383333333333326</v>
      </c>
      <c r="I307" s="280">
        <v>89.566666666666663</v>
      </c>
      <c r="J307" s="280">
        <v>91.183333333333323</v>
      </c>
      <c r="K307" s="278">
        <v>87.95</v>
      </c>
      <c r="L307" s="278">
        <v>84.15</v>
      </c>
      <c r="M307" s="278">
        <v>0.33312000000000003</v>
      </c>
    </row>
    <row r="308" spans="1:13">
      <c r="A308" s="269">
        <v>298</v>
      </c>
      <c r="B308" s="278" t="s">
        <v>467</v>
      </c>
      <c r="C308" s="279">
        <v>260.10000000000002</v>
      </c>
      <c r="D308" s="280">
        <v>260.43333333333334</v>
      </c>
      <c r="E308" s="280">
        <v>251.76666666666665</v>
      </c>
      <c r="F308" s="280">
        <v>243.43333333333331</v>
      </c>
      <c r="G308" s="280">
        <v>234.76666666666662</v>
      </c>
      <c r="H308" s="280">
        <v>268.76666666666665</v>
      </c>
      <c r="I308" s="280">
        <v>277.43333333333328</v>
      </c>
      <c r="J308" s="280">
        <v>285.76666666666671</v>
      </c>
      <c r="K308" s="278">
        <v>269.10000000000002</v>
      </c>
      <c r="L308" s="278">
        <v>252.1</v>
      </c>
      <c r="M308" s="278">
        <v>0.15486</v>
      </c>
    </row>
    <row r="309" spans="1:13">
      <c r="A309" s="269">
        <v>299</v>
      </c>
      <c r="B309" s="278" t="s">
        <v>463</v>
      </c>
      <c r="C309" s="279">
        <v>1855.7</v>
      </c>
      <c r="D309" s="280">
        <v>1868.25</v>
      </c>
      <c r="E309" s="280">
        <v>1841.5</v>
      </c>
      <c r="F309" s="280">
        <v>1827.3</v>
      </c>
      <c r="G309" s="280">
        <v>1800.55</v>
      </c>
      <c r="H309" s="280">
        <v>1882.45</v>
      </c>
      <c r="I309" s="280">
        <v>1909.2</v>
      </c>
      <c r="J309" s="280">
        <v>1923.4</v>
      </c>
      <c r="K309" s="278">
        <v>1895</v>
      </c>
      <c r="L309" s="278">
        <v>1854.05</v>
      </c>
      <c r="M309" s="278">
        <v>7.1790000000000007E-2</v>
      </c>
    </row>
    <row r="310" spans="1:13">
      <c r="A310" s="269">
        <v>300</v>
      </c>
      <c r="B310" s="278" t="s">
        <v>464</v>
      </c>
      <c r="C310" s="279">
        <v>190.6</v>
      </c>
      <c r="D310" s="280">
        <v>191.51666666666665</v>
      </c>
      <c r="E310" s="280">
        <v>189.08333333333331</v>
      </c>
      <c r="F310" s="280">
        <v>187.56666666666666</v>
      </c>
      <c r="G310" s="280">
        <v>185.13333333333333</v>
      </c>
      <c r="H310" s="280">
        <v>193.0333333333333</v>
      </c>
      <c r="I310" s="280">
        <v>195.46666666666664</v>
      </c>
      <c r="J310" s="280">
        <v>196.98333333333329</v>
      </c>
      <c r="K310" s="278">
        <v>193.95</v>
      </c>
      <c r="L310" s="278">
        <v>190</v>
      </c>
      <c r="M310" s="278">
        <v>0.26978000000000002</v>
      </c>
    </row>
    <row r="311" spans="1:13">
      <c r="A311" s="269">
        <v>301</v>
      </c>
      <c r="B311" s="278" t="s">
        <v>141</v>
      </c>
      <c r="C311" s="279">
        <v>114.2</v>
      </c>
      <c r="D311" s="280">
        <v>114.96666666666665</v>
      </c>
      <c r="E311" s="280">
        <v>112.83333333333331</v>
      </c>
      <c r="F311" s="280">
        <v>111.46666666666665</v>
      </c>
      <c r="G311" s="280">
        <v>109.33333333333331</v>
      </c>
      <c r="H311" s="280">
        <v>116.33333333333331</v>
      </c>
      <c r="I311" s="280">
        <v>118.46666666666667</v>
      </c>
      <c r="J311" s="280">
        <v>119.83333333333331</v>
      </c>
      <c r="K311" s="278">
        <v>117.1</v>
      </c>
      <c r="L311" s="278">
        <v>113.6</v>
      </c>
      <c r="M311" s="278">
        <v>64.770470000000003</v>
      </c>
    </row>
    <row r="312" spans="1:13">
      <c r="A312" s="269">
        <v>302</v>
      </c>
      <c r="B312" s="278" t="s">
        <v>142</v>
      </c>
      <c r="C312" s="279">
        <v>321.7</v>
      </c>
      <c r="D312" s="280">
        <v>321.56666666666666</v>
      </c>
      <c r="E312" s="280">
        <v>317.43333333333334</v>
      </c>
      <c r="F312" s="280">
        <v>313.16666666666669</v>
      </c>
      <c r="G312" s="280">
        <v>309.03333333333336</v>
      </c>
      <c r="H312" s="280">
        <v>325.83333333333331</v>
      </c>
      <c r="I312" s="280">
        <v>329.96666666666664</v>
      </c>
      <c r="J312" s="280">
        <v>334.23333333333329</v>
      </c>
      <c r="K312" s="278">
        <v>325.7</v>
      </c>
      <c r="L312" s="278">
        <v>317.3</v>
      </c>
      <c r="M312" s="278">
        <v>47.466940000000001</v>
      </c>
    </row>
    <row r="313" spans="1:13">
      <c r="A313" s="269">
        <v>303</v>
      </c>
      <c r="B313" s="278" t="s">
        <v>143</v>
      </c>
      <c r="C313" s="279">
        <v>5246.15</v>
      </c>
      <c r="D313" s="280">
        <v>5230.8666666666668</v>
      </c>
      <c r="E313" s="280">
        <v>5175.9333333333334</v>
      </c>
      <c r="F313" s="280">
        <v>5105.7166666666662</v>
      </c>
      <c r="G313" s="280">
        <v>5050.7833333333328</v>
      </c>
      <c r="H313" s="280">
        <v>5301.0833333333339</v>
      </c>
      <c r="I313" s="280">
        <v>5356.0166666666682</v>
      </c>
      <c r="J313" s="280">
        <v>5426.2333333333345</v>
      </c>
      <c r="K313" s="278">
        <v>5285.8</v>
      </c>
      <c r="L313" s="278">
        <v>5160.6499999999996</v>
      </c>
      <c r="M313" s="278">
        <v>15.088039999999999</v>
      </c>
    </row>
    <row r="314" spans="1:13">
      <c r="A314" s="269">
        <v>304</v>
      </c>
      <c r="B314" s="278" t="s">
        <v>459</v>
      </c>
      <c r="C314" s="279">
        <v>553.4</v>
      </c>
      <c r="D314" s="280">
        <v>557.1</v>
      </c>
      <c r="E314" s="280">
        <v>546.30000000000007</v>
      </c>
      <c r="F314" s="280">
        <v>539.20000000000005</v>
      </c>
      <c r="G314" s="280">
        <v>528.40000000000009</v>
      </c>
      <c r="H314" s="280">
        <v>564.20000000000005</v>
      </c>
      <c r="I314" s="280">
        <v>575</v>
      </c>
      <c r="J314" s="280">
        <v>582.1</v>
      </c>
      <c r="K314" s="278">
        <v>567.9</v>
      </c>
      <c r="L314" s="278">
        <v>550</v>
      </c>
      <c r="M314" s="278">
        <v>4.5080000000000002E-2</v>
      </c>
    </row>
    <row r="315" spans="1:13">
      <c r="A315" s="269">
        <v>305</v>
      </c>
      <c r="B315" s="278" t="s">
        <v>144</v>
      </c>
      <c r="C315" s="279">
        <v>583</v>
      </c>
      <c r="D315" s="280">
        <v>586.58333333333337</v>
      </c>
      <c r="E315" s="280">
        <v>575.16666666666674</v>
      </c>
      <c r="F315" s="280">
        <v>567.33333333333337</v>
      </c>
      <c r="G315" s="280">
        <v>555.91666666666674</v>
      </c>
      <c r="H315" s="280">
        <v>594.41666666666674</v>
      </c>
      <c r="I315" s="280">
        <v>605.83333333333348</v>
      </c>
      <c r="J315" s="280">
        <v>613.66666666666674</v>
      </c>
      <c r="K315" s="278">
        <v>598</v>
      </c>
      <c r="L315" s="278">
        <v>578.75</v>
      </c>
      <c r="M315" s="278">
        <v>36.467950000000002</v>
      </c>
    </row>
    <row r="316" spans="1:13">
      <c r="A316" s="269">
        <v>306</v>
      </c>
      <c r="B316" s="278" t="s">
        <v>473</v>
      </c>
      <c r="C316" s="279">
        <v>1200.9000000000001</v>
      </c>
      <c r="D316" s="280">
        <v>1179.3</v>
      </c>
      <c r="E316" s="280">
        <v>1148.5999999999999</v>
      </c>
      <c r="F316" s="280">
        <v>1096.3</v>
      </c>
      <c r="G316" s="280">
        <v>1065.5999999999999</v>
      </c>
      <c r="H316" s="280">
        <v>1231.5999999999999</v>
      </c>
      <c r="I316" s="280">
        <v>1262.3000000000002</v>
      </c>
      <c r="J316" s="280">
        <v>1314.6</v>
      </c>
      <c r="K316" s="278">
        <v>1210</v>
      </c>
      <c r="L316" s="278">
        <v>1127</v>
      </c>
      <c r="M316" s="278">
        <v>3.8607300000000002</v>
      </c>
    </row>
    <row r="317" spans="1:13">
      <c r="A317" s="269">
        <v>307</v>
      </c>
      <c r="B317" s="278" t="s">
        <v>469</v>
      </c>
      <c r="C317" s="279">
        <v>1282.95</v>
      </c>
      <c r="D317" s="280">
        <v>1272.3166666666666</v>
      </c>
      <c r="E317" s="280">
        <v>1252.6333333333332</v>
      </c>
      <c r="F317" s="280">
        <v>1222.3166666666666</v>
      </c>
      <c r="G317" s="280">
        <v>1202.6333333333332</v>
      </c>
      <c r="H317" s="280">
        <v>1302.6333333333332</v>
      </c>
      <c r="I317" s="280">
        <v>1322.3166666666666</v>
      </c>
      <c r="J317" s="280">
        <v>1352.6333333333332</v>
      </c>
      <c r="K317" s="278">
        <v>1292</v>
      </c>
      <c r="L317" s="278">
        <v>1242</v>
      </c>
      <c r="M317" s="278">
        <v>0.66247999999999996</v>
      </c>
    </row>
    <row r="318" spans="1:13">
      <c r="A318" s="269">
        <v>308</v>
      </c>
      <c r="B318" s="278" t="s">
        <v>145</v>
      </c>
      <c r="C318" s="279">
        <v>438.2</v>
      </c>
      <c r="D318" s="280">
        <v>434.48333333333329</v>
      </c>
      <c r="E318" s="280">
        <v>425.06666666666661</v>
      </c>
      <c r="F318" s="280">
        <v>411.93333333333334</v>
      </c>
      <c r="G318" s="280">
        <v>402.51666666666665</v>
      </c>
      <c r="H318" s="280">
        <v>447.61666666666656</v>
      </c>
      <c r="I318" s="280">
        <v>457.03333333333319</v>
      </c>
      <c r="J318" s="280">
        <v>470.16666666666652</v>
      </c>
      <c r="K318" s="278">
        <v>443.9</v>
      </c>
      <c r="L318" s="278">
        <v>421.35</v>
      </c>
      <c r="M318" s="278">
        <v>9.8757300000000008</v>
      </c>
    </row>
    <row r="319" spans="1:13">
      <c r="A319" s="269">
        <v>309</v>
      </c>
      <c r="B319" s="278" t="s">
        <v>146</v>
      </c>
      <c r="C319" s="279">
        <v>930.4</v>
      </c>
      <c r="D319" s="280">
        <v>920</v>
      </c>
      <c r="E319" s="280">
        <v>905</v>
      </c>
      <c r="F319" s="280">
        <v>879.6</v>
      </c>
      <c r="G319" s="280">
        <v>864.6</v>
      </c>
      <c r="H319" s="280">
        <v>945.4</v>
      </c>
      <c r="I319" s="280">
        <v>960.4</v>
      </c>
      <c r="J319" s="280">
        <v>985.8</v>
      </c>
      <c r="K319" s="278">
        <v>935</v>
      </c>
      <c r="L319" s="278">
        <v>894.6</v>
      </c>
      <c r="M319" s="278">
        <v>7.0449700000000002</v>
      </c>
    </row>
    <row r="320" spans="1:13">
      <c r="A320" s="269">
        <v>310</v>
      </c>
      <c r="B320" s="278" t="s">
        <v>466</v>
      </c>
      <c r="C320" s="279">
        <v>151</v>
      </c>
      <c r="D320" s="280">
        <v>155.35</v>
      </c>
      <c r="E320" s="280">
        <v>145.69999999999999</v>
      </c>
      <c r="F320" s="280">
        <v>140.4</v>
      </c>
      <c r="G320" s="280">
        <v>130.75</v>
      </c>
      <c r="H320" s="280">
        <v>160.64999999999998</v>
      </c>
      <c r="I320" s="280">
        <v>170.3</v>
      </c>
      <c r="J320" s="280">
        <v>175.59999999999997</v>
      </c>
      <c r="K320" s="278">
        <v>165</v>
      </c>
      <c r="L320" s="278">
        <v>150.05000000000001</v>
      </c>
      <c r="M320" s="278">
        <v>0.58960000000000001</v>
      </c>
    </row>
    <row r="321" spans="1:13">
      <c r="A321" s="269">
        <v>311</v>
      </c>
      <c r="B321" s="278" t="s">
        <v>1977</v>
      </c>
      <c r="C321" s="279">
        <v>202.2</v>
      </c>
      <c r="D321" s="280">
        <v>199.1</v>
      </c>
      <c r="E321" s="280">
        <v>193.39999999999998</v>
      </c>
      <c r="F321" s="280">
        <v>184.6</v>
      </c>
      <c r="G321" s="280">
        <v>178.89999999999998</v>
      </c>
      <c r="H321" s="280">
        <v>207.89999999999998</v>
      </c>
      <c r="I321" s="280">
        <v>213.59999999999997</v>
      </c>
      <c r="J321" s="280">
        <v>222.39999999999998</v>
      </c>
      <c r="K321" s="278">
        <v>204.8</v>
      </c>
      <c r="L321" s="278">
        <v>190.3</v>
      </c>
      <c r="M321" s="278">
        <v>16.189900000000002</v>
      </c>
    </row>
    <row r="322" spans="1:13">
      <c r="A322" s="269">
        <v>312</v>
      </c>
      <c r="B322" s="278" t="s">
        <v>470</v>
      </c>
      <c r="C322" s="279">
        <v>57.1</v>
      </c>
      <c r="D322" s="280">
        <v>57.716666666666661</v>
      </c>
      <c r="E322" s="280">
        <v>56.183333333333323</v>
      </c>
      <c r="F322" s="280">
        <v>55.266666666666659</v>
      </c>
      <c r="G322" s="280">
        <v>53.73333333333332</v>
      </c>
      <c r="H322" s="280">
        <v>58.633333333333326</v>
      </c>
      <c r="I322" s="280">
        <v>60.166666666666671</v>
      </c>
      <c r="J322" s="280">
        <v>61.083333333333329</v>
      </c>
      <c r="K322" s="278">
        <v>59.25</v>
      </c>
      <c r="L322" s="278">
        <v>56.8</v>
      </c>
      <c r="M322" s="278">
        <v>1.75024</v>
      </c>
    </row>
    <row r="323" spans="1:13">
      <c r="A323" s="269">
        <v>313</v>
      </c>
      <c r="B323" s="278" t="s">
        <v>471</v>
      </c>
      <c r="C323" s="279">
        <v>278.35000000000002</v>
      </c>
      <c r="D323" s="280">
        <v>279.06666666666666</v>
      </c>
      <c r="E323" s="280">
        <v>273.2833333333333</v>
      </c>
      <c r="F323" s="280">
        <v>268.21666666666664</v>
      </c>
      <c r="G323" s="280">
        <v>262.43333333333328</v>
      </c>
      <c r="H323" s="280">
        <v>284.13333333333333</v>
      </c>
      <c r="I323" s="280">
        <v>289.91666666666674</v>
      </c>
      <c r="J323" s="280">
        <v>294.98333333333335</v>
      </c>
      <c r="K323" s="278">
        <v>284.85000000000002</v>
      </c>
      <c r="L323" s="278">
        <v>274</v>
      </c>
      <c r="M323" s="278">
        <v>1.64042</v>
      </c>
    </row>
    <row r="324" spans="1:13">
      <c r="A324" s="269">
        <v>314</v>
      </c>
      <c r="B324" s="278" t="s">
        <v>147</v>
      </c>
      <c r="C324" s="279">
        <v>881.8</v>
      </c>
      <c r="D324" s="280">
        <v>890.18333333333339</v>
      </c>
      <c r="E324" s="280">
        <v>870.36666666666679</v>
      </c>
      <c r="F324" s="280">
        <v>858.93333333333339</v>
      </c>
      <c r="G324" s="280">
        <v>839.11666666666679</v>
      </c>
      <c r="H324" s="280">
        <v>901.61666666666679</v>
      </c>
      <c r="I324" s="280">
        <v>921.43333333333339</v>
      </c>
      <c r="J324" s="280">
        <v>932.86666666666679</v>
      </c>
      <c r="K324" s="278">
        <v>910</v>
      </c>
      <c r="L324" s="278">
        <v>878.75</v>
      </c>
      <c r="M324" s="278">
        <v>8.8217099999999995</v>
      </c>
    </row>
    <row r="325" spans="1:13">
      <c r="A325" s="269">
        <v>315</v>
      </c>
      <c r="B325" s="278" t="s">
        <v>460</v>
      </c>
      <c r="C325" s="279">
        <v>13.85</v>
      </c>
      <c r="D325" s="280">
        <v>13.699999999999998</v>
      </c>
      <c r="E325" s="280">
        <v>13.199999999999996</v>
      </c>
      <c r="F325" s="280">
        <v>12.549999999999999</v>
      </c>
      <c r="G325" s="280">
        <v>12.049999999999997</v>
      </c>
      <c r="H325" s="280">
        <v>14.349999999999994</v>
      </c>
      <c r="I325" s="280">
        <v>14.849999999999998</v>
      </c>
      <c r="J325" s="280">
        <v>15.499999999999993</v>
      </c>
      <c r="K325" s="278">
        <v>14.2</v>
      </c>
      <c r="L325" s="278">
        <v>13.05</v>
      </c>
      <c r="M325" s="278">
        <v>4.5647200000000003</v>
      </c>
    </row>
    <row r="326" spans="1:13">
      <c r="A326" s="269">
        <v>316</v>
      </c>
      <c r="B326" s="278" t="s">
        <v>461</v>
      </c>
      <c r="C326" s="279">
        <v>122.95</v>
      </c>
      <c r="D326" s="280">
        <v>123.93333333333334</v>
      </c>
      <c r="E326" s="280">
        <v>121.26666666666668</v>
      </c>
      <c r="F326" s="280">
        <v>119.58333333333334</v>
      </c>
      <c r="G326" s="280">
        <v>116.91666666666669</v>
      </c>
      <c r="H326" s="280">
        <v>125.61666666666667</v>
      </c>
      <c r="I326" s="280">
        <v>128.28333333333333</v>
      </c>
      <c r="J326" s="280">
        <v>129.96666666666667</v>
      </c>
      <c r="K326" s="278">
        <v>126.6</v>
      </c>
      <c r="L326" s="278">
        <v>122.25</v>
      </c>
      <c r="M326" s="278">
        <v>2.3474599999999999</v>
      </c>
    </row>
    <row r="327" spans="1:13">
      <c r="A327" s="269">
        <v>317</v>
      </c>
      <c r="B327" s="278" t="s">
        <v>148</v>
      </c>
      <c r="C327" s="279">
        <v>84.6</v>
      </c>
      <c r="D327" s="280">
        <v>83.199999999999989</v>
      </c>
      <c r="E327" s="280">
        <v>81.09999999999998</v>
      </c>
      <c r="F327" s="280">
        <v>77.599999999999994</v>
      </c>
      <c r="G327" s="280">
        <v>75.499999999999986</v>
      </c>
      <c r="H327" s="280">
        <v>86.699999999999974</v>
      </c>
      <c r="I327" s="280">
        <v>88.8</v>
      </c>
      <c r="J327" s="280">
        <v>92.299999999999969</v>
      </c>
      <c r="K327" s="278">
        <v>85.3</v>
      </c>
      <c r="L327" s="278">
        <v>79.7</v>
      </c>
      <c r="M327" s="278">
        <v>226.55645000000001</v>
      </c>
    </row>
    <row r="328" spans="1:13">
      <c r="A328" s="269">
        <v>318</v>
      </c>
      <c r="B328" s="278" t="s">
        <v>472</v>
      </c>
      <c r="C328" s="279">
        <v>505.6</v>
      </c>
      <c r="D328" s="280">
        <v>504.3</v>
      </c>
      <c r="E328" s="280">
        <v>498.6</v>
      </c>
      <c r="F328" s="280">
        <v>491.6</v>
      </c>
      <c r="G328" s="280">
        <v>485.90000000000003</v>
      </c>
      <c r="H328" s="280">
        <v>511.3</v>
      </c>
      <c r="I328" s="280">
        <v>517</v>
      </c>
      <c r="J328" s="280">
        <v>524</v>
      </c>
      <c r="K328" s="278">
        <v>510</v>
      </c>
      <c r="L328" s="278">
        <v>497.3</v>
      </c>
      <c r="M328" s="278">
        <v>0.36542000000000002</v>
      </c>
    </row>
    <row r="329" spans="1:13">
      <c r="A329" s="269">
        <v>319</v>
      </c>
      <c r="B329" s="278" t="s">
        <v>269</v>
      </c>
      <c r="C329" s="279">
        <v>865.1</v>
      </c>
      <c r="D329" s="280">
        <v>859.05000000000007</v>
      </c>
      <c r="E329" s="280">
        <v>848.45000000000016</v>
      </c>
      <c r="F329" s="280">
        <v>831.80000000000007</v>
      </c>
      <c r="G329" s="280">
        <v>821.20000000000016</v>
      </c>
      <c r="H329" s="280">
        <v>875.70000000000016</v>
      </c>
      <c r="I329" s="280">
        <v>886.30000000000007</v>
      </c>
      <c r="J329" s="280">
        <v>902.95000000000016</v>
      </c>
      <c r="K329" s="278">
        <v>869.65</v>
      </c>
      <c r="L329" s="278">
        <v>842.4</v>
      </c>
      <c r="M329" s="278">
        <v>6.9219099999999996</v>
      </c>
    </row>
    <row r="330" spans="1:13">
      <c r="A330" s="269">
        <v>320</v>
      </c>
      <c r="B330" s="278" t="s">
        <v>149</v>
      </c>
      <c r="C330" s="279">
        <v>57726.1</v>
      </c>
      <c r="D330" s="280">
        <v>57707.066666666658</v>
      </c>
      <c r="E330" s="280">
        <v>57214.18333333332</v>
      </c>
      <c r="F330" s="280">
        <v>56702.266666666663</v>
      </c>
      <c r="G330" s="280">
        <v>56209.383333333324</v>
      </c>
      <c r="H330" s="280">
        <v>58218.983333333315</v>
      </c>
      <c r="I330" s="280">
        <v>58711.866666666661</v>
      </c>
      <c r="J330" s="280">
        <v>59223.783333333311</v>
      </c>
      <c r="K330" s="278">
        <v>58199.95</v>
      </c>
      <c r="L330" s="278">
        <v>57195.15</v>
      </c>
      <c r="M330" s="278">
        <v>6.2570000000000001E-2</v>
      </c>
    </row>
    <row r="331" spans="1:13">
      <c r="A331" s="269">
        <v>321</v>
      </c>
      <c r="B331" s="278" t="s">
        <v>268</v>
      </c>
      <c r="C331" s="279">
        <v>26.9</v>
      </c>
      <c r="D331" s="280">
        <v>26.916666666666668</v>
      </c>
      <c r="E331" s="280">
        <v>26.633333333333336</v>
      </c>
      <c r="F331" s="280">
        <v>26.366666666666667</v>
      </c>
      <c r="G331" s="280">
        <v>26.083333333333336</v>
      </c>
      <c r="H331" s="280">
        <v>27.183333333333337</v>
      </c>
      <c r="I331" s="280">
        <v>27.466666666666669</v>
      </c>
      <c r="J331" s="280">
        <v>27.733333333333338</v>
      </c>
      <c r="K331" s="278">
        <v>27.2</v>
      </c>
      <c r="L331" s="278">
        <v>26.65</v>
      </c>
      <c r="M331" s="278">
        <v>1.92645</v>
      </c>
    </row>
    <row r="332" spans="1:13">
      <c r="A332" s="269">
        <v>322</v>
      </c>
      <c r="B332" s="278" t="s">
        <v>150</v>
      </c>
      <c r="C332" s="279">
        <v>803.65</v>
      </c>
      <c r="D332" s="280">
        <v>807.01666666666677</v>
      </c>
      <c r="E332" s="280">
        <v>791.03333333333353</v>
      </c>
      <c r="F332" s="280">
        <v>778.41666666666674</v>
      </c>
      <c r="G332" s="280">
        <v>762.43333333333351</v>
      </c>
      <c r="H332" s="280">
        <v>819.63333333333355</v>
      </c>
      <c r="I332" s="280">
        <v>835.6166666666669</v>
      </c>
      <c r="J332" s="280">
        <v>848.23333333333358</v>
      </c>
      <c r="K332" s="278">
        <v>823</v>
      </c>
      <c r="L332" s="278">
        <v>794.4</v>
      </c>
      <c r="M332" s="278">
        <v>9.9201200000000007</v>
      </c>
    </row>
    <row r="333" spans="1:13">
      <c r="A333" s="269">
        <v>323</v>
      </c>
      <c r="B333" s="278" t="s">
        <v>3163</v>
      </c>
      <c r="C333" s="279">
        <v>234.55</v>
      </c>
      <c r="D333" s="280">
        <v>236.54999999999998</v>
      </c>
      <c r="E333" s="280">
        <v>231.74999999999997</v>
      </c>
      <c r="F333" s="280">
        <v>228.95</v>
      </c>
      <c r="G333" s="280">
        <v>224.14999999999998</v>
      </c>
      <c r="H333" s="280">
        <v>239.34999999999997</v>
      </c>
      <c r="I333" s="280">
        <v>244.14999999999998</v>
      </c>
      <c r="J333" s="280">
        <v>246.94999999999996</v>
      </c>
      <c r="K333" s="278">
        <v>241.35</v>
      </c>
      <c r="L333" s="278">
        <v>233.75</v>
      </c>
      <c r="M333" s="278">
        <v>5.5699100000000001</v>
      </c>
    </row>
    <row r="334" spans="1:13">
      <c r="A334" s="269">
        <v>324</v>
      </c>
      <c r="B334" s="278" t="s">
        <v>270</v>
      </c>
      <c r="C334" s="279">
        <v>590.6</v>
      </c>
      <c r="D334" s="280">
        <v>592.88333333333333</v>
      </c>
      <c r="E334" s="280">
        <v>585.86666666666667</v>
      </c>
      <c r="F334" s="280">
        <v>581.13333333333333</v>
      </c>
      <c r="G334" s="280">
        <v>574.11666666666667</v>
      </c>
      <c r="H334" s="280">
        <v>597.61666666666667</v>
      </c>
      <c r="I334" s="280">
        <v>604.63333333333333</v>
      </c>
      <c r="J334" s="280">
        <v>609.36666666666667</v>
      </c>
      <c r="K334" s="278">
        <v>599.9</v>
      </c>
      <c r="L334" s="278">
        <v>588.15</v>
      </c>
      <c r="M334" s="278">
        <v>3.60921</v>
      </c>
    </row>
    <row r="335" spans="1:13">
      <c r="A335" s="269">
        <v>325</v>
      </c>
      <c r="B335" s="278" t="s">
        <v>151</v>
      </c>
      <c r="C335" s="279">
        <v>27.65</v>
      </c>
      <c r="D335" s="280">
        <v>27.566666666666666</v>
      </c>
      <c r="E335" s="280">
        <v>27.333333333333332</v>
      </c>
      <c r="F335" s="280">
        <v>27.016666666666666</v>
      </c>
      <c r="G335" s="280">
        <v>26.783333333333331</v>
      </c>
      <c r="H335" s="280">
        <v>27.883333333333333</v>
      </c>
      <c r="I335" s="280">
        <v>28.116666666666667</v>
      </c>
      <c r="J335" s="280">
        <v>28.433333333333334</v>
      </c>
      <c r="K335" s="278">
        <v>27.8</v>
      </c>
      <c r="L335" s="278">
        <v>27.25</v>
      </c>
      <c r="M335" s="278">
        <v>61.320889999999999</v>
      </c>
    </row>
    <row r="336" spans="1:13">
      <c r="A336" s="269">
        <v>326</v>
      </c>
      <c r="B336" s="278" t="s">
        <v>262</v>
      </c>
      <c r="C336" s="279">
        <v>2395.1</v>
      </c>
      <c r="D336" s="280">
        <v>2409.6833333333329</v>
      </c>
      <c r="E336" s="280">
        <v>2362.4166666666661</v>
      </c>
      <c r="F336" s="280">
        <v>2329.7333333333331</v>
      </c>
      <c r="G336" s="280">
        <v>2282.4666666666662</v>
      </c>
      <c r="H336" s="280">
        <v>2442.3666666666659</v>
      </c>
      <c r="I336" s="280">
        <v>2489.6333333333332</v>
      </c>
      <c r="J336" s="280">
        <v>2522.3166666666657</v>
      </c>
      <c r="K336" s="278">
        <v>2456.9499999999998</v>
      </c>
      <c r="L336" s="278">
        <v>2377</v>
      </c>
      <c r="M336" s="278">
        <v>2.4108299999999998</v>
      </c>
    </row>
    <row r="337" spans="1:13">
      <c r="A337" s="269">
        <v>327</v>
      </c>
      <c r="B337" s="278" t="s">
        <v>479</v>
      </c>
      <c r="C337" s="279">
        <v>1492.75</v>
      </c>
      <c r="D337" s="280">
        <v>1491.7666666666667</v>
      </c>
      <c r="E337" s="280">
        <v>1471.0333333333333</v>
      </c>
      <c r="F337" s="280">
        <v>1449.3166666666666</v>
      </c>
      <c r="G337" s="280">
        <v>1428.5833333333333</v>
      </c>
      <c r="H337" s="280">
        <v>1513.4833333333333</v>
      </c>
      <c r="I337" s="280">
        <v>1534.2166666666665</v>
      </c>
      <c r="J337" s="280">
        <v>1555.9333333333334</v>
      </c>
      <c r="K337" s="278">
        <v>1512.5</v>
      </c>
      <c r="L337" s="278">
        <v>1470.05</v>
      </c>
      <c r="M337" s="278">
        <v>0.95413999999999999</v>
      </c>
    </row>
    <row r="338" spans="1:13">
      <c r="A338" s="269">
        <v>328</v>
      </c>
      <c r="B338" s="278" t="s">
        <v>152</v>
      </c>
      <c r="C338" s="279">
        <v>17.05</v>
      </c>
      <c r="D338" s="280">
        <v>17.083333333333332</v>
      </c>
      <c r="E338" s="280">
        <v>16.916666666666664</v>
      </c>
      <c r="F338" s="280">
        <v>16.783333333333331</v>
      </c>
      <c r="G338" s="280">
        <v>16.616666666666664</v>
      </c>
      <c r="H338" s="280">
        <v>17.216666666666665</v>
      </c>
      <c r="I338" s="280">
        <v>17.383333333333329</v>
      </c>
      <c r="J338" s="280">
        <v>17.516666666666666</v>
      </c>
      <c r="K338" s="278">
        <v>17.25</v>
      </c>
      <c r="L338" s="278">
        <v>16.95</v>
      </c>
      <c r="M338" s="278">
        <v>26.587540000000001</v>
      </c>
    </row>
    <row r="339" spans="1:13">
      <c r="A339" s="269">
        <v>329</v>
      </c>
      <c r="B339" s="278" t="s">
        <v>478</v>
      </c>
      <c r="C339" s="279">
        <v>35</v>
      </c>
      <c r="D339" s="280">
        <v>35.283333333333331</v>
      </c>
      <c r="E339" s="280">
        <v>34.266666666666666</v>
      </c>
      <c r="F339" s="280">
        <v>33.533333333333331</v>
      </c>
      <c r="G339" s="280">
        <v>32.516666666666666</v>
      </c>
      <c r="H339" s="280">
        <v>36.016666666666666</v>
      </c>
      <c r="I339" s="280">
        <v>37.033333333333331</v>
      </c>
      <c r="J339" s="280">
        <v>37.766666666666666</v>
      </c>
      <c r="K339" s="278">
        <v>36.299999999999997</v>
      </c>
      <c r="L339" s="278">
        <v>34.549999999999997</v>
      </c>
      <c r="M339" s="278">
        <v>0.56669000000000003</v>
      </c>
    </row>
    <row r="340" spans="1:13">
      <c r="A340" s="269">
        <v>330</v>
      </c>
      <c r="B340" s="278" t="s">
        <v>153</v>
      </c>
      <c r="C340" s="279">
        <v>21.4</v>
      </c>
      <c r="D340" s="280">
        <v>21.5</v>
      </c>
      <c r="E340" s="280">
        <v>21</v>
      </c>
      <c r="F340" s="280">
        <v>20.6</v>
      </c>
      <c r="G340" s="280">
        <v>20.100000000000001</v>
      </c>
      <c r="H340" s="280">
        <v>21.9</v>
      </c>
      <c r="I340" s="280">
        <v>22.4</v>
      </c>
      <c r="J340" s="280">
        <v>22.799999999999997</v>
      </c>
      <c r="K340" s="278">
        <v>22</v>
      </c>
      <c r="L340" s="278">
        <v>21.1</v>
      </c>
      <c r="M340" s="278">
        <v>159.92610999999999</v>
      </c>
    </row>
    <row r="341" spans="1:13">
      <c r="A341" s="269">
        <v>331</v>
      </c>
      <c r="B341" s="278" t="s">
        <v>474</v>
      </c>
      <c r="C341" s="279">
        <v>392.75</v>
      </c>
      <c r="D341" s="280">
        <v>389.2</v>
      </c>
      <c r="E341" s="280">
        <v>383.54999999999995</v>
      </c>
      <c r="F341" s="280">
        <v>374.34999999999997</v>
      </c>
      <c r="G341" s="280">
        <v>368.69999999999993</v>
      </c>
      <c r="H341" s="280">
        <v>398.4</v>
      </c>
      <c r="I341" s="280">
        <v>404.04999999999995</v>
      </c>
      <c r="J341" s="280">
        <v>413.25</v>
      </c>
      <c r="K341" s="278">
        <v>394.85</v>
      </c>
      <c r="L341" s="278">
        <v>380</v>
      </c>
      <c r="M341" s="278">
        <v>0.41593000000000002</v>
      </c>
    </row>
    <row r="342" spans="1:13">
      <c r="A342" s="269">
        <v>332</v>
      </c>
      <c r="B342" s="278" t="s">
        <v>154</v>
      </c>
      <c r="C342" s="279">
        <v>16655.150000000001</v>
      </c>
      <c r="D342" s="280">
        <v>16576.516666666666</v>
      </c>
      <c r="E342" s="280">
        <v>16403.033333333333</v>
      </c>
      <c r="F342" s="280">
        <v>16150.916666666666</v>
      </c>
      <c r="G342" s="280">
        <v>15977.433333333332</v>
      </c>
      <c r="H342" s="280">
        <v>16828.633333333331</v>
      </c>
      <c r="I342" s="280">
        <v>17002.116666666661</v>
      </c>
      <c r="J342" s="280">
        <v>17254.233333333334</v>
      </c>
      <c r="K342" s="278">
        <v>16750</v>
      </c>
      <c r="L342" s="278">
        <v>16324.4</v>
      </c>
      <c r="M342" s="278">
        <v>1.98692</v>
      </c>
    </row>
    <row r="343" spans="1:13">
      <c r="A343" s="269">
        <v>333</v>
      </c>
      <c r="B343" s="278" t="s">
        <v>3183</v>
      </c>
      <c r="C343" s="279">
        <v>23.55</v>
      </c>
      <c r="D343" s="280">
        <v>23.850000000000005</v>
      </c>
      <c r="E343" s="280">
        <v>23.100000000000009</v>
      </c>
      <c r="F343" s="280">
        <v>22.650000000000002</v>
      </c>
      <c r="G343" s="280">
        <v>21.900000000000006</v>
      </c>
      <c r="H343" s="280">
        <v>24.300000000000011</v>
      </c>
      <c r="I343" s="280">
        <v>25.050000000000004</v>
      </c>
      <c r="J343" s="280">
        <v>25.500000000000014</v>
      </c>
      <c r="K343" s="278">
        <v>24.6</v>
      </c>
      <c r="L343" s="278">
        <v>23.4</v>
      </c>
      <c r="M343" s="278">
        <v>4.7639500000000004</v>
      </c>
    </row>
    <row r="344" spans="1:13">
      <c r="A344" s="269">
        <v>334</v>
      </c>
      <c r="B344" s="278" t="s">
        <v>477</v>
      </c>
      <c r="C344" s="279">
        <v>23.85</v>
      </c>
      <c r="D344" s="280">
        <v>24</v>
      </c>
      <c r="E344" s="280">
        <v>23.55</v>
      </c>
      <c r="F344" s="280">
        <v>23.25</v>
      </c>
      <c r="G344" s="280">
        <v>22.8</v>
      </c>
      <c r="H344" s="280">
        <v>24.3</v>
      </c>
      <c r="I344" s="280">
        <v>24.750000000000004</v>
      </c>
      <c r="J344" s="280">
        <v>25.05</v>
      </c>
      <c r="K344" s="278">
        <v>24.45</v>
      </c>
      <c r="L344" s="278">
        <v>23.7</v>
      </c>
      <c r="M344" s="278">
        <v>2.6435200000000001</v>
      </c>
    </row>
    <row r="345" spans="1:13">
      <c r="A345" s="269">
        <v>335</v>
      </c>
      <c r="B345" s="278" t="s">
        <v>476</v>
      </c>
      <c r="C345" s="279">
        <v>260.5</v>
      </c>
      <c r="D345" s="280">
        <v>261.40000000000003</v>
      </c>
      <c r="E345" s="280">
        <v>257.55000000000007</v>
      </c>
      <c r="F345" s="280">
        <v>254.60000000000002</v>
      </c>
      <c r="G345" s="280">
        <v>250.75000000000006</v>
      </c>
      <c r="H345" s="280">
        <v>264.35000000000008</v>
      </c>
      <c r="I345" s="280">
        <v>268.2000000000001</v>
      </c>
      <c r="J345" s="280">
        <v>271.15000000000009</v>
      </c>
      <c r="K345" s="278">
        <v>265.25</v>
      </c>
      <c r="L345" s="278">
        <v>258.45</v>
      </c>
      <c r="M345" s="278">
        <v>0.48451</v>
      </c>
    </row>
    <row r="346" spans="1:13">
      <c r="A346" s="269">
        <v>336</v>
      </c>
      <c r="B346" s="278" t="s">
        <v>271</v>
      </c>
      <c r="C346" s="279">
        <v>19.8</v>
      </c>
      <c r="D346" s="280">
        <v>19.816666666666666</v>
      </c>
      <c r="E346" s="280">
        <v>19.683333333333334</v>
      </c>
      <c r="F346" s="280">
        <v>19.566666666666666</v>
      </c>
      <c r="G346" s="280">
        <v>19.433333333333334</v>
      </c>
      <c r="H346" s="280">
        <v>19.933333333333334</v>
      </c>
      <c r="I346" s="280">
        <v>20.066666666666666</v>
      </c>
      <c r="J346" s="280">
        <v>20.183333333333334</v>
      </c>
      <c r="K346" s="278">
        <v>19.95</v>
      </c>
      <c r="L346" s="278">
        <v>19.7</v>
      </c>
      <c r="M346" s="278">
        <v>9.5686</v>
      </c>
    </row>
    <row r="347" spans="1:13">
      <c r="A347" s="269">
        <v>337</v>
      </c>
      <c r="B347" s="278" t="s">
        <v>284</v>
      </c>
      <c r="C347" s="279">
        <v>114.65</v>
      </c>
      <c r="D347" s="280">
        <v>115.2</v>
      </c>
      <c r="E347" s="280">
        <v>113.55000000000001</v>
      </c>
      <c r="F347" s="280">
        <v>112.45</v>
      </c>
      <c r="G347" s="280">
        <v>110.80000000000001</v>
      </c>
      <c r="H347" s="280">
        <v>116.30000000000001</v>
      </c>
      <c r="I347" s="280">
        <v>117.95000000000002</v>
      </c>
      <c r="J347" s="280">
        <v>119.05000000000001</v>
      </c>
      <c r="K347" s="278">
        <v>116.85</v>
      </c>
      <c r="L347" s="278">
        <v>114.1</v>
      </c>
      <c r="M347" s="278">
        <v>0.65295000000000003</v>
      </c>
    </row>
    <row r="348" spans="1:13">
      <c r="A348" s="269">
        <v>338</v>
      </c>
      <c r="B348" s="278" t="s">
        <v>155</v>
      </c>
      <c r="C348" s="279">
        <v>1485.5</v>
      </c>
      <c r="D348" s="280">
        <v>1491.3500000000001</v>
      </c>
      <c r="E348" s="280">
        <v>1456.3500000000004</v>
      </c>
      <c r="F348" s="280">
        <v>1427.2000000000003</v>
      </c>
      <c r="G348" s="280">
        <v>1392.2000000000005</v>
      </c>
      <c r="H348" s="280">
        <v>1520.5000000000002</v>
      </c>
      <c r="I348" s="280">
        <v>1555.4999999999998</v>
      </c>
      <c r="J348" s="280">
        <v>1584.65</v>
      </c>
      <c r="K348" s="278">
        <v>1526.35</v>
      </c>
      <c r="L348" s="278">
        <v>1462.2</v>
      </c>
      <c r="M348" s="278">
        <v>5.9859799999999996</v>
      </c>
    </row>
    <row r="349" spans="1:13">
      <c r="A349" s="269">
        <v>339</v>
      </c>
      <c r="B349" s="278" t="s">
        <v>480</v>
      </c>
      <c r="C349" s="279">
        <v>978.7</v>
      </c>
      <c r="D349" s="280">
        <v>989.36666666666667</v>
      </c>
      <c r="E349" s="280">
        <v>965.73333333333335</v>
      </c>
      <c r="F349" s="280">
        <v>952.76666666666665</v>
      </c>
      <c r="G349" s="280">
        <v>929.13333333333333</v>
      </c>
      <c r="H349" s="280">
        <v>1002.3333333333334</v>
      </c>
      <c r="I349" s="280">
        <v>1025.9666666666667</v>
      </c>
      <c r="J349" s="280">
        <v>1038.9333333333334</v>
      </c>
      <c r="K349" s="278">
        <v>1013</v>
      </c>
      <c r="L349" s="278">
        <v>976.4</v>
      </c>
      <c r="M349" s="278">
        <v>6.5210000000000004E-2</v>
      </c>
    </row>
    <row r="350" spans="1:13">
      <c r="A350" s="269">
        <v>340</v>
      </c>
      <c r="B350" s="278" t="s">
        <v>475</v>
      </c>
      <c r="C350" s="279">
        <v>40.9</v>
      </c>
      <c r="D350" s="280">
        <v>40.716666666666669</v>
      </c>
      <c r="E350" s="280">
        <v>40.333333333333336</v>
      </c>
      <c r="F350" s="280">
        <v>39.766666666666666</v>
      </c>
      <c r="G350" s="280">
        <v>39.383333333333333</v>
      </c>
      <c r="H350" s="280">
        <v>41.283333333333339</v>
      </c>
      <c r="I350" s="280">
        <v>41.666666666666664</v>
      </c>
      <c r="J350" s="280">
        <v>42.233333333333341</v>
      </c>
      <c r="K350" s="278">
        <v>41.1</v>
      </c>
      <c r="L350" s="278">
        <v>40.15</v>
      </c>
      <c r="M350" s="278">
        <v>4.4219600000000003</v>
      </c>
    </row>
    <row r="351" spans="1:13">
      <c r="A351" s="269">
        <v>341</v>
      </c>
      <c r="B351" s="278" t="s">
        <v>156</v>
      </c>
      <c r="C351" s="279">
        <v>75.8</v>
      </c>
      <c r="D351" s="280">
        <v>75.016666666666666</v>
      </c>
      <c r="E351" s="280">
        <v>73.683333333333337</v>
      </c>
      <c r="F351" s="280">
        <v>71.566666666666677</v>
      </c>
      <c r="G351" s="280">
        <v>70.233333333333348</v>
      </c>
      <c r="H351" s="280">
        <v>77.133333333333326</v>
      </c>
      <c r="I351" s="280">
        <v>78.466666666666669</v>
      </c>
      <c r="J351" s="280">
        <v>80.583333333333314</v>
      </c>
      <c r="K351" s="278">
        <v>76.349999999999994</v>
      </c>
      <c r="L351" s="278">
        <v>72.900000000000006</v>
      </c>
      <c r="M351" s="278">
        <v>63.061869999999999</v>
      </c>
    </row>
    <row r="352" spans="1:13">
      <c r="A352" s="269">
        <v>342</v>
      </c>
      <c r="B352" s="278" t="s">
        <v>157</v>
      </c>
      <c r="C352" s="279">
        <v>93</v>
      </c>
      <c r="D352" s="280">
        <v>92.183333333333337</v>
      </c>
      <c r="E352" s="280">
        <v>90.966666666666669</v>
      </c>
      <c r="F352" s="280">
        <v>88.933333333333337</v>
      </c>
      <c r="G352" s="280">
        <v>87.716666666666669</v>
      </c>
      <c r="H352" s="280">
        <v>94.216666666666669</v>
      </c>
      <c r="I352" s="280">
        <v>95.433333333333337</v>
      </c>
      <c r="J352" s="280">
        <v>97.466666666666669</v>
      </c>
      <c r="K352" s="278">
        <v>93.4</v>
      </c>
      <c r="L352" s="278">
        <v>90.15</v>
      </c>
      <c r="M352" s="278">
        <v>123.50762</v>
      </c>
    </row>
    <row r="353" spans="1:13">
      <c r="A353" s="269">
        <v>343</v>
      </c>
      <c r="B353" s="278" t="s">
        <v>272</v>
      </c>
      <c r="C353" s="279">
        <v>302</v>
      </c>
      <c r="D353" s="280">
        <v>300.91666666666669</v>
      </c>
      <c r="E353" s="280">
        <v>294.83333333333337</v>
      </c>
      <c r="F353" s="280">
        <v>287.66666666666669</v>
      </c>
      <c r="G353" s="280">
        <v>281.58333333333337</v>
      </c>
      <c r="H353" s="280">
        <v>308.08333333333337</v>
      </c>
      <c r="I353" s="280">
        <v>314.16666666666674</v>
      </c>
      <c r="J353" s="280">
        <v>321.33333333333337</v>
      </c>
      <c r="K353" s="278">
        <v>307</v>
      </c>
      <c r="L353" s="278">
        <v>293.75</v>
      </c>
      <c r="M353" s="278">
        <v>2.1308400000000001</v>
      </c>
    </row>
    <row r="354" spans="1:13">
      <c r="A354" s="269">
        <v>344</v>
      </c>
      <c r="B354" s="278" t="s">
        <v>273</v>
      </c>
      <c r="C354" s="279">
        <v>2356.5</v>
      </c>
      <c r="D354" s="280">
        <v>2360.9833333333331</v>
      </c>
      <c r="E354" s="280">
        <v>2335.5166666666664</v>
      </c>
      <c r="F354" s="280">
        <v>2314.5333333333333</v>
      </c>
      <c r="G354" s="280">
        <v>2289.0666666666666</v>
      </c>
      <c r="H354" s="280">
        <v>2381.9666666666662</v>
      </c>
      <c r="I354" s="280">
        <v>2407.4333333333325</v>
      </c>
      <c r="J354" s="280">
        <v>2428.4166666666661</v>
      </c>
      <c r="K354" s="278">
        <v>2386.4499999999998</v>
      </c>
      <c r="L354" s="278">
        <v>2340</v>
      </c>
      <c r="M354" s="278">
        <v>0.14163999999999999</v>
      </c>
    </row>
    <row r="355" spans="1:13">
      <c r="A355" s="269">
        <v>345</v>
      </c>
      <c r="B355" s="278" t="s">
        <v>158</v>
      </c>
      <c r="C355" s="279">
        <v>83.1</v>
      </c>
      <c r="D355" s="280">
        <v>83.88333333333334</v>
      </c>
      <c r="E355" s="280">
        <v>81.866666666666674</v>
      </c>
      <c r="F355" s="280">
        <v>80.63333333333334</v>
      </c>
      <c r="G355" s="280">
        <v>78.616666666666674</v>
      </c>
      <c r="H355" s="280">
        <v>85.116666666666674</v>
      </c>
      <c r="I355" s="280">
        <v>87.133333333333354</v>
      </c>
      <c r="J355" s="280">
        <v>88.366666666666674</v>
      </c>
      <c r="K355" s="278">
        <v>85.9</v>
      </c>
      <c r="L355" s="278">
        <v>82.65</v>
      </c>
      <c r="M355" s="278">
        <v>11.97452</v>
      </c>
    </row>
    <row r="356" spans="1:13">
      <c r="A356" s="269">
        <v>346</v>
      </c>
      <c r="B356" s="278" t="s">
        <v>481</v>
      </c>
      <c r="C356" s="279">
        <v>172.5</v>
      </c>
      <c r="D356" s="280">
        <v>172.85</v>
      </c>
      <c r="E356" s="280">
        <v>171.64999999999998</v>
      </c>
      <c r="F356" s="280">
        <v>170.79999999999998</v>
      </c>
      <c r="G356" s="280">
        <v>169.59999999999997</v>
      </c>
      <c r="H356" s="280">
        <v>173.7</v>
      </c>
      <c r="I356" s="280">
        <v>174.89999999999998</v>
      </c>
      <c r="J356" s="280">
        <v>175.75</v>
      </c>
      <c r="K356" s="278">
        <v>174.05</v>
      </c>
      <c r="L356" s="278">
        <v>172</v>
      </c>
      <c r="M356" s="278">
        <v>3.32803</v>
      </c>
    </row>
    <row r="357" spans="1:13">
      <c r="A357" s="269">
        <v>347</v>
      </c>
      <c r="B357" s="278" t="s">
        <v>159</v>
      </c>
      <c r="C357" s="279">
        <v>77</v>
      </c>
      <c r="D357" s="280">
        <v>77.266666666666666</v>
      </c>
      <c r="E357" s="280">
        <v>76.333333333333329</v>
      </c>
      <c r="F357" s="280">
        <v>75.666666666666657</v>
      </c>
      <c r="G357" s="280">
        <v>74.73333333333332</v>
      </c>
      <c r="H357" s="280">
        <v>77.933333333333337</v>
      </c>
      <c r="I357" s="280">
        <v>78.866666666666674</v>
      </c>
      <c r="J357" s="280">
        <v>79.533333333333346</v>
      </c>
      <c r="K357" s="278">
        <v>78.2</v>
      </c>
      <c r="L357" s="278">
        <v>76.599999999999994</v>
      </c>
      <c r="M357" s="278">
        <v>118.40048</v>
      </c>
    </row>
    <row r="358" spans="1:13">
      <c r="A358" s="269">
        <v>348</v>
      </c>
      <c r="B358" s="278" t="s">
        <v>482</v>
      </c>
      <c r="C358" s="279">
        <v>40.75</v>
      </c>
      <c r="D358" s="280">
        <v>41.15</v>
      </c>
      <c r="E358" s="280">
        <v>38.9</v>
      </c>
      <c r="F358" s="280">
        <v>37.049999999999997</v>
      </c>
      <c r="G358" s="280">
        <v>34.799999999999997</v>
      </c>
      <c r="H358" s="280">
        <v>43</v>
      </c>
      <c r="I358" s="280">
        <v>45.25</v>
      </c>
      <c r="J358" s="280">
        <v>47.1</v>
      </c>
      <c r="K358" s="278">
        <v>43.4</v>
      </c>
      <c r="L358" s="278">
        <v>39.299999999999997</v>
      </c>
      <c r="M358" s="278">
        <v>32.067520000000002</v>
      </c>
    </row>
    <row r="359" spans="1:13">
      <c r="A359" s="269">
        <v>349</v>
      </c>
      <c r="B359" s="278" t="s">
        <v>483</v>
      </c>
      <c r="C359" s="279">
        <v>165.75</v>
      </c>
      <c r="D359" s="280">
        <v>165.6</v>
      </c>
      <c r="E359" s="280">
        <v>163.19999999999999</v>
      </c>
      <c r="F359" s="280">
        <v>160.65</v>
      </c>
      <c r="G359" s="280">
        <v>158.25</v>
      </c>
      <c r="H359" s="280">
        <v>168.14999999999998</v>
      </c>
      <c r="I359" s="280">
        <v>170.55</v>
      </c>
      <c r="J359" s="280">
        <v>173.09999999999997</v>
      </c>
      <c r="K359" s="278">
        <v>168</v>
      </c>
      <c r="L359" s="278">
        <v>163.05000000000001</v>
      </c>
      <c r="M359" s="278">
        <v>1.89503</v>
      </c>
    </row>
    <row r="360" spans="1:13">
      <c r="A360" s="269">
        <v>350</v>
      </c>
      <c r="B360" s="278" t="s">
        <v>484</v>
      </c>
      <c r="C360" s="279">
        <v>133.30000000000001</v>
      </c>
      <c r="D360" s="280">
        <v>134.28333333333333</v>
      </c>
      <c r="E360" s="280">
        <v>130.81666666666666</v>
      </c>
      <c r="F360" s="280">
        <v>128.33333333333334</v>
      </c>
      <c r="G360" s="280">
        <v>124.86666666666667</v>
      </c>
      <c r="H360" s="280">
        <v>136.76666666666665</v>
      </c>
      <c r="I360" s="280">
        <v>140.23333333333329</v>
      </c>
      <c r="J360" s="280">
        <v>142.71666666666664</v>
      </c>
      <c r="K360" s="278">
        <v>137.75</v>
      </c>
      <c r="L360" s="278">
        <v>131.80000000000001</v>
      </c>
      <c r="M360" s="278">
        <v>0.12048</v>
      </c>
    </row>
    <row r="361" spans="1:13">
      <c r="A361" s="269">
        <v>351</v>
      </c>
      <c r="B361" s="278" t="s">
        <v>160</v>
      </c>
      <c r="C361" s="279">
        <v>18706.25</v>
      </c>
      <c r="D361" s="280">
        <v>18603.783333333333</v>
      </c>
      <c r="E361" s="280">
        <v>18287.566666666666</v>
      </c>
      <c r="F361" s="280">
        <v>17868.883333333331</v>
      </c>
      <c r="G361" s="280">
        <v>17552.666666666664</v>
      </c>
      <c r="H361" s="280">
        <v>19022.466666666667</v>
      </c>
      <c r="I361" s="280">
        <v>19338.683333333334</v>
      </c>
      <c r="J361" s="280">
        <v>19757.366666666669</v>
      </c>
      <c r="K361" s="278">
        <v>18920</v>
      </c>
      <c r="L361" s="278">
        <v>18185.099999999999</v>
      </c>
      <c r="M361" s="278">
        <v>0.70648999999999995</v>
      </c>
    </row>
    <row r="362" spans="1:13">
      <c r="A362" s="269">
        <v>352</v>
      </c>
      <c r="B362" s="278" t="s">
        <v>488</v>
      </c>
      <c r="C362" s="279">
        <v>85.9</v>
      </c>
      <c r="D362" s="280">
        <v>85.966666666666654</v>
      </c>
      <c r="E362" s="280">
        <v>85.033333333333303</v>
      </c>
      <c r="F362" s="280">
        <v>84.166666666666643</v>
      </c>
      <c r="G362" s="280">
        <v>83.233333333333292</v>
      </c>
      <c r="H362" s="280">
        <v>86.833333333333314</v>
      </c>
      <c r="I362" s="280">
        <v>87.76666666666668</v>
      </c>
      <c r="J362" s="280">
        <v>88.633333333333326</v>
      </c>
      <c r="K362" s="278">
        <v>86.9</v>
      </c>
      <c r="L362" s="278">
        <v>85.1</v>
      </c>
      <c r="M362" s="278">
        <v>0.70592999999999995</v>
      </c>
    </row>
    <row r="363" spans="1:13">
      <c r="A363" s="269">
        <v>353</v>
      </c>
      <c r="B363" s="278" t="s">
        <v>485</v>
      </c>
      <c r="C363" s="279">
        <v>10.8</v>
      </c>
      <c r="D363" s="280">
        <v>10.916666666666666</v>
      </c>
      <c r="E363" s="280">
        <v>10.633333333333333</v>
      </c>
      <c r="F363" s="280">
        <v>10.466666666666667</v>
      </c>
      <c r="G363" s="280">
        <v>10.183333333333334</v>
      </c>
      <c r="H363" s="280">
        <v>11.083333333333332</v>
      </c>
      <c r="I363" s="280">
        <v>11.366666666666667</v>
      </c>
      <c r="J363" s="280">
        <v>11.533333333333331</v>
      </c>
      <c r="K363" s="278">
        <v>11.2</v>
      </c>
      <c r="L363" s="278">
        <v>10.75</v>
      </c>
      <c r="M363" s="278">
        <v>5.1271000000000004</v>
      </c>
    </row>
    <row r="364" spans="1:13">
      <c r="A364" s="269">
        <v>354</v>
      </c>
      <c r="B364" s="278" t="s">
        <v>161</v>
      </c>
      <c r="C364" s="279">
        <v>906.25</v>
      </c>
      <c r="D364" s="280">
        <v>922.9</v>
      </c>
      <c r="E364" s="280">
        <v>883.4</v>
      </c>
      <c r="F364" s="280">
        <v>860.55</v>
      </c>
      <c r="G364" s="280">
        <v>821.05</v>
      </c>
      <c r="H364" s="280">
        <v>945.75</v>
      </c>
      <c r="I364" s="280">
        <v>985.25</v>
      </c>
      <c r="J364" s="280">
        <v>1008.1</v>
      </c>
      <c r="K364" s="278">
        <v>962.4</v>
      </c>
      <c r="L364" s="278">
        <v>900.05</v>
      </c>
      <c r="M364" s="278">
        <v>15.031879999999999</v>
      </c>
    </row>
    <row r="365" spans="1:13">
      <c r="A365" s="269">
        <v>355</v>
      </c>
      <c r="B365" s="278" t="s">
        <v>489</v>
      </c>
      <c r="C365" s="279">
        <v>524.54999999999995</v>
      </c>
      <c r="D365" s="280">
        <v>525.15</v>
      </c>
      <c r="E365" s="280">
        <v>520.29999999999995</v>
      </c>
      <c r="F365" s="280">
        <v>516.04999999999995</v>
      </c>
      <c r="G365" s="280">
        <v>511.19999999999993</v>
      </c>
      <c r="H365" s="280">
        <v>529.4</v>
      </c>
      <c r="I365" s="280">
        <v>534.25000000000011</v>
      </c>
      <c r="J365" s="280">
        <v>538.5</v>
      </c>
      <c r="K365" s="278">
        <v>530</v>
      </c>
      <c r="L365" s="278">
        <v>520.9</v>
      </c>
      <c r="M365" s="278">
        <v>0.37164999999999998</v>
      </c>
    </row>
    <row r="366" spans="1:13">
      <c r="A366" s="269">
        <v>356</v>
      </c>
      <c r="B366" s="278" t="s">
        <v>162</v>
      </c>
      <c r="C366" s="279">
        <v>233</v>
      </c>
      <c r="D366" s="280">
        <v>231.66666666666666</v>
      </c>
      <c r="E366" s="280">
        <v>228.5333333333333</v>
      </c>
      <c r="F366" s="280">
        <v>224.06666666666663</v>
      </c>
      <c r="G366" s="280">
        <v>220.93333333333328</v>
      </c>
      <c r="H366" s="280">
        <v>236.13333333333333</v>
      </c>
      <c r="I366" s="280">
        <v>239.26666666666671</v>
      </c>
      <c r="J366" s="280">
        <v>243.73333333333335</v>
      </c>
      <c r="K366" s="278">
        <v>234.8</v>
      </c>
      <c r="L366" s="278">
        <v>227.2</v>
      </c>
      <c r="M366" s="278">
        <v>19.286429999999999</v>
      </c>
    </row>
    <row r="367" spans="1:13">
      <c r="A367" s="269">
        <v>357</v>
      </c>
      <c r="B367" s="278" t="s">
        <v>163</v>
      </c>
      <c r="C367" s="279">
        <v>75.099999999999994</v>
      </c>
      <c r="D367" s="280">
        <v>75.283333333333346</v>
      </c>
      <c r="E367" s="280">
        <v>74.366666666666688</v>
      </c>
      <c r="F367" s="280">
        <v>73.63333333333334</v>
      </c>
      <c r="G367" s="280">
        <v>72.716666666666683</v>
      </c>
      <c r="H367" s="280">
        <v>76.016666666666694</v>
      </c>
      <c r="I367" s="280">
        <v>76.933333333333351</v>
      </c>
      <c r="J367" s="280">
        <v>77.6666666666667</v>
      </c>
      <c r="K367" s="278">
        <v>76.2</v>
      </c>
      <c r="L367" s="278">
        <v>74.55</v>
      </c>
      <c r="M367" s="278">
        <v>37.941760000000002</v>
      </c>
    </row>
    <row r="368" spans="1:13">
      <c r="A368" s="269">
        <v>358</v>
      </c>
      <c r="B368" s="278" t="s">
        <v>276</v>
      </c>
      <c r="C368" s="279">
        <v>4208.8999999999996</v>
      </c>
      <c r="D368" s="280">
        <v>4211.5166666666664</v>
      </c>
      <c r="E368" s="280">
        <v>4153.9333333333325</v>
      </c>
      <c r="F368" s="280">
        <v>4098.9666666666662</v>
      </c>
      <c r="G368" s="280">
        <v>4041.3833333333323</v>
      </c>
      <c r="H368" s="280">
        <v>4266.4833333333327</v>
      </c>
      <c r="I368" s="280">
        <v>4324.0666666666666</v>
      </c>
      <c r="J368" s="280">
        <v>4379.0333333333328</v>
      </c>
      <c r="K368" s="278">
        <v>4269.1000000000004</v>
      </c>
      <c r="L368" s="278">
        <v>4156.55</v>
      </c>
      <c r="M368" s="278">
        <v>0.68618999999999997</v>
      </c>
    </row>
    <row r="369" spans="1:13">
      <c r="A369" s="269">
        <v>359</v>
      </c>
      <c r="B369" s="278" t="s">
        <v>278</v>
      </c>
      <c r="C369" s="279">
        <v>10020.700000000001</v>
      </c>
      <c r="D369" s="280">
        <v>9973.9333333333343</v>
      </c>
      <c r="E369" s="280">
        <v>9897.8666666666686</v>
      </c>
      <c r="F369" s="280">
        <v>9775.0333333333347</v>
      </c>
      <c r="G369" s="280">
        <v>9698.966666666669</v>
      </c>
      <c r="H369" s="280">
        <v>10096.766666666668</v>
      </c>
      <c r="I369" s="280">
        <v>10172.833333333334</v>
      </c>
      <c r="J369" s="280">
        <v>10295.666666666668</v>
      </c>
      <c r="K369" s="278">
        <v>10050</v>
      </c>
      <c r="L369" s="278">
        <v>9851.1</v>
      </c>
      <c r="M369" s="278">
        <v>2.0209999999999999E-2</v>
      </c>
    </row>
    <row r="370" spans="1:13">
      <c r="A370" s="269">
        <v>360</v>
      </c>
      <c r="B370" s="278" t="s">
        <v>495</v>
      </c>
      <c r="C370" s="279">
        <v>3965.35</v>
      </c>
      <c r="D370" s="280">
        <v>3974.1166666666668</v>
      </c>
      <c r="E370" s="280">
        <v>3900.2333333333336</v>
      </c>
      <c r="F370" s="280">
        <v>3835.1166666666668</v>
      </c>
      <c r="G370" s="280">
        <v>3761.2333333333336</v>
      </c>
      <c r="H370" s="280">
        <v>4039.2333333333336</v>
      </c>
      <c r="I370" s="280">
        <v>4113.1166666666668</v>
      </c>
      <c r="J370" s="280">
        <v>4178.2333333333336</v>
      </c>
      <c r="K370" s="278">
        <v>4048</v>
      </c>
      <c r="L370" s="278">
        <v>3909</v>
      </c>
      <c r="M370" s="278">
        <v>0.23451</v>
      </c>
    </row>
    <row r="371" spans="1:13">
      <c r="A371" s="269">
        <v>361</v>
      </c>
      <c r="B371" s="278" t="s">
        <v>490</v>
      </c>
      <c r="C371" s="279">
        <v>72.05</v>
      </c>
      <c r="D371" s="280">
        <v>72.75</v>
      </c>
      <c r="E371" s="280">
        <v>70.55</v>
      </c>
      <c r="F371" s="280">
        <v>69.05</v>
      </c>
      <c r="G371" s="280">
        <v>66.849999999999994</v>
      </c>
      <c r="H371" s="280">
        <v>74.25</v>
      </c>
      <c r="I371" s="280">
        <v>76.449999999999989</v>
      </c>
      <c r="J371" s="280">
        <v>77.95</v>
      </c>
      <c r="K371" s="278">
        <v>74.95</v>
      </c>
      <c r="L371" s="278">
        <v>71.25</v>
      </c>
      <c r="M371" s="278">
        <v>3.6985700000000001</v>
      </c>
    </row>
    <row r="372" spans="1:13">
      <c r="A372" s="269">
        <v>362</v>
      </c>
      <c r="B372" s="278" t="s">
        <v>491</v>
      </c>
      <c r="C372" s="279">
        <v>496.25</v>
      </c>
      <c r="D372" s="280">
        <v>491.33333333333331</v>
      </c>
      <c r="E372" s="280">
        <v>485.16666666666663</v>
      </c>
      <c r="F372" s="280">
        <v>474.08333333333331</v>
      </c>
      <c r="G372" s="280">
        <v>467.91666666666663</v>
      </c>
      <c r="H372" s="280">
        <v>502.41666666666663</v>
      </c>
      <c r="I372" s="280">
        <v>508.58333333333326</v>
      </c>
      <c r="J372" s="280">
        <v>519.66666666666663</v>
      </c>
      <c r="K372" s="278">
        <v>497.5</v>
      </c>
      <c r="L372" s="278">
        <v>480.25</v>
      </c>
      <c r="M372" s="278">
        <v>0.76385000000000003</v>
      </c>
    </row>
    <row r="373" spans="1:13">
      <c r="A373" s="269">
        <v>363</v>
      </c>
      <c r="B373" s="278" t="s">
        <v>164</v>
      </c>
      <c r="C373" s="279">
        <v>1412.45</v>
      </c>
      <c r="D373" s="280">
        <v>1417.3166666666666</v>
      </c>
      <c r="E373" s="280">
        <v>1395.6333333333332</v>
      </c>
      <c r="F373" s="280">
        <v>1378.8166666666666</v>
      </c>
      <c r="G373" s="280">
        <v>1357.1333333333332</v>
      </c>
      <c r="H373" s="280">
        <v>1434.1333333333332</v>
      </c>
      <c r="I373" s="280">
        <v>1455.8166666666666</v>
      </c>
      <c r="J373" s="280">
        <v>1472.6333333333332</v>
      </c>
      <c r="K373" s="278">
        <v>1439</v>
      </c>
      <c r="L373" s="278">
        <v>1400.5</v>
      </c>
      <c r="M373" s="278">
        <v>7.9365800000000002</v>
      </c>
    </row>
    <row r="374" spans="1:13">
      <c r="A374" s="269">
        <v>364</v>
      </c>
      <c r="B374" s="278" t="s">
        <v>274</v>
      </c>
      <c r="C374" s="279">
        <v>1578.85</v>
      </c>
      <c r="D374" s="280">
        <v>1562.7833333333335</v>
      </c>
      <c r="E374" s="280">
        <v>1528.5666666666671</v>
      </c>
      <c r="F374" s="280">
        <v>1478.2833333333335</v>
      </c>
      <c r="G374" s="280">
        <v>1444.0666666666671</v>
      </c>
      <c r="H374" s="280">
        <v>1613.0666666666671</v>
      </c>
      <c r="I374" s="280">
        <v>1647.2833333333338</v>
      </c>
      <c r="J374" s="280">
        <v>1697.5666666666671</v>
      </c>
      <c r="K374" s="278">
        <v>1597</v>
      </c>
      <c r="L374" s="278">
        <v>1512.5</v>
      </c>
      <c r="M374" s="278">
        <v>2.8873199999999999</v>
      </c>
    </row>
    <row r="375" spans="1:13">
      <c r="A375" s="269">
        <v>365</v>
      </c>
      <c r="B375" s="278" t="s">
        <v>165</v>
      </c>
      <c r="C375" s="279">
        <v>26.7</v>
      </c>
      <c r="D375" s="280">
        <v>26.733333333333334</v>
      </c>
      <c r="E375" s="280">
        <v>26.416666666666668</v>
      </c>
      <c r="F375" s="280">
        <v>26.133333333333333</v>
      </c>
      <c r="G375" s="280">
        <v>25.816666666666666</v>
      </c>
      <c r="H375" s="280">
        <v>27.016666666666669</v>
      </c>
      <c r="I375" s="280">
        <v>27.333333333333332</v>
      </c>
      <c r="J375" s="280">
        <v>27.616666666666671</v>
      </c>
      <c r="K375" s="278">
        <v>27.05</v>
      </c>
      <c r="L375" s="278">
        <v>26.45</v>
      </c>
      <c r="M375" s="278">
        <v>172.87019000000001</v>
      </c>
    </row>
    <row r="376" spans="1:13">
      <c r="A376" s="269">
        <v>366</v>
      </c>
      <c r="B376" s="278" t="s">
        <v>275</v>
      </c>
      <c r="C376" s="279">
        <v>167.95</v>
      </c>
      <c r="D376" s="280">
        <v>168.93333333333331</v>
      </c>
      <c r="E376" s="280">
        <v>165.91666666666663</v>
      </c>
      <c r="F376" s="280">
        <v>163.88333333333333</v>
      </c>
      <c r="G376" s="280">
        <v>160.86666666666665</v>
      </c>
      <c r="H376" s="280">
        <v>170.96666666666661</v>
      </c>
      <c r="I376" s="280">
        <v>173.98333333333332</v>
      </c>
      <c r="J376" s="280">
        <v>176.01666666666659</v>
      </c>
      <c r="K376" s="278">
        <v>171.95</v>
      </c>
      <c r="L376" s="278">
        <v>166.9</v>
      </c>
      <c r="M376" s="278">
        <v>0.87165999999999999</v>
      </c>
    </row>
    <row r="377" spans="1:13">
      <c r="A377" s="269">
        <v>367</v>
      </c>
      <c r="B377" s="278" t="s">
        <v>486</v>
      </c>
      <c r="C377" s="279">
        <v>102.85</v>
      </c>
      <c r="D377" s="280">
        <v>103.23333333333333</v>
      </c>
      <c r="E377" s="280">
        <v>101.66666666666667</v>
      </c>
      <c r="F377" s="280">
        <v>100.48333333333333</v>
      </c>
      <c r="G377" s="280">
        <v>98.916666666666671</v>
      </c>
      <c r="H377" s="280">
        <v>104.41666666666667</v>
      </c>
      <c r="I377" s="280">
        <v>105.98333333333333</v>
      </c>
      <c r="J377" s="280">
        <v>107.16666666666667</v>
      </c>
      <c r="K377" s="278">
        <v>104.8</v>
      </c>
      <c r="L377" s="278">
        <v>102.05</v>
      </c>
      <c r="M377" s="278">
        <v>0.22980999999999999</v>
      </c>
    </row>
    <row r="378" spans="1:13">
      <c r="A378" s="269">
        <v>368</v>
      </c>
      <c r="B378" s="278" t="s">
        <v>492</v>
      </c>
      <c r="C378" s="279">
        <v>633.65</v>
      </c>
      <c r="D378" s="280">
        <v>633.85</v>
      </c>
      <c r="E378" s="280">
        <v>629.70000000000005</v>
      </c>
      <c r="F378" s="280">
        <v>625.75</v>
      </c>
      <c r="G378" s="280">
        <v>621.6</v>
      </c>
      <c r="H378" s="280">
        <v>637.80000000000007</v>
      </c>
      <c r="I378" s="280">
        <v>641.94999999999993</v>
      </c>
      <c r="J378" s="280">
        <v>645.90000000000009</v>
      </c>
      <c r="K378" s="278">
        <v>638</v>
      </c>
      <c r="L378" s="278">
        <v>629.9</v>
      </c>
      <c r="M378" s="278">
        <v>0.96382000000000001</v>
      </c>
    </row>
    <row r="379" spans="1:13">
      <c r="A379" s="269">
        <v>369</v>
      </c>
      <c r="B379" s="278" t="s">
        <v>166</v>
      </c>
      <c r="C379" s="279">
        <v>157.35</v>
      </c>
      <c r="D379" s="280">
        <v>157.18333333333331</v>
      </c>
      <c r="E379" s="280">
        <v>155.66666666666663</v>
      </c>
      <c r="F379" s="280">
        <v>153.98333333333332</v>
      </c>
      <c r="G379" s="280">
        <v>152.46666666666664</v>
      </c>
      <c r="H379" s="280">
        <v>158.86666666666662</v>
      </c>
      <c r="I379" s="280">
        <v>160.38333333333333</v>
      </c>
      <c r="J379" s="280">
        <v>162.06666666666661</v>
      </c>
      <c r="K379" s="278">
        <v>158.69999999999999</v>
      </c>
      <c r="L379" s="278">
        <v>155.5</v>
      </c>
      <c r="M379" s="278">
        <v>104.13408</v>
      </c>
    </row>
    <row r="380" spans="1:13">
      <c r="A380" s="269">
        <v>370</v>
      </c>
      <c r="B380" s="278" t="s">
        <v>493</v>
      </c>
      <c r="C380" s="279">
        <v>55.85</v>
      </c>
      <c r="D380" s="280">
        <v>56.050000000000004</v>
      </c>
      <c r="E380" s="280">
        <v>54.400000000000006</v>
      </c>
      <c r="F380" s="280">
        <v>52.95</v>
      </c>
      <c r="G380" s="280">
        <v>51.300000000000004</v>
      </c>
      <c r="H380" s="280">
        <v>57.500000000000007</v>
      </c>
      <c r="I380" s="280">
        <v>59.15</v>
      </c>
      <c r="J380" s="280">
        <v>60.600000000000009</v>
      </c>
      <c r="K380" s="278">
        <v>57.7</v>
      </c>
      <c r="L380" s="278">
        <v>54.6</v>
      </c>
      <c r="M380" s="278">
        <v>19.317920000000001</v>
      </c>
    </row>
    <row r="381" spans="1:13">
      <c r="A381" s="269">
        <v>371</v>
      </c>
      <c r="B381" s="278" t="s">
        <v>277</v>
      </c>
      <c r="C381" s="279">
        <v>136.9</v>
      </c>
      <c r="D381" s="280">
        <v>138.41666666666666</v>
      </c>
      <c r="E381" s="280">
        <v>135.23333333333332</v>
      </c>
      <c r="F381" s="280">
        <v>133.56666666666666</v>
      </c>
      <c r="G381" s="280">
        <v>130.38333333333333</v>
      </c>
      <c r="H381" s="280">
        <v>140.08333333333331</v>
      </c>
      <c r="I381" s="280">
        <v>143.26666666666665</v>
      </c>
      <c r="J381" s="280">
        <v>144.93333333333331</v>
      </c>
      <c r="K381" s="278">
        <v>141.6</v>
      </c>
      <c r="L381" s="278">
        <v>136.75</v>
      </c>
      <c r="M381" s="278">
        <v>4.5426299999999999</v>
      </c>
    </row>
    <row r="382" spans="1:13">
      <c r="A382" s="269">
        <v>372</v>
      </c>
      <c r="B382" s="278" t="s">
        <v>494</v>
      </c>
      <c r="C382" s="279">
        <v>34.200000000000003</v>
      </c>
      <c r="D382" s="280">
        <v>33.800000000000004</v>
      </c>
      <c r="E382" s="280">
        <v>33.400000000000006</v>
      </c>
      <c r="F382" s="280">
        <v>32.6</v>
      </c>
      <c r="G382" s="280">
        <v>32.200000000000003</v>
      </c>
      <c r="H382" s="280">
        <v>34.600000000000009</v>
      </c>
      <c r="I382" s="280">
        <v>35</v>
      </c>
      <c r="J382" s="280">
        <v>35.800000000000011</v>
      </c>
      <c r="K382" s="278">
        <v>34.200000000000003</v>
      </c>
      <c r="L382" s="278">
        <v>33</v>
      </c>
      <c r="M382" s="278">
        <v>4.7014899999999997</v>
      </c>
    </row>
    <row r="383" spans="1:13">
      <c r="A383" s="269">
        <v>373</v>
      </c>
      <c r="B383" s="278" t="s">
        <v>487</v>
      </c>
      <c r="C383" s="279">
        <v>33.4</v>
      </c>
      <c r="D383" s="280">
        <v>33.5</v>
      </c>
      <c r="E383" s="280">
        <v>33</v>
      </c>
      <c r="F383" s="280">
        <v>32.6</v>
      </c>
      <c r="G383" s="280">
        <v>32.1</v>
      </c>
      <c r="H383" s="280">
        <v>33.9</v>
      </c>
      <c r="I383" s="280">
        <v>34.4</v>
      </c>
      <c r="J383" s="280">
        <v>34.799999999999997</v>
      </c>
      <c r="K383" s="278">
        <v>34</v>
      </c>
      <c r="L383" s="278">
        <v>33.1</v>
      </c>
      <c r="M383" s="278">
        <v>11.986599999999999</v>
      </c>
    </row>
    <row r="384" spans="1:13">
      <c r="A384" s="269">
        <v>374</v>
      </c>
      <c r="B384" s="278" t="s">
        <v>167</v>
      </c>
      <c r="C384" s="279">
        <v>851.45</v>
      </c>
      <c r="D384" s="280">
        <v>853.80000000000007</v>
      </c>
      <c r="E384" s="280">
        <v>838.65000000000009</v>
      </c>
      <c r="F384" s="280">
        <v>825.85</v>
      </c>
      <c r="G384" s="280">
        <v>810.7</v>
      </c>
      <c r="H384" s="280">
        <v>866.60000000000014</v>
      </c>
      <c r="I384" s="280">
        <v>881.75</v>
      </c>
      <c r="J384" s="280">
        <v>894.55000000000018</v>
      </c>
      <c r="K384" s="278">
        <v>868.95</v>
      </c>
      <c r="L384" s="278">
        <v>841</v>
      </c>
      <c r="M384" s="278">
        <v>14.806839999999999</v>
      </c>
    </row>
    <row r="385" spans="1:13">
      <c r="A385" s="269">
        <v>375</v>
      </c>
      <c r="B385" s="278" t="s">
        <v>279</v>
      </c>
      <c r="C385" s="279">
        <v>201.75</v>
      </c>
      <c r="D385" s="280">
        <v>198.83333333333334</v>
      </c>
      <c r="E385" s="280">
        <v>195.91666666666669</v>
      </c>
      <c r="F385" s="280">
        <v>190.08333333333334</v>
      </c>
      <c r="G385" s="280">
        <v>187.16666666666669</v>
      </c>
      <c r="H385" s="280">
        <v>204.66666666666669</v>
      </c>
      <c r="I385" s="280">
        <v>207.58333333333337</v>
      </c>
      <c r="J385" s="280">
        <v>213.41666666666669</v>
      </c>
      <c r="K385" s="278">
        <v>201.75</v>
      </c>
      <c r="L385" s="278">
        <v>193</v>
      </c>
      <c r="M385" s="278">
        <v>4.5909599999999999</v>
      </c>
    </row>
    <row r="386" spans="1:13">
      <c r="A386" s="269">
        <v>376</v>
      </c>
      <c r="B386" s="278" t="s">
        <v>497</v>
      </c>
      <c r="C386" s="279">
        <v>317.3</v>
      </c>
      <c r="D386" s="280">
        <v>316</v>
      </c>
      <c r="E386" s="280">
        <v>312.3</v>
      </c>
      <c r="F386" s="280">
        <v>307.3</v>
      </c>
      <c r="G386" s="280">
        <v>303.60000000000002</v>
      </c>
      <c r="H386" s="280">
        <v>321</v>
      </c>
      <c r="I386" s="280">
        <v>324.70000000000005</v>
      </c>
      <c r="J386" s="280">
        <v>329.7</v>
      </c>
      <c r="K386" s="278">
        <v>319.7</v>
      </c>
      <c r="L386" s="278">
        <v>311</v>
      </c>
      <c r="M386" s="278">
        <v>12.88547</v>
      </c>
    </row>
    <row r="387" spans="1:13">
      <c r="A387" s="269">
        <v>377</v>
      </c>
      <c r="B387" s="278" t="s">
        <v>499</v>
      </c>
      <c r="C387" s="279">
        <v>65.25</v>
      </c>
      <c r="D387" s="280">
        <v>65.183333333333337</v>
      </c>
      <c r="E387" s="280">
        <v>64.366666666666674</v>
      </c>
      <c r="F387" s="280">
        <v>63.483333333333334</v>
      </c>
      <c r="G387" s="280">
        <v>62.666666666666671</v>
      </c>
      <c r="H387" s="280">
        <v>66.066666666666677</v>
      </c>
      <c r="I387" s="280">
        <v>66.88333333333334</v>
      </c>
      <c r="J387" s="280">
        <v>67.76666666666668</v>
      </c>
      <c r="K387" s="278">
        <v>66</v>
      </c>
      <c r="L387" s="278">
        <v>64.3</v>
      </c>
      <c r="M387" s="278">
        <v>6.3379099999999999</v>
      </c>
    </row>
    <row r="388" spans="1:13">
      <c r="A388" s="269">
        <v>378</v>
      </c>
      <c r="B388" s="278" t="s">
        <v>280</v>
      </c>
      <c r="C388" s="279">
        <v>508</v>
      </c>
      <c r="D388" s="280">
        <v>509.43333333333334</v>
      </c>
      <c r="E388" s="280">
        <v>505.56666666666672</v>
      </c>
      <c r="F388" s="280">
        <v>503.13333333333338</v>
      </c>
      <c r="G388" s="280">
        <v>499.26666666666677</v>
      </c>
      <c r="H388" s="280">
        <v>511.86666666666667</v>
      </c>
      <c r="I388" s="280">
        <v>515.73333333333335</v>
      </c>
      <c r="J388" s="280">
        <v>518.16666666666663</v>
      </c>
      <c r="K388" s="278">
        <v>513.29999999999995</v>
      </c>
      <c r="L388" s="278">
        <v>507</v>
      </c>
      <c r="M388" s="278">
        <v>0.33484000000000003</v>
      </c>
    </row>
    <row r="389" spans="1:13">
      <c r="A389" s="269">
        <v>379</v>
      </c>
      <c r="B389" s="278" t="s">
        <v>500</v>
      </c>
      <c r="C389" s="279">
        <v>206.8</v>
      </c>
      <c r="D389" s="280">
        <v>207.6</v>
      </c>
      <c r="E389" s="280">
        <v>205.2</v>
      </c>
      <c r="F389" s="280">
        <v>203.6</v>
      </c>
      <c r="G389" s="280">
        <v>201.2</v>
      </c>
      <c r="H389" s="280">
        <v>209.2</v>
      </c>
      <c r="I389" s="280">
        <v>211.60000000000002</v>
      </c>
      <c r="J389" s="280">
        <v>213.2</v>
      </c>
      <c r="K389" s="278">
        <v>210</v>
      </c>
      <c r="L389" s="278">
        <v>206</v>
      </c>
      <c r="M389" s="278">
        <v>1.2742</v>
      </c>
    </row>
    <row r="390" spans="1:13">
      <c r="A390" s="269">
        <v>380</v>
      </c>
      <c r="B390" s="278" t="s">
        <v>168</v>
      </c>
      <c r="C390" s="279">
        <v>612.45000000000005</v>
      </c>
      <c r="D390" s="280">
        <v>600.65</v>
      </c>
      <c r="E390" s="280">
        <v>583.79999999999995</v>
      </c>
      <c r="F390" s="280">
        <v>555.15</v>
      </c>
      <c r="G390" s="280">
        <v>538.29999999999995</v>
      </c>
      <c r="H390" s="280">
        <v>629.29999999999995</v>
      </c>
      <c r="I390" s="280">
        <v>646.15000000000009</v>
      </c>
      <c r="J390" s="280">
        <v>674.8</v>
      </c>
      <c r="K390" s="278">
        <v>617.5</v>
      </c>
      <c r="L390" s="278">
        <v>572</v>
      </c>
      <c r="M390" s="278">
        <v>18.55687</v>
      </c>
    </row>
    <row r="391" spans="1:13">
      <c r="A391" s="269">
        <v>381</v>
      </c>
      <c r="B391" s="278" t="s">
        <v>502</v>
      </c>
      <c r="C391" s="279">
        <v>807.65</v>
      </c>
      <c r="D391" s="280">
        <v>804.73333333333323</v>
      </c>
      <c r="E391" s="280">
        <v>794.51666666666642</v>
      </c>
      <c r="F391" s="280">
        <v>781.38333333333321</v>
      </c>
      <c r="G391" s="280">
        <v>771.1666666666664</v>
      </c>
      <c r="H391" s="280">
        <v>817.86666666666645</v>
      </c>
      <c r="I391" s="280">
        <v>828.08333333333337</v>
      </c>
      <c r="J391" s="280">
        <v>841.21666666666647</v>
      </c>
      <c r="K391" s="278">
        <v>814.95</v>
      </c>
      <c r="L391" s="278">
        <v>791.6</v>
      </c>
      <c r="M391" s="278">
        <v>0.16206000000000001</v>
      </c>
    </row>
    <row r="392" spans="1:13">
      <c r="A392" s="269">
        <v>382</v>
      </c>
      <c r="B392" s="278" t="s">
        <v>503</v>
      </c>
      <c r="C392" s="279">
        <v>219.05</v>
      </c>
      <c r="D392" s="280">
        <v>220.08333333333334</v>
      </c>
      <c r="E392" s="280">
        <v>216.4666666666667</v>
      </c>
      <c r="F392" s="280">
        <v>213.88333333333335</v>
      </c>
      <c r="G392" s="280">
        <v>210.26666666666671</v>
      </c>
      <c r="H392" s="280">
        <v>222.66666666666669</v>
      </c>
      <c r="I392" s="280">
        <v>226.2833333333333</v>
      </c>
      <c r="J392" s="280">
        <v>228.86666666666667</v>
      </c>
      <c r="K392" s="278">
        <v>223.7</v>
      </c>
      <c r="L392" s="278">
        <v>217.5</v>
      </c>
      <c r="M392" s="278">
        <v>1.1364000000000001</v>
      </c>
    </row>
    <row r="393" spans="1:13">
      <c r="A393" s="269">
        <v>383</v>
      </c>
      <c r="B393" s="278" t="s">
        <v>169</v>
      </c>
      <c r="C393" s="279">
        <v>110.55</v>
      </c>
      <c r="D393" s="280">
        <v>110.13333333333333</v>
      </c>
      <c r="E393" s="280">
        <v>108.71666666666665</v>
      </c>
      <c r="F393" s="280">
        <v>106.88333333333333</v>
      </c>
      <c r="G393" s="280">
        <v>105.46666666666665</v>
      </c>
      <c r="H393" s="280">
        <v>111.96666666666665</v>
      </c>
      <c r="I393" s="280">
        <v>113.38333333333334</v>
      </c>
      <c r="J393" s="280">
        <v>115.21666666666665</v>
      </c>
      <c r="K393" s="278">
        <v>111.55</v>
      </c>
      <c r="L393" s="278">
        <v>108.3</v>
      </c>
      <c r="M393" s="278">
        <v>162.40255999999999</v>
      </c>
    </row>
    <row r="394" spans="1:13">
      <c r="A394" s="269">
        <v>384</v>
      </c>
      <c r="B394" s="278" t="s">
        <v>501</v>
      </c>
      <c r="C394" s="279">
        <v>37.9</v>
      </c>
      <c r="D394" s="280">
        <v>37.966666666666669</v>
      </c>
      <c r="E394" s="280">
        <v>37.433333333333337</v>
      </c>
      <c r="F394" s="280">
        <v>36.966666666666669</v>
      </c>
      <c r="G394" s="280">
        <v>36.433333333333337</v>
      </c>
      <c r="H394" s="280">
        <v>38.433333333333337</v>
      </c>
      <c r="I394" s="280">
        <v>38.966666666666669</v>
      </c>
      <c r="J394" s="280">
        <v>39.433333333333337</v>
      </c>
      <c r="K394" s="278">
        <v>38.5</v>
      </c>
      <c r="L394" s="278">
        <v>37.5</v>
      </c>
      <c r="M394" s="278">
        <v>12.06362</v>
      </c>
    </row>
    <row r="395" spans="1:13">
      <c r="A395" s="269">
        <v>385</v>
      </c>
      <c r="B395" s="278" t="s">
        <v>170</v>
      </c>
      <c r="C395" s="279">
        <v>84.2</v>
      </c>
      <c r="D395" s="280">
        <v>84.733333333333334</v>
      </c>
      <c r="E395" s="280">
        <v>83.116666666666674</v>
      </c>
      <c r="F395" s="280">
        <v>82.033333333333346</v>
      </c>
      <c r="G395" s="280">
        <v>80.416666666666686</v>
      </c>
      <c r="H395" s="280">
        <v>85.816666666666663</v>
      </c>
      <c r="I395" s="280">
        <v>87.433333333333309</v>
      </c>
      <c r="J395" s="280">
        <v>88.516666666666652</v>
      </c>
      <c r="K395" s="278">
        <v>86.35</v>
      </c>
      <c r="L395" s="278">
        <v>83.65</v>
      </c>
      <c r="M395" s="278">
        <v>61.93573</v>
      </c>
    </row>
    <row r="396" spans="1:13">
      <c r="A396" s="269">
        <v>386</v>
      </c>
      <c r="B396" s="278" t="s">
        <v>504</v>
      </c>
      <c r="C396" s="279">
        <v>85.55</v>
      </c>
      <c r="D396" s="280">
        <v>86.083333333333329</v>
      </c>
      <c r="E396" s="280">
        <v>82.766666666666652</v>
      </c>
      <c r="F396" s="280">
        <v>79.98333333333332</v>
      </c>
      <c r="G396" s="280">
        <v>76.666666666666643</v>
      </c>
      <c r="H396" s="280">
        <v>88.86666666666666</v>
      </c>
      <c r="I396" s="280">
        <v>92.183333333333351</v>
      </c>
      <c r="J396" s="280">
        <v>94.966666666666669</v>
      </c>
      <c r="K396" s="278">
        <v>89.4</v>
      </c>
      <c r="L396" s="278">
        <v>83.3</v>
      </c>
      <c r="M396" s="278">
        <v>3.92055</v>
      </c>
    </row>
    <row r="397" spans="1:13">
      <c r="A397" s="269">
        <v>387</v>
      </c>
      <c r="B397" s="278" t="s">
        <v>505</v>
      </c>
      <c r="C397" s="279">
        <v>661.35</v>
      </c>
      <c r="D397" s="280">
        <v>658.94999999999993</v>
      </c>
      <c r="E397" s="280">
        <v>647.89999999999986</v>
      </c>
      <c r="F397" s="280">
        <v>634.44999999999993</v>
      </c>
      <c r="G397" s="280">
        <v>623.39999999999986</v>
      </c>
      <c r="H397" s="280">
        <v>672.39999999999986</v>
      </c>
      <c r="I397" s="280">
        <v>683.44999999999982</v>
      </c>
      <c r="J397" s="280">
        <v>696.89999999999986</v>
      </c>
      <c r="K397" s="278">
        <v>670</v>
      </c>
      <c r="L397" s="278">
        <v>645.5</v>
      </c>
      <c r="M397" s="278">
        <v>2.5397400000000001</v>
      </c>
    </row>
    <row r="398" spans="1:13">
      <c r="A398" s="269">
        <v>388</v>
      </c>
      <c r="B398" s="278" t="s">
        <v>506</v>
      </c>
      <c r="C398" s="279">
        <v>6.25</v>
      </c>
      <c r="D398" s="280">
        <v>6.3666666666666671</v>
      </c>
      <c r="E398" s="280">
        <v>6.1333333333333346</v>
      </c>
      <c r="F398" s="280">
        <v>6.0166666666666675</v>
      </c>
      <c r="G398" s="280">
        <v>5.783333333333335</v>
      </c>
      <c r="H398" s="280">
        <v>6.4833333333333343</v>
      </c>
      <c r="I398" s="280">
        <v>6.7166666666666668</v>
      </c>
      <c r="J398" s="280">
        <v>6.8333333333333339</v>
      </c>
      <c r="K398" s="278">
        <v>6.6</v>
      </c>
      <c r="L398" s="278">
        <v>6.25</v>
      </c>
      <c r="M398" s="278">
        <v>12.50667</v>
      </c>
    </row>
    <row r="399" spans="1:13">
      <c r="A399" s="269">
        <v>389</v>
      </c>
      <c r="B399" s="278" t="s">
        <v>171</v>
      </c>
      <c r="C399" s="279">
        <v>1424.05</v>
      </c>
      <c r="D399" s="280">
        <v>1430.0166666666667</v>
      </c>
      <c r="E399" s="280">
        <v>1410.3333333333333</v>
      </c>
      <c r="F399" s="280">
        <v>1396.6166666666666</v>
      </c>
      <c r="G399" s="280">
        <v>1376.9333333333332</v>
      </c>
      <c r="H399" s="280">
        <v>1443.7333333333333</v>
      </c>
      <c r="I399" s="280">
        <v>1463.4166666666667</v>
      </c>
      <c r="J399" s="280">
        <v>1477.1333333333334</v>
      </c>
      <c r="K399" s="278">
        <v>1449.7</v>
      </c>
      <c r="L399" s="278">
        <v>1416.3</v>
      </c>
      <c r="M399" s="278">
        <v>153.30793</v>
      </c>
    </row>
    <row r="400" spans="1:13">
      <c r="A400" s="269">
        <v>390</v>
      </c>
      <c r="B400" s="278" t="s">
        <v>507</v>
      </c>
      <c r="C400" s="279">
        <v>15.8</v>
      </c>
      <c r="D400" s="280">
        <v>15.866666666666667</v>
      </c>
      <c r="E400" s="280">
        <v>15.733333333333334</v>
      </c>
      <c r="F400" s="280">
        <v>15.666666666666668</v>
      </c>
      <c r="G400" s="280">
        <v>15.533333333333335</v>
      </c>
      <c r="H400" s="280">
        <v>15.933333333333334</v>
      </c>
      <c r="I400" s="280">
        <v>16.066666666666666</v>
      </c>
      <c r="J400" s="280">
        <v>16.133333333333333</v>
      </c>
      <c r="K400" s="278">
        <v>16</v>
      </c>
      <c r="L400" s="278">
        <v>15.8</v>
      </c>
      <c r="M400" s="278">
        <v>6.2573299999999996</v>
      </c>
    </row>
    <row r="401" spans="1:13">
      <c r="A401" s="269">
        <v>391</v>
      </c>
      <c r="B401" s="278" t="s">
        <v>520</v>
      </c>
      <c r="C401" s="279">
        <v>4.45</v>
      </c>
      <c r="D401" s="280">
        <v>4.45</v>
      </c>
      <c r="E401" s="280">
        <v>4.4000000000000004</v>
      </c>
      <c r="F401" s="280">
        <v>4.3500000000000005</v>
      </c>
      <c r="G401" s="280">
        <v>4.3000000000000007</v>
      </c>
      <c r="H401" s="280">
        <v>4.5</v>
      </c>
      <c r="I401" s="280">
        <v>4.5499999999999989</v>
      </c>
      <c r="J401" s="280">
        <v>4.5999999999999996</v>
      </c>
      <c r="K401" s="278">
        <v>4.5</v>
      </c>
      <c r="L401" s="278">
        <v>4.4000000000000004</v>
      </c>
      <c r="M401" s="278">
        <v>2.8424100000000001</v>
      </c>
    </row>
    <row r="402" spans="1:13">
      <c r="A402" s="269">
        <v>392</v>
      </c>
      <c r="B402" s="278" t="s">
        <v>509</v>
      </c>
      <c r="C402" s="279">
        <v>92.1</v>
      </c>
      <c r="D402" s="280">
        <v>94</v>
      </c>
      <c r="E402" s="280">
        <v>89.9</v>
      </c>
      <c r="F402" s="280">
        <v>87.7</v>
      </c>
      <c r="G402" s="280">
        <v>83.600000000000009</v>
      </c>
      <c r="H402" s="280">
        <v>96.2</v>
      </c>
      <c r="I402" s="280">
        <v>100.3</v>
      </c>
      <c r="J402" s="280">
        <v>102.5</v>
      </c>
      <c r="K402" s="278">
        <v>98.1</v>
      </c>
      <c r="L402" s="278">
        <v>91.8</v>
      </c>
      <c r="M402" s="278">
        <v>1.59812</v>
      </c>
    </row>
    <row r="403" spans="1:13">
      <c r="A403" s="269">
        <v>393</v>
      </c>
      <c r="B403" s="278" t="s">
        <v>2317</v>
      </c>
      <c r="C403" s="279">
        <v>85.05</v>
      </c>
      <c r="D403" s="280">
        <v>84.783333333333346</v>
      </c>
      <c r="E403" s="280">
        <v>83.066666666666691</v>
      </c>
      <c r="F403" s="280">
        <v>81.083333333333343</v>
      </c>
      <c r="G403" s="280">
        <v>79.366666666666688</v>
      </c>
      <c r="H403" s="280">
        <v>86.766666666666694</v>
      </c>
      <c r="I403" s="280">
        <v>88.483333333333363</v>
      </c>
      <c r="J403" s="280">
        <v>90.466666666666697</v>
      </c>
      <c r="K403" s="278">
        <v>86.5</v>
      </c>
      <c r="L403" s="278">
        <v>82.8</v>
      </c>
      <c r="M403" s="278">
        <v>1.0825</v>
      </c>
    </row>
    <row r="404" spans="1:13">
      <c r="A404" s="269">
        <v>394</v>
      </c>
      <c r="B404" s="278" t="s">
        <v>496</v>
      </c>
      <c r="C404" s="279">
        <v>225.9</v>
      </c>
      <c r="D404" s="280">
        <v>226.56666666666669</v>
      </c>
      <c r="E404" s="280">
        <v>224.13333333333338</v>
      </c>
      <c r="F404" s="280">
        <v>222.3666666666667</v>
      </c>
      <c r="G404" s="280">
        <v>219.93333333333339</v>
      </c>
      <c r="H404" s="280">
        <v>228.33333333333337</v>
      </c>
      <c r="I404" s="280">
        <v>230.76666666666671</v>
      </c>
      <c r="J404" s="280">
        <v>232.53333333333336</v>
      </c>
      <c r="K404" s="278">
        <v>229</v>
      </c>
      <c r="L404" s="278">
        <v>224.8</v>
      </c>
      <c r="M404" s="278">
        <v>2.1766100000000002</v>
      </c>
    </row>
    <row r="405" spans="1:13">
      <c r="A405" s="269">
        <v>395</v>
      </c>
      <c r="B405" s="278" t="s">
        <v>508</v>
      </c>
      <c r="C405" s="279">
        <v>1.75</v>
      </c>
      <c r="D405" s="280">
        <v>1.7833333333333332</v>
      </c>
      <c r="E405" s="280">
        <v>1.7166666666666663</v>
      </c>
      <c r="F405" s="280">
        <v>1.6833333333333331</v>
      </c>
      <c r="G405" s="280">
        <v>1.6166666666666663</v>
      </c>
      <c r="H405" s="280">
        <v>1.8166666666666664</v>
      </c>
      <c r="I405" s="280">
        <v>1.8833333333333333</v>
      </c>
      <c r="J405" s="280">
        <v>1.9166666666666665</v>
      </c>
      <c r="K405" s="278">
        <v>1.85</v>
      </c>
      <c r="L405" s="278">
        <v>1.75</v>
      </c>
      <c r="M405" s="278">
        <v>98.411150000000006</v>
      </c>
    </row>
    <row r="406" spans="1:13">
      <c r="A406" s="269">
        <v>396</v>
      </c>
      <c r="B406" s="278" t="s">
        <v>498</v>
      </c>
      <c r="C406" s="279">
        <v>16.899999999999999</v>
      </c>
      <c r="D406" s="280">
        <v>16.95</v>
      </c>
      <c r="E406" s="280">
        <v>16.5</v>
      </c>
      <c r="F406" s="280">
        <v>16.100000000000001</v>
      </c>
      <c r="G406" s="280">
        <v>15.650000000000002</v>
      </c>
      <c r="H406" s="280">
        <v>17.349999999999998</v>
      </c>
      <c r="I406" s="280">
        <v>17.799999999999994</v>
      </c>
      <c r="J406" s="280">
        <v>18.199999999999996</v>
      </c>
      <c r="K406" s="278">
        <v>17.399999999999999</v>
      </c>
      <c r="L406" s="278">
        <v>16.55</v>
      </c>
      <c r="M406" s="278">
        <v>23.458410000000001</v>
      </c>
    </row>
    <row r="407" spans="1:13">
      <c r="A407" s="269">
        <v>397</v>
      </c>
      <c r="B407" s="278" t="s">
        <v>513</v>
      </c>
      <c r="C407" s="279">
        <v>37.799999999999997</v>
      </c>
      <c r="D407" s="280">
        <v>39</v>
      </c>
      <c r="E407" s="280">
        <v>36.450000000000003</v>
      </c>
      <c r="F407" s="280">
        <v>35.1</v>
      </c>
      <c r="G407" s="280">
        <v>32.550000000000004</v>
      </c>
      <c r="H407" s="280">
        <v>40.35</v>
      </c>
      <c r="I407" s="280">
        <v>42.9</v>
      </c>
      <c r="J407" s="280">
        <v>44.25</v>
      </c>
      <c r="K407" s="278">
        <v>41.55</v>
      </c>
      <c r="L407" s="278">
        <v>37.65</v>
      </c>
      <c r="M407" s="278">
        <v>5.8744699999999996</v>
      </c>
    </row>
    <row r="408" spans="1:13">
      <c r="A408" s="269">
        <v>398</v>
      </c>
      <c r="B408" s="278" t="s">
        <v>172</v>
      </c>
      <c r="C408" s="279">
        <v>28.3</v>
      </c>
      <c r="D408" s="280">
        <v>28.133333333333336</v>
      </c>
      <c r="E408" s="280">
        <v>27.666666666666671</v>
      </c>
      <c r="F408" s="280">
        <v>27.033333333333335</v>
      </c>
      <c r="G408" s="280">
        <v>26.56666666666667</v>
      </c>
      <c r="H408" s="280">
        <v>28.766666666666673</v>
      </c>
      <c r="I408" s="280">
        <v>29.233333333333334</v>
      </c>
      <c r="J408" s="280">
        <v>29.866666666666674</v>
      </c>
      <c r="K408" s="278">
        <v>28.6</v>
      </c>
      <c r="L408" s="278">
        <v>27.5</v>
      </c>
      <c r="M408" s="278">
        <v>270.73394999999999</v>
      </c>
    </row>
    <row r="409" spans="1:13">
      <c r="A409" s="269">
        <v>399</v>
      </c>
      <c r="B409" s="278" t="s">
        <v>514</v>
      </c>
      <c r="C409" s="279">
        <v>7976.95</v>
      </c>
      <c r="D409" s="280">
        <v>7857.3166666666666</v>
      </c>
      <c r="E409" s="280">
        <v>7669.6333333333332</v>
      </c>
      <c r="F409" s="280">
        <v>7362.3166666666666</v>
      </c>
      <c r="G409" s="280">
        <v>7174.6333333333332</v>
      </c>
      <c r="H409" s="280">
        <v>8164.6333333333332</v>
      </c>
      <c r="I409" s="280">
        <v>8352.3166666666657</v>
      </c>
      <c r="J409" s="280">
        <v>8659.6333333333332</v>
      </c>
      <c r="K409" s="278">
        <v>8045</v>
      </c>
      <c r="L409" s="278">
        <v>7550</v>
      </c>
      <c r="M409" s="278">
        <v>0.66891</v>
      </c>
    </row>
    <row r="410" spans="1:13">
      <c r="A410" s="269">
        <v>400</v>
      </c>
      <c r="B410" s="278" t="s">
        <v>281</v>
      </c>
      <c r="C410" s="279">
        <v>754.45</v>
      </c>
      <c r="D410" s="280">
        <v>747.2833333333333</v>
      </c>
      <c r="E410" s="280">
        <v>738.56666666666661</v>
      </c>
      <c r="F410" s="280">
        <v>722.68333333333328</v>
      </c>
      <c r="G410" s="280">
        <v>713.96666666666658</v>
      </c>
      <c r="H410" s="280">
        <v>763.16666666666663</v>
      </c>
      <c r="I410" s="280">
        <v>771.88333333333333</v>
      </c>
      <c r="J410" s="280">
        <v>787.76666666666665</v>
      </c>
      <c r="K410" s="278">
        <v>756</v>
      </c>
      <c r="L410" s="278">
        <v>731.4</v>
      </c>
      <c r="M410" s="278">
        <v>11.1099</v>
      </c>
    </row>
    <row r="411" spans="1:13">
      <c r="A411" s="269">
        <v>401</v>
      </c>
      <c r="B411" s="278" t="s">
        <v>173</v>
      </c>
      <c r="C411" s="279">
        <v>151.4</v>
      </c>
      <c r="D411" s="280">
        <v>151.6</v>
      </c>
      <c r="E411" s="280">
        <v>150</v>
      </c>
      <c r="F411" s="280">
        <v>148.6</v>
      </c>
      <c r="G411" s="280">
        <v>147</v>
      </c>
      <c r="H411" s="280">
        <v>153</v>
      </c>
      <c r="I411" s="280">
        <v>154.59999999999997</v>
      </c>
      <c r="J411" s="280">
        <v>156</v>
      </c>
      <c r="K411" s="278">
        <v>153.19999999999999</v>
      </c>
      <c r="L411" s="278">
        <v>150.19999999999999</v>
      </c>
      <c r="M411" s="278">
        <v>482.81207999999998</v>
      </c>
    </row>
    <row r="412" spans="1:13">
      <c r="A412" s="269">
        <v>402</v>
      </c>
      <c r="B412" s="278" t="s">
        <v>515</v>
      </c>
      <c r="C412" s="279">
        <v>3134.7</v>
      </c>
      <c r="D412" s="280">
        <v>3144.1999999999994</v>
      </c>
      <c r="E412" s="280">
        <v>3108.4499999999989</v>
      </c>
      <c r="F412" s="280">
        <v>3082.1999999999994</v>
      </c>
      <c r="G412" s="280">
        <v>3046.4499999999989</v>
      </c>
      <c r="H412" s="280">
        <v>3170.4499999999989</v>
      </c>
      <c r="I412" s="280">
        <v>3206.2</v>
      </c>
      <c r="J412" s="280">
        <v>3232.4499999999989</v>
      </c>
      <c r="K412" s="278">
        <v>3179.95</v>
      </c>
      <c r="L412" s="278">
        <v>3117.95</v>
      </c>
      <c r="M412" s="278">
        <v>0.29625000000000001</v>
      </c>
    </row>
    <row r="413" spans="1:13">
      <c r="A413" s="269">
        <v>403</v>
      </c>
      <c r="B413" s="278" t="s">
        <v>517</v>
      </c>
      <c r="C413" s="279">
        <v>1367.2</v>
      </c>
      <c r="D413" s="280">
        <v>1380.4166666666667</v>
      </c>
      <c r="E413" s="280">
        <v>1336.8833333333334</v>
      </c>
      <c r="F413" s="280">
        <v>1306.5666666666666</v>
      </c>
      <c r="G413" s="280">
        <v>1263.0333333333333</v>
      </c>
      <c r="H413" s="280">
        <v>1410.7333333333336</v>
      </c>
      <c r="I413" s="280">
        <v>1454.2666666666669</v>
      </c>
      <c r="J413" s="280">
        <v>1484.5833333333337</v>
      </c>
      <c r="K413" s="278">
        <v>1423.95</v>
      </c>
      <c r="L413" s="278">
        <v>1350.1</v>
      </c>
      <c r="M413" s="278">
        <v>2.6210000000000001E-2</v>
      </c>
    </row>
    <row r="414" spans="1:13">
      <c r="A414" s="269">
        <v>404</v>
      </c>
      <c r="B414" s="278" t="s">
        <v>518</v>
      </c>
      <c r="C414" s="279">
        <v>377</v>
      </c>
      <c r="D414" s="280">
        <v>378</v>
      </c>
      <c r="E414" s="280">
        <v>369</v>
      </c>
      <c r="F414" s="280">
        <v>361</v>
      </c>
      <c r="G414" s="280">
        <v>352</v>
      </c>
      <c r="H414" s="280">
        <v>386</v>
      </c>
      <c r="I414" s="280">
        <v>395</v>
      </c>
      <c r="J414" s="280">
        <v>403</v>
      </c>
      <c r="K414" s="278">
        <v>387</v>
      </c>
      <c r="L414" s="278">
        <v>370</v>
      </c>
      <c r="M414" s="278">
        <v>0.24310999999999999</v>
      </c>
    </row>
    <row r="415" spans="1:13">
      <c r="A415" s="269">
        <v>405</v>
      </c>
      <c r="B415" s="278" t="s">
        <v>510</v>
      </c>
      <c r="C415" s="279">
        <v>51.75</v>
      </c>
      <c r="D415" s="280">
        <v>51.35</v>
      </c>
      <c r="E415" s="280">
        <v>50.7</v>
      </c>
      <c r="F415" s="280">
        <v>49.65</v>
      </c>
      <c r="G415" s="280">
        <v>49</v>
      </c>
      <c r="H415" s="280">
        <v>52.400000000000006</v>
      </c>
      <c r="I415" s="280">
        <v>53.05</v>
      </c>
      <c r="J415" s="280">
        <v>54.100000000000009</v>
      </c>
      <c r="K415" s="278">
        <v>52</v>
      </c>
      <c r="L415" s="278">
        <v>50.3</v>
      </c>
      <c r="M415" s="278">
        <v>2.5215399999999999</v>
      </c>
    </row>
    <row r="416" spans="1:13">
      <c r="A416" s="269">
        <v>406</v>
      </c>
      <c r="B416" s="278" t="s">
        <v>519</v>
      </c>
      <c r="C416" s="279">
        <v>132.69999999999999</v>
      </c>
      <c r="D416" s="280">
        <v>133.63333333333333</v>
      </c>
      <c r="E416" s="280">
        <v>130.26666666666665</v>
      </c>
      <c r="F416" s="280">
        <v>127.83333333333331</v>
      </c>
      <c r="G416" s="280">
        <v>124.46666666666664</v>
      </c>
      <c r="H416" s="280">
        <v>136.06666666666666</v>
      </c>
      <c r="I416" s="280">
        <v>139.43333333333334</v>
      </c>
      <c r="J416" s="280">
        <v>141.86666666666667</v>
      </c>
      <c r="K416" s="278">
        <v>137</v>
      </c>
      <c r="L416" s="278">
        <v>131.19999999999999</v>
      </c>
      <c r="M416" s="278">
        <v>0.95691999999999999</v>
      </c>
    </row>
    <row r="417" spans="1:13">
      <c r="A417" s="269">
        <v>407</v>
      </c>
      <c r="B417" s="278" t="s">
        <v>174</v>
      </c>
      <c r="C417" s="279">
        <v>20667.3</v>
      </c>
      <c r="D417" s="280">
        <v>20375.75</v>
      </c>
      <c r="E417" s="280">
        <v>19991.55</v>
      </c>
      <c r="F417" s="280">
        <v>19315.8</v>
      </c>
      <c r="G417" s="280">
        <v>18931.599999999999</v>
      </c>
      <c r="H417" s="280">
        <v>21051.5</v>
      </c>
      <c r="I417" s="280">
        <v>21435.699999999997</v>
      </c>
      <c r="J417" s="280">
        <v>22111.45</v>
      </c>
      <c r="K417" s="278">
        <v>20759.95</v>
      </c>
      <c r="L417" s="278">
        <v>19700</v>
      </c>
      <c r="M417" s="278">
        <v>1.1538299999999999</v>
      </c>
    </row>
    <row r="418" spans="1:13">
      <c r="A418" s="269">
        <v>408</v>
      </c>
      <c r="B418" s="278" t="s">
        <v>521</v>
      </c>
      <c r="C418" s="279">
        <v>644.79999999999995</v>
      </c>
      <c r="D418" s="280">
        <v>647.75</v>
      </c>
      <c r="E418" s="280">
        <v>637.04999999999995</v>
      </c>
      <c r="F418" s="280">
        <v>629.29999999999995</v>
      </c>
      <c r="G418" s="280">
        <v>618.59999999999991</v>
      </c>
      <c r="H418" s="280">
        <v>655.5</v>
      </c>
      <c r="I418" s="280">
        <v>666.2</v>
      </c>
      <c r="J418" s="280">
        <v>673.95</v>
      </c>
      <c r="K418" s="278">
        <v>658.45</v>
      </c>
      <c r="L418" s="278">
        <v>640</v>
      </c>
      <c r="M418" s="278">
        <v>4.4510000000000001E-2</v>
      </c>
    </row>
    <row r="419" spans="1:13">
      <c r="A419" s="269">
        <v>409</v>
      </c>
      <c r="B419" s="278" t="s">
        <v>175</v>
      </c>
      <c r="C419" s="279">
        <v>1021.95</v>
      </c>
      <c r="D419" s="280">
        <v>1025.3166666666666</v>
      </c>
      <c r="E419" s="280">
        <v>1011.6333333333332</v>
      </c>
      <c r="F419" s="280">
        <v>1001.3166666666666</v>
      </c>
      <c r="G419" s="280">
        <v>987.63333333333321</v>
      </c>
      <c r="H419" s="280">
        <v>1035.6333333333332</v>
      </c>
      <c r="I419" s="280">
        <v>1049.3166666666666</v>
      </c>
      <c r="J419" s="280">
        <v>1059.6333333333332</v>
      </c>
      <c r="K419" s="278">
        <v>1039</v>
      </c>
      <c r="L419" s="278">
        <v>1015</v>
      </c>
      <c r="M419" s="278">
        <v>4.90069</v>
      </c>
    </row>
    <row r="420" spans="1:13">
      <c r="A420" s="269">
        <v>410</v>
      </c>
      <c r="B420" s="278" t="s">
        <v>516</v>
      </c>
      <c r="C420" s="279">
        <v>354.9</v>
      </c>
      <c r="D420" s="280">
        <v>355.61666666666662</v>
      </c>
      <c r="E420" s="280">
        <v>348.53333333333325</v>
      </c>
      <c r="F420" s="280">
        <v>342.16666666666663</v>
      </c>
      <c r="G420" s="280">
        <v>335.08333333333326</v>
      </c>
      <c r="H420" s="280">
        <v>361.98333333333323</v>
      </c>
      <c r="I420" s="280">
        <v>369.06666666666661</v>
      </c>
      <c r="J420" s="280">
        <v>375.43333333333322</v>
      </c>
      <c r="K420" s="278">
        <v>362.7</v>
      </c>
      <c r="L420" s="278">
        <v>349.25</v>
      </c>
      <c r="M420" s="278">
        <v>0.12745999999999999</v>
      </c>
    </row>
    <row r="421" spans="1:13">
      <c r="A421" s="269">
        <v>411</v>
      </c>
      <c r="B421" s="278" t="s">
        <v>511</v>
      </c>
      <c r="C421" s="279">
        <v>20.8</v>
      </c>
      <c r="D421" s="280">
        <v>20.816666666666666</v>
      </c>
      <c r="E421" s="280">
        <v>20.683333333333334</v>
      </c>
      <c r="F421" s="280">
        <v>20.566666666666666</v>
      </c>
      <c r="G421" s="280">
        <v>20.433333333333334</v>
      </c>
      <c r="H421" s="280">
        <v>20.933333333333334</v>
      </c>
      <c r="I421" s="280">
        <v>21.066666666666666</v>
      </c>
      <c r="J421" s="280">
        <v>21.183333333333334</v>
      </c>
      <c r="K421" s="278">
        <v>20.95</v>
      </c>
      <c r="L421" s="278">
        <v>20.7</v>
      </c>
      <c r="M421" s="278">
        <v>2.76362</v>
      </c>
    </row>
    <row r="422" spans="1:13">
      <c r="A422" s="269">
        <v>412</v>
      </c>
      <c r="B422" s="278" t="s">
        <v>512</v>
      </c>
      <c r="C422" s="279">
        <v>1431.35</v>
      </c>
      <c r="D422" s="280">
        <v>1425.5833333333333</v>
      </c>
      <c r="E422" s="280">
        <v>1402.2666666666664</v>
      </c>
      <c r="F422" s="280">
        <v>1373.1833333333332</v>
      </c>
      <c r="G422" s="280">
        <v>1349.8666666666663</v>
      </c>
      <c r="H422" s="280">
        <v>1454.6666666666665</v>
      </c>
      <c r="I422" s="280">
        <v>1477.9833333333336</v>
      </c>
      <c r="J422" s="280">
        <v>1507.0666666666666</v>
      </c>
      <c r="K422" s="278">
        <v>1448.9</v>
      </c>
      <c r="L422" s="278">
        <v>1396.5</v>
      </c>
      <c r="M422" s="278">
        <v>0.37367</v>
      </c>
    </row>
    <row r="423" spans="1:13">
      <c r="A423" s="269">
        <v>413</v>
      </c>
      <c r="B423" s="278" t="s">
        <v>522</v>
      </c>
      <c r="C423" s="279">
        <v>195.15</v>
      </c>
      <c r="D423" s="280">
        <v>195.04999999999998</v>
      </c>
      <c r="E423" s="280">
        <v>192.09999999999997</v>
      </c>
      <c r="F423" s="280">
        <v>189.04999999999998</v>
      </c>
      <c r="G423" s="280">
        <v>186.09999999999997</v>
      </c>
      <c r="H423" s="280">
        <v>198.09999999999997</v>
      </c>
      <c r="I423" s="280">
        <v>201.04999999999995</v>
      </c>
      <c r="J423" s="280">
        <v>204.09999999999997</v>
      </c>
      <c r="K423" s="278">
        <v>198</v>
      </c>
      <c r="L423" s="278">
        <v>192</v>
      </c>
      <c r="M423" s="278">
        <v>0.45412000000000002</v>
      </c>
    </row>
    <row r="424" spans="1:13">
      <c r="A424" s="269">
        <v>414</v>
      </c>
      <c r="B424" s="278" t="s">
        <v>523</v>
      </c>
      <c r="C424" s="279">
        <v>876.65</v>
      </c>
      <c r="D424" s="280">
        <v>884.51666666666677</v>
      </c>
      <c r="E424" s="280">
        <v>867.13333333333355</v>
      </c>
      <c r="F424" s="280">
        <v>857.61666666666679</v>
      </c>
      <c r="G424" s="280">
        <v>840.23333333333358</v>
      </c>
      <c r="H424" s="280">
        <v>894.03333333333353</v>
      </c>
      <c r="I424" s="280">
        <v>911.41666666666674</v>
      </c>
      <c r="J424" s="280">
        <v>920.93333333333351</v>
      </c>
      <c r="K424" s="278">
        <v>901.9</v>
      </c>
      <c r="L424" s="278">
        <v>875</v>
      </c>
      <c r="M424" s="278">
        <v>0.17796000000000001</v>
      </c>
    </row>
    <row r="425" spans="1:13">
      <c r="A425" s="269">
        <v>415</v>
      </c>
      <c r="B425" s="278" t="s">
        <v>524</v>
      </c>
      <c r="C425" s="279">
        <v>195.05</v>
      </c>
      <c r="D425" s="280">
        <v>196.81666666666669</v>
      </c>
      <c r="E425" s="280">
        <v>192.23333333333338</v>
      </c>
      <c r="F425" s="280">
        <v>189.41666666666669</v>
      </c>
      <c r="G425" s="280">
        <v>184.83333333333337</v>
      </c>
      <c r="H425" s="280">
        <v>199.63333333333338</v>
      </c>
      <c r="I425" s="280">
        <v>204.2166666666667</v>
      </c>
      <c r="J425" s="280">
        <v>207.03333333333339</v>
      </c>
      <c r="K425" s="278">
        <v>201.4</v>
      </c>
      <c r="L425" s="278">
        <v>194</v>
      </c>
      <c r="M425" s="278">
        <v>1.4635800000000001</v>
      </c>
    </row>
    <row r="426" spans="1:13">
      <c r="A426" s="269">
        <v>416</v>
      </c>
      <c r="B426" s="278" t="s">
        <v>525</v>
      </c>
      <c r="C426" s="279">
        <v>4.9000000000000004</v>
      </c>
      <c r="D426" s="280">
        <v>4.9333333333333336</v>
      </c>
      <c r="E426" s="280">
        <v>4.8666666666666671</v>
      </c>
      <c r="F426" s="280">
        <v>4.8333333333333339</v>
      </c>
      <c r="G426" s="280">
        <v>4.7666666666666675</v>
      </c>
      <c r="H426" s="280">
        <v>4.9666666666666668</v>
      </c>
      <c r="I426" s="280">
        <v>5.0333333333333332</v>
      </c>
      <c r="J426" s="280">
        <v>5.0666666666666664</v>
      </c>
      <c r="K426" s="278">
        <v>5</v>
      </c>
      <c r="L426" s="278">
        <v>4.9000000000000004</v>
      </c>
      <c r="M426" s="278">
        <v>64.012219999999999</v>
      </c>
    </row>
    <row r="427" spans="1:13">
      <c r="A427" s="269">
        <v>417</v>
      </c>
      <c r="B427" s="278" t="s">
        <v>2518</v>
      </c>
      <c r="C427" s="279">
        <v>420.35</v>
      </c>
      <c r="D427" s="280">
        <v>426.7166666666667</v>
      </c>
      <c r="E427" s="280">
        <v>409.63333333333338</v>
      </c>
      <c r="F427" s="280">
        <v>398.91666666666669</v>
      </c>
      <c r="G427" s="280">
        <v>381.83333333333337</v>
      </c>
      <c r="H427" s="280">
        <v>437.43333333333339</v>
      </c>
      <c r="I427" s="280">
        <v>454.51666666666665</v>
      </c>
      <c r="J427" s="280">
        <v>465.23333333333341</v>
      </c>
      <c r="K427" s="278">
        <v>443.8</v>
      </c>
      <c r="L427" s="278">
        <v>416</v>
      </c>
      <c r="M427" s="278">
        <v>0.27651999999999999</v>
      </c>
    </row>
    <row r="428" spans="1:13">
      <c r="A428" s="269">
        <v>418</v>
      </c>
      <c r="B428" s="278" t="s">
        <v>528</v>
      </c>
      <c r="C428" s="279">
        <v>128.25</v>
      </c>
      <c r="D428" s="280">
        <v>128.9</v>
      </c>
      <c r="E428" s="280">
        <v>126.35000000000002</v>
      </c>
      <c r="F428" s="280">
        <v>124.45000000000002</v>
      </c>
      <c r="G428" s="280">
        <v>121.90000000000003</v>
      </c>
      <c r="H428" s="280">
        <v>130.80000000000001</v>
      </c>
      <c r="I428" s="280">
        <v>133.35000000000002</v>
      </c>
      <c r="J428" s="280">
        <v>135.25</v>
      </c>
      <c r="K428" s="278">
        <v>131.44999999999999</v>
      </c>
      <c r="L428" s="278">
        <v>127</v>
      </c>
      <c r="M428" s="278">
        <v>2.5129199999999998</v>
      </c>
    </row>
    <row r="429" spans="1:13">
      <c r="A429" s="269">
        <v>419</v>
      </c>
      <c r="B429" s="278" t="s">
        <v>2527</v>
      </c>
      <c r="C429" s="279">
        <v>44.05</v>
      </c>
      <c r="D429" s="280">
        <v>44.4</v>
      </c>
      <c r="E429" s="280">
        <v>42.949999999999996</v>
      </c>
      <c r="F429" s="280">
        <v>41.849999999999994</v>
      </c>
      <c r="G429" s="280">
        <v>40.399999999999991</v>
      </c>
      <c r="H429" s="280">
        <v>45.5</v>
      </c>
      <c r="I429" s="280">
        <v>46.95</v>
      </c>
      <c r="J429" s="280">
        <v>48.050000000000004</v>
      </c>
      <c r="K429" s="278">
        <v>45.85</v>
      </c>
      <c r="L429" s="278">
        <v>43.3</v>
      </c>
      <c r="M429" s="278">
        <v>71.868589999999998</v>
      </c>
    </row>
    <row r="430" spans="1:13">
      <c r="A430" s="269">
        <v>420</v>
      </c>
      <c r="B430" s="278" t="s">
        <v>176</v>
      </c>
      <c r="C430" s="279">
        <v>3452.45</v>
      </c>
      <c r="D430" s="280">
        <v>3433.8833333333332</v>
      </c>
      <c r="E430" s="280">
        <v>3386.5666666666666</v>
      </c>
      <c r="F430" s="280">
        <v>3320.6833333333334</v>
      </c>
      <c r="G430" s="280">
        <v>3273.3666666666668</v>
      </c>
      <c r="H430" s="280">
        <v>3499.7666666666664</v>
      </c>
      <c r="I430" s="280">
        <v>3547.083333333333</v>
      </c>
      <c r="J430" s="280">
        <v>3612.9666666666662</v>
      </c>
      <c r="K430" s="278">
        <v>3481.2</v>
      </c>
      <c r="L430" s="278">
        <v>3368</v>
      </c>
      <c r="M430" s="278">
        <v>1.50024</v>
      </c>
    </row>
    <row r="431" spans="1:13">
      <c r="A431" s="269">
        <v>421</v>
      </c>
      <c r="B431" s="278" t="s">
        <v>177</v>
      </c>
      <c r="C431" s="279">
        <v>538</v>
      </c>
      <c r="D431" s="280">
        <v>542.93333333333328</v>
      </c>
      <c r="E431" s="280">
        <v>527.06666666666661</v>
      </c>
      <c r="F431" s="280">
        <v>516.13333333333333</v>
      </c>
      <c r="G431" s="280">
        <v>500.26666666666665</v>
      </c>
      <c r="H431" s="280">
        <v>553.86666666666656</v>
      </c>
      <c r="I431" s="280">
        <v>569.73333333333312</v>
      </c>
      <c r="J431" s="280">
        <v>580.66666666666652</v>
      </c>
      <c r="K431" s="278">
        <v>558.79999999999995</v>
      </c>
      <c r="L431" s="278">
        <v>532</v>
      </c>
      <c r="M431" s="278">
        <v>42.003680000000003</v>
      </c>
    </row>
    <row r="432" spans="1:13">
      <c r="A432" s="269">
        <v>422</v>
      </c>
      <c r="B432" s="278" t="s">
        <v>178</v>
      </c>
      <c r="C432" s="287">
        <v>410</v>
      </c>
      <c r="D432" s="288">
        <v>413</v>
      </c>
      <c r="E432" s="288">
        <v>405</v>
      </c>
      <c r="F432" s="288">
        <v>400</v>
      </c>
      <c r="G432" s="288">
        <v>392</v>
      </c>
      <c r="H432" s="288">
        <v>418</v>
      </c>
      <c r="I432" s="288">
        <v>426</v>
      </c>
      <c r="J432" s="288">
        <v>431</v>
      </c>
      <c r="K432" s="289">
        <v>421</v>
      </c>
      <c r="L432" s="289">
        <v>408</v>
      </c>
      <c r="M432" s="289">
        <v>5.56691</v>
      </c>
    </row>
    <row r="433" spans="1:13">
      <c r="A433" s="269">
        <v>423</v>
      </c>
      <c r="B433" s="278" t="s">
        <v>526</v>
      </c>
      <c r="C433" s="278">
        <v>76.5</v>
      </c>
      <c r="D433" s="280">
        <v>75.5</v>
      </c>
      <c r="E433" s="280">
        <v>71</v>
      </c>
      <c r="F433" s="280">
        <v>65.5</v>
      </c>
      <c r="G433" s="280">
        <v>61</v>
      </c>
      <c r="H433" s="280">
        <v>81</v>
      </c>
      <c r="I433" s="280">
        <v>85.5</v>
      </c>
      <c r="J433" s="280">
        <v>91</v>
      </c>
      <c r="K433" s="278">
        <v>80</v>
      </c>
      <c r="L433" s="278">
        <v>70</v>
      </c>
      <c r="M433" s="278">
        <v>4.8235900000000003</v>
      </c>
    </row>
    <row r="434" spans="1:13">
      <c r="A434" s="269">
        <v>424</v>
      </c>
      <c r="B434" s="278" t="s">
        <v>282</v>
      </c>
      <c r="C434" s="278">
        <v>95.55</v>
      </c>
      <c r="D434" s="280">
        <v>96.649999999999991</v>
      </c>
      <c r="E434" s="280">
        <v>93.999999999999986</v>
      </c>
      <c r="F434" s="280">
        <v>92.449999999999989</v>
      </c>
      <c r="G434" s="280">
        <v>89.799999999999983</v>
      </c>
      <c r="H434" s="280">
        <v>98.199999999999989</v>
      </c>
      <c r="I434" s="280">
        <v>100.85</v>
      </c>
      <c r="J434" s="280">
        <v>102.39999999999999</v>
      </c>
      <c r="K434" s="278">
        <v>99.3</v>
      </c>
      <c r="L434" s="278">
        <v>95.1</v>
      </c>
      <c r="M434" s="278">
        <v>6.4132999999999996</v>
      </c>
    </row>
    <row r="435" spans="1:13">
      <c r="A435" s="269">
        <v>425</v>
      </c>
      <c r="B435" s="278" t="s">
        <v>527</v>
      </c>
      <c r="C435" s="278">
        <v>359.7</v>
      </c>
      <c r="D435" s="280">
        <v>361.38333333333338</v>
      </c>
      <c r="E435" s="280">
        <v>355.51666666666677</v>
      </c>
      <c r="F435" s="280">
        <v>351.33333333333337</v>
      </c>
      <c r="G435" s="280">
        <v>345.46666666666675</v>
      </c>
      <c r="H435" s="280">
        <v>365.56666666666678</v>
      </c>
      <c r="I435" s="280">
        <v>371.43333333333345</v>
      </c>
      <c r="J435" s="280">
        <v>375.61666666666679</v>
      </c>
      <c r="K435" s="278">
        <v>367.25</v>
      </c>
      <c r="L435" s="278">
        <v>357.2</v>
      </c>
      <c r="M435" s="278">
        <v>0.55767</v>
      </c>
    </row>
    <row r="436" spans="1:13">
      <c r="A436" s="269">
        <v>426</v>
      </c>
      <c r="B436" s="278" t="s">
        <v>529</v>
      </c>
      <c r="C436" s="278">
        <v>1387.45</v>
      </c>
      <c r="D436" s="280">
        <v>1374.8</v>
      </c>
      <c r="E436" s="280">
        <v>1334.6499999999999</v>
      </c>
      <c r="F436" s="280">
        <v>1281.8499999999999</v>
      </c>
      <c r="G436" s="280">
        <v>1241.6999999999998</v>
      </c>
      <c r="H436" s="280">
        <v>1427.6</v>
      </c>
      <c r="I436" s="280">
        <v>1467.75</v>
      </c>
      <c r="J436" s="280">
        <v>1520.55</v>
      </c>
      <c r="K436" s="278">
        <v>1414.95</v>
      </c>
      <c r="L436" s="278">
        <v>1322</v>
      </c>
      <c r="M436" s="278">
        <v>4.9199999999999999E-3</v>
      </c>
    </row>
    <row r="437" spans="1:13">
      <c r="A437" s="269">
        <v>427</v>
      </c>
      <c r="B437" s="278" t="s">
        <v>530</v>
      </c>
      <c r="C437" s="278">
        <v>1199.4000000000001</v>
      </c>
      <c r="D437" s="280">
        <v>1199.4666666666665</v>
      </c>
      <c r="E437" s="280">
        <v>1191.883333333333</v>
      </c>
      <c r="F437" s="280">
        <v>1184.3666666666666</v>
      </c>
      <c r="G437" s="280">
        <v>1176.7833333333331</v>
      </c>
      <c r="H437" s="280">
        <v>1206.9833333333329</v>
      </c>
      <c r="I437" s="280">
        <v>1214.5666666666664</v>
      </c>
      <c r="J437" s="280">
        <v>1222.0833333333328</v>
      </c>
      <c r="K437" s="278">
        <v>1207.05</v>
      </c>
      <c r="L437" s="278">
        <v>1191.95</v>
      </c>
      <c r="M437" s="278">
        <v>0.14713999999999999</v>
      </c>
    </row>
    <row r="438" spans="1:13">
      <c r="A438" s="269">
        <v>428</v>
      </c>
      <c r="B438" s="278" t="s">
        <v>531</v>
      </c>
      <c r="C438" s="278">
        <v>289.89999999999998</v>
      </c>
      <c r="D438" s="280">
        <v>287.60000000000002</v>
      </c>
      <c r="E438" s="280">
        <v>284.40000000000003</v>
      </c>
      <c r="F438" s="280">
        <v>278.90000000000003</v>
      </c>
      <c r="G438" s="280">
        <v>275.70000000000005</v>
      </c>
      <c r="H438" s="280">
        <v>293.10000000000002</v>
      </c>
      <c r="I438" s="280">
        <v>296.30000000000007</v>
      </c>
      <c r="J438" s="280">
        <v>301.8</v>
      </c>
      <c r="K438" s="278">
        <v>290.8</v>
      </c>
      <c r="L438" s="278">
        <v>282.10000000000002</v>
      </c>
      <c r="M438" s="278">
        <v>0.78583000000000003</v>
      </c>
    </row>
    <row r="439" spans="1:13">
      <c r="A439" s="269">
        <v>429</v>
      </c>
      <c r="B439" s="278" t="s">
        <v>179</v>
      </c>
      <c r="C439" s="278">
        <v>459.15</v>
      </c>
      <c r="D439" s="280">
        <v>463.88333333333338</v>
      </c>
      <c r="E439" s="280">
        <v>452.26666666666677</v>
      </c>
      <c r="F439" s="280">
        <v>445.38333333333338</v>
      </c>
      <c r="G439" s="280">
        <v>433.76666666666677</v>
      </c>
      <c r="H439" s="280">
        <v>470.76666666666677</v>
      </c>
      <c r="I439" s="280">
        <v>482.38333333333344</v>
      </c>
      <c r="J439" s="280">
        <v>489.26666666666677</v>
      </c>
      <c r="K439" s="278">
        <v>475.5</v>
      </c>
      <c r="L439" s="278">
        <v>457</v>
      </c>
      <c r="M439" s="278">
        <v>98.010649999999998</v>
      </c>
    </row>
    <row r="440" spans="1:13">
      <c r="A440" s="269">
        <v>430</v>
      </c>
      <c r="B440" s="278" t="s">
        <v>532</v>
      </c>
      <c r="C440" s="278">
        <v>147.75</v>
      </c>
      <c r="D440" s="280">
        <v>148.1</v>
      </c>
      <c r="E440" s="280">
        <v>144.69999999999999</v>
      </c>
      <c r="F440" s="280">
        <v>141.65</v>
      </c>
      <c r="G440" s="280">
        <v>138.25</v>
      </c>
      <c r="H440" s="280">
        <v>151.14999999999998</v>
      </c>
      <c r="I440" s="280">
        <v>154.55000000000001</v>
      </c>
      <c r="J440" s="280">
        <v>157.59999999999997</v>
      </c>
      <c r="K440" s="278">
        <v>151.5</v>
      </c>
      <c r="L440" s="278">
        <v>145.05000000000001</v>
      </c>
      <c r="M440" s="278">
        <v>2.77284</v>
      </c>
    </row>
    <row r="441" spans="1:13">
      <c r="A441" s="269">
        <v>431</v>
      </c>
      <c r="B441" s="278" t="s">
        <v>180</v>
      </c>
      <c r="C441" s="278">
        <v>393.05</v>
      </c>
      <c r="D441" s="280">
        <v>392.84999999999997</v>
      </c>
      <c r="E441" s="280">
        <v>387.69999999999993</v>
      </c>
      <c r="F441" s="280">
        <v>382.34999999999997</v>
      </c>
      <c r="G441" s="280">
        <v>377.19999999999993</v>
      </c>
      <c r="H441" s="280">
        <v>398.19999999999993</v>
      </c>
      <c r="I441" s="280">
        <v>403.34999999999991</v>
      </c>
      <c r="J441" s="280">
        <v>408.69999999999993</v>
      </c>
      <c r="K441" s="278">
        <v>398</v>
      </c>
      <c r="L441" s="278">
        <v>387.5</v>
      </c>
      <c r="M441" s="278">
        <v>14.47925</v>
      </c>
    </row>
    <row r="442" spans="1:13">
      <c r="A442" s="269">
        <v>432</v>
      </c>
      <c r="B442" s="278" t="s">
        <v>533</v>
      </c>
      <c r="C442" s="278">
        <v>111.75</v>
      </c>
      <c r="D442" s="280">
        <v>112.33333333333333</v>
      </c>
      <c r="E442" s="280">
        <v>110.61666666666666</v>
      </c>
      <c r="F442" s="280">
        <v>109.48333333333333</v>
      </c>
      <c r="G442" s="280">
        <v>107.76666666666667</v>
      </c>
      <c r="H442" s="280">
        <v>113.46666666666665</v>
      </c>
      <c r="I442" s="280">
        <v>115.18333333333332</v>
      </c>
      <c r="J442" s="280">
        <v>116.31666666666665</v>
      </c>
      <c r="K442" s="278">
        <v>114.05</v>
      </c>
      <c r="L442" s="278">
        <v>111.2</v>
      </c>
      <c r="M442" s="278">
        <v>0.46239999999999998</v>
      </c>
    </row>
    <row r="443" spans="1:13">
      <c r="A443" s="269">
        <v>433</v>
      </c>
      <c r="B443" s="278" t="s">
        <v>534</v>
      </c>
      <c r="C443" s="278">
        <v>993.15</v>
      </c>
      <c r="D443" s="280">
        <v>991.23333333333323</v>
      </c>
      <c r="E443" s="280">
        <v>977.46666666666647</v>
      </c>
      <c r="F443" s="280">
        <v>961.78333333333319</v>
      </c>
      <c r="G443" s="280">
        <v>948.01666666666642</v>
      </c>
      <c r="H443" s="280">
        <v>1006.9166666666665</v>
      </c>
      <c r="I443" s="280">
        <v>1020.6833333333332</v>
      </c>
      <c r="J443" s="280">
        <v>1036.3666666666666</v>
      </c>
      <c r="K443" s="278">
        <v>1005</v>
      </c>
      <c r="L443" s="278">
        <v>975.55</v>
      </c>
      <c r="M443" s="278">
        <v>0.54627000000000003</v>
      </c>
    </row>
    <row r="444" spans="1:13">
      <c r="A444" s="269">
        <v>434</v>
      </c>
      <c r="B444" s="278" t="s">
        <v>535</v>
      </c>
      <c r="C444" s="278">
        <v>2.7</v>
      </c>
      <c r="D444" s="280">
        <v>2.7166666666666668</v>
      </c>
      <c r="E444" s="280">
        <v>2.6333333333333337</v>
      </c>
      <c r="F444" s="280">
        <v>2.5666666666666669</v>
      </c>
      <c r="G444" s="280">
        <v>2.4833333333333338</v>
      </c>
      <c r="H444" s="280">
        <v>2.7833333333333337</v>
      </c>
      <c r="I444" s="280">
        <v>2.8666666666666667</v>
      </c>
      <c r="J444" s="280">
        <v>2.9333333333333336</v>
      </c>
      <c r="K444" s="278">
        <v>2.8</v>
      </c>
      <c r="L444" s="278">
        <v>2.65</v>
      </c>
      <c r="M444" s="278">
        <v>77.942070000000001</v>
      </c>
    </row>
    <row r="445" spans="1:13">
      <c r="A445" s="269">
        <v>435</v>
      </c>
      <c r="B445" s="278" t="s">
        <v>536</v>
      </c>
      <c r="C445" s="278">
        <v>100.6</v>
      </c>
      <c r="D445" s="280">
        <v>100.89999999999999</v>
      </c>
      <c r="E445" s="280">
        <v>99.799999999999983</v>
      </c>
      <c r="F445" s="280">
        <v>98.999999999999986</v>
      </c>
      <c r="G445" s="280">
        <v>97.899999999999977</v>
      </c>
      <c r="H445" s="280">
        <v>101.69999999999999</v>
      </c>
      <c r="I445" s="280">
        <v>102.79999999999998</v>
      </c>
      <c r="J445" s="280">
        <v>103.6</v>
      </c>
      <c r="K445" s="278">
        <v>102</v>
      </c>
      <c r="L445" s="278">
        <v>100.1</v>
      </c>
      <c r="M445" s="278">
        <v>0.56052000000000002</v>
      </c>
    </row>
    <row r="446" spans="1:13">
      <c r="A446" s="269">
        <v>436</v>
      </c>
      <c r="B446" s="278" t="s">
        <v>537</v>
      </c>
      <c r="C446" s="278">
        <v>794.5</v>
      </c>
      <c r="D446" s="280">
        <v>801.83333333333337</v>
      </c>
      <c r="E446" s="280">
        <v>784.66666666666674</v>
      </c>
      <c r="F446" s="280">
        <v>774.83333333333337</v>
      </c>
      <c r="G446" s="280">
        <v>757.66666666666674</v>
      </c>
      <c r="H446" s="280">
        <v>811.66666666666674</v>
      </c>
      <c r="I446" s="280">
        <v>828.83333333333348</v>
      </c>
      <c r="J446" s="280">
        <v>838.66666666666674</v>
      </c>
      <c r="K446" s="278">
        <v>819</v>
      </c>
      <c r="L446" s="278">
        <v>792</v>
      </c>
      <c r="M446" s="278">
        <v>0.30835000000000001</v>
      </c>
    </row>
    <row r="447" spans="1:13">
      <c r="A447" s="269">
        <v>437</v>
      </c>
      <c r="B447" s="278" t="s">
        <v>283</v>
      </c>
      <c r="C447" s="278">
        <v>352.2</v>
      </c>
      <c r="D447" s="280">
        <v>355.38333333333338</v>
      </c>
      <c r="E447" s="280">
        <v>343.81666666666678</v>
      </c>
      <c r="F447" s="280">
        <v>335.43333333333339</v>
      </c>
      <c r="G447" s="280">
        <v>323.86666666666679</v>
      </c>
      <c r="H447" s="280">
        <v>363.76666666666677</v>
      </c>
      <c r="I447" s="280">
        <v>375.33333333333337</v>
      </c>
      <c r="J447" s="280">
        <v>383.71666666666675</v>
      </c>
      <c r="K447" s="278">
        <v>366.95</v>
      </c>
      <c r="L447" s="278">
        <v>347</v>
      </c>
      <c r="M447" s="278">
        <v>2.7157399999999998</v>
      </c>
    </row>
    <row r="448" spans="1:13">
      <c r="A448" s="269">
        <v>438</v>
      </c>
      <c r="B448" s="278" t="s">
        <v>543</v>
      </c>
      <c r="C448" s="278">
        <v>52</v>
      </c>
      <c r="D448" s="280">
        <v>51.35</v>
      </c>
      <c r="E448" s="280">
        <v>50.7</v>
      </c>
      <c r="F448" s="280">
        <v>49.4</v>
      </c>
      <c r="G448" s="280">
        <v>48.75</v>
      </c>
      <c r="H448" s="280">
        <v>52.650000000000006</v>
      </c>
      <c r="I448" s="280">
        <v>53.3</v>
      </c>
      <c r="J448" s="280">
        <v>54.600000000000009</v>
      </c>
      <c r="K448" s="278">
        <v>52</v>
      </c>
      <c r="L448" s="278">
        <v>50.05</v>
      </c>
      <c r="M448" s="278">
        <v>0.23618</v>
      </c>
    </row>
    <row r="449" spans="1:13">
      <c r="A449" s="269">
        <v>439</v>
      </c>
      <c r="B449" s="278" t="s">
        <v>2610</v>
      </c>
      <c r="C449" s="278">
        <v>9828</v>
      </c>
      <c r="D449" s="280">
        <v>9742.65</v>
      </c>
      <c r="E449" s="280">
        <v>9585.2999999999993</v>
      </c>
      <c r="F449" s="280">
        <v>9342.6</v>
      </c>
      <c r="G449" s="280">
        <v>9185.25</v>
      </c>
      <c r="H449" s="280">
        <v>9985.3499999999985</v>
      </c>
      <c r="I449" s="280">
        <v>10142.700000000001</v>
      </c>
      <c r="J449" s="280">
        <v>10385.399999999998</v>
      </c>
      <c r="K449" s="278">
        <v>9900</v>
      </c>
      <c r="L449" s="278">
        <v>9499.9500000000007</v>
      </c>
      <c r="M449" s="278">
        <v>1.047E-2</v>
      </c>
    </row>
    <row r="450" spans="1:13">
      <c r="A450" s="269">
        <v>440</v>
      </c>
      <c r="B450" s="278" t="s">
        <v>183</v>
      </c>
      <c r="C450" s="278">
        <v>759.7</v>
      </c>
      <c r="D450" s="280">
        <v>766.0333333333333</v>
      </c>
      <c r="E450" s="280">
        <v>749.76666666666665</v>
      </c>
      <c r="F450" s="280">
        <v>739.83333333333337</v>
      </c>
      <c r="G450" s="280">
        <v>723.56666666666672</v>
      </c>
      <c r="H450" s="280">
        <v>775.96666666666658</v>
      </c>
      <c r="I450" s="280">
        <v>792.23333333333323</v>
      </c>
      <c r="J450" s="280">
        <v>802.16666666666652</v>
      </c>
      <c r="K450" s="278">
        <v>782.3</v>
      </c>
      <c r="L450" s="278">
        <v>756.1</v>
      </c>
      <c r="M450" s="278">
        <v>2.7193800000000001</v>
      </c>
    </row>
    <row r="451" spans="1:13">
      <c r="A451" s="269">
        <v>441</v>
      </c>
      <c r="B451" s="278" t="s">
        <v>3466</v>
      </c>
      <c r="C451" s="278">
        <v>371.95</v>
      </c>
      <c r="D451" s="280">
        <v>369.4666666666667</v>
      </c>
      <c r="E451" s="280">
        <v>362.48333333333341</v>
      </c>
      <c r="F451" s="280">
        <v>353.01666666666671</v>
      </c>
      <c r="G451" s="280">
        <v>346.03333333333342</v>
      </c>
      <c r="H451" s="280">
        <v>378.93333333333339</v>
      </c>
      <c r="I451" s="280">
        <v>385.91666666666674</v>
      </c>
      <c r="J451" s="280">
        <v>395.38333333333338</v>
      </c>
      <c r="K451" s="278">
        <v>376.45</v>
      </c>
      <c r="L451" s="278">
        <v>360</v>
      </c>
      <c r="M451" s="278">
        <v>77.287620000000004</v>
      </c>
    </row>
    <row r="452" spans="1:13">
      <c r="A452" s="269">
        <v>442</v>
      </c>
      <c r="B452" s="278" t="s">
        <v>544</v>
      </c>
      <c r="C452" s="278">
        <v>693.5</v>
      </c>
      <c r="D452" s="280">
        <v>689.16666666666663</v>
      </c>
      <c r="E452" s="280">
        <v>683.33333333333326</v>
      </c>
      <c r="F452" s="280">
        <v>673.16666666666663</v>
      </c>
      <c r="G452" s="280">
        <v>667.33333333333326</v>
      </c>
      <c r="H452" s="280">
        <v>699.33333333333326</v>
      </c>
      <c r="I452" s="280">
        <v>705.16666666666652</v>
      </c>
      <c r="J452" s="280">
        <v>715.33333333333326</v>
      </c>
      <c r="K452" s="278">
        <v>695</v>
      </c>
      <c r="L452" s="278">
        <v>679</v>
      </c>
      <c r="M452" s="278">
        <v>0.11802</v>
      </c>
    </row>
    <row r="453" spans="1:13">
      <c r="A453" s="269">
        <v>443</v>
      </c>
      <c r="B453" s="278" t="s">
        <v>184</v>
      </c>
      <c r="C453" s="278">
        <v>83.1</v>
      </c>
      <c r="D453" s="280">
        <v>83.8</v>
      </c>
      <c r="E453" s="280">
        <v>81.899999999999991</v>
      </c>
      <c r="F453" s="280">
        <v>80.699999999999989</v>
      </c>
      <c r="G453" s="280">
        <v>78.799999999999983</v>
      </c>
      <c r="H453" s="280">
        <v>85</v>
      </c>
      <c r="I453" s="280">
        <v>86.9</v>
      </c>
      <c r="J453" s="280">
        <v>88.100000000000009</v>
      </c>
      <c r="K453" s="278">
        <v>85.7</v>
      </c>
      <c r="L453" s="278">
        <v>82.6</v>
      </c>
      <c r="M453" s="278">
        <v>380.18351000000001</v>
      </c>
    </row>
    <row r="454" spans="1:13">
      <c r="A454" s="269">
        <v>444</v>
      </c>
      <c r="B454" s="278" t="s">
        <v>185</v>
      </c>
      <c r="C454" s="278">
        <v>34.85</v>
      </c>
      <c r="D454" s="280">
        <v>35.083333333333336</v>
      </c>
      <c r="E454" s="280">
        <v>34.466666666666669</v>
      </c>
      <c r="F454" s="280">
        <v>34.083333333333336</v>
      </c>
      <c r="G454" s="280">
        <v>33.466666666666669</v>
      </c>
      <c r="H454" s="280">
        <v>35.466666666666669</v>
      </c>
      <c r="I454" s="280">
        <v>36.083333333333329</v>
      </c>
      <c r="J454" s="280">
        <v>36.466666666666669</v>
      </c>
      <c r="K454" s="278">
        <v>35.700000000000003</v>
      </c>
      <c r="L454" s="278">
        <v>34.700000000000003</v>
      </c>
      <c r="M454" s="278">
        <v>22.545010000000001</v>
      </c>
    </row>
    <row r="455" spans="1:13">
      <c r="A455" s="269">
        <v>445</v>
      </c>
      <c r="B455" s="278" t="s">
        <v>186</v>
      </c>
      <c r="C455" s="278">
        <v>35.75</v>
      </c>
      <c r="D455" s="280">
        <v>35.116666666666667</v>
      </c>
      <c r="E455" s="280">
        <v>34.233333333333334</v>
      </c>
      <c r="F455" s="280">
        <v>32.716666666666669</v>
      </c>
      <c r="G455" s="280">
        <v>31.833333333333336</v>
      </c>
      <c r="H455" s="280">
        <v>36.633333333333333</v>
      </c>
      <c r="I455" s="280">
        <v>37.516666666666673</v>
      </c>
      <c r="J455" s="280">
        <v>39.033333333333331</v>
      </c>
      <c r="K455" s="278">
        <v>36</v>
      </c>
      <c r="L455" s="278">
        <v>33.6</v>
      </c>
      <c r="M455" s="278">
        <v>510.53714000000002</v>
      </c>
    </row>
    <row r="456" spans="1:13">
      <c r="A456" s="269">
        <v>446</v>
      </c>
      <c r="B456" s="278" t="s">
        <v>187</v>
      </c>
      <c r="C456" s="278">
        <v>280.45</v>
      </c>
      <c r="D456" s="280">
        <v>280.61666666666662</v>
      </c>
      <c r="E456" s="280">
        <v>276.83333333333326</v>
      </c>
      <c r="F456" s="280">
        <v>273.21666666666664</v>
      </c>
      <c r="G456" s="280">
        <v>269.43333333333328</v>
      </c>
      <c r="H456" s="280">
        <v>284.23333333333323</v>
      </c>
      <c r="I456" s="280">
        <v>288.01666666666665</v>
      </c>
      <c r="J456" s="280">
        <v>291.63333333333321</v>
      </c>
      <c r="K456" s="278">
        <v>284.39999999999998</v>
      </c>
      <c r="L456" s="278">
        <v>277</v>
      </c>
      <c r="M456" s="278">
        <v>121.0874</v>
      </c>
    </row>
    <row r="457" spans="1:13">
      <c r="A457" s="269">
        <v>447</v>
      </c>
      <c r="B457" s="278" t="s">
        <v>2626</v>
      </c>
      <c r="C457" s="278">
        <v>17.100000000000001</v>
      </c>
      <c r="D457" s="280">
        <v>17.100000000000001</v>
      </c>
      <c r="E457" s="280">
        <v>16.850000000000001</v>
      </c>
      <c r="F457" s="280">
        <v>16.600000000000001</v>
      </c>
      <c r="G457" s="280">
        <v>16.350000000000001</v>
      </c>
      <c r="H457" s="280">
        <v>17.350000000000001</v>
      </c>
      <c r="I457" s="280">
        <v>17.600000000000001</v>
      </c>
      <c r="J457" s="280">
        <v>17.850000000000001</v>
      </c>
      <c r="K457" s="278">
        <v>17.350000000000001</v>
      </c>
      <c r="L457" s="278">
        <v>16.850000000000001</v>
      </c>
      <c r="M457" s="278">
        <v>15.75206</v>
      </c>
    </row>
    <row r="458" spans="1:13">
      <c r="A458" s="269">
        <v>448</v>
      </c>
      <c r="B458" s="278" t="s">
        <v>538</v>
      </c>
      <c r="C458" s="278">
        <v>545.9</v>
      </c>
      <c r="D458" s="280">
        <v>541.9666666666667</v>
      </c>
      <c r="E458" s="280">
        <v>531.93333333333339</v>
      </c>
      <c r="F458" s="280">
        <v>517.9666666666667</v>
      </c>
      <c r="G458" s="280">
        <v>507.93333333333339</v>
      </c>
      <c r="H458" s="280">
        <v>555.93333333333339</v>
      </c>
      <c r="I458" s="280">
        <v>565.9666666666667</v>
      </c>
      <c r="J458" s="280">
        <v>579.93333333333339</v>
      </c>
      <c r="K458" s="278">
        <v>552</v>
      </c>
      <c r="L458" s="278">
        <v>528</v>
      </c>
      <c r="M458" s="278">
        <v>0.42757000000000001</v>
      </c>
    </row>
    <row r="459" spans="1:13">
      <c r="A459" s="269">
        <v>449</v>
      </c>
      <c r="B459" s="278" t="s">
        <v>539</v>
      </c>
      <c r="C459" s="278">
        <v>328.25</v>
      </c>
      <c r="D459" s="280">
        <v>334.41666666666669</v>
      </c>
      <c r="E459" s="280">
        <v>318.83333333333337</v>
      </c>
      <c r="F459" s="280">
        <v>309.41666666666669</v>
      </c>
      <c r="G459" s="280">
        <v>293.83333333333337</v>
      </c>
      <c r="H459" s="280">
        <v>343.83333333333337</v>
      </c>
      <c r="I459" s="280">
        <v>359.41666666666674</v>
      </c>
      <c r="J459" s="280">
        <v>368.83333333333337</v>
      </c>
      <c r="K459" s="278">
        <v>350</v>
      </c>
      <c r="L459" s="278">
        <v>325</v>
      </c>
      <c r="M459" s="278">
        <v>3.1370000000000002E-2</v>
      </c>
    </row>
    <row r="460" spans="1:13">
      <c r="A460" s="269">
        <v>450</v>
      </c>
      <c r="B460" s="278" t="s">
        <v>188</v>
      </c>
      <c r="C460" s="278">
        <v>1943</v>
      </c>
      <c r="D460" s="280">
        <v>1964</v>
      </c>
      <c r="E460" s="280">
        <v>1904</v>
      </c>
      <c r="F460" s="280">
        <v>1865</v>
      </c>
      <c r="G460" s="280">
        <v>1805</v>
      </c>
      <c r="H460" s="280">
        <v>2003</v>
      </c>
      <c r="I460" s="280">
        <v>2063</v>
      </c>
      <c r="J460" s="280">
        <v>2102</v>
      </c>
      <c r="K460" s="278">
        <v>2024</v>
      </c>
      <c r="L460" s="278">
        <v>1925</v>
      </c>
      <c r="M460" s="278">
        <v>45.755119999999998</v>
      </c>
    </row>
    <row r="461" spans="1:13">
      <c r="A461" s="269">
        <v>451</v>
      </c>
      <c r="B461" s="278" t="s">
        <v>545</v>
      </c>
      <c r="C461" s="278">
        <v>1497.35</v>
      </c>
      <c r="D461" s="280">
        <v>1502.1500000000003</v>
      </c>
      <c r="E461" s="280">
        <v>1485.3500000000006</v>
      </c>
      <c r="F461" s="280">
        <v>1473.3500000000004</v>
      </c>
      <c r="G461" s="280">
        <v>1456.5500000000006</v>
      </c>
      <c r="H461" s="280">
        <v>1514.1500000000005</v>
      </c>
      <c r="I461" s="280">
        <v>1530.9500000000003</v>
      </c>
      <c r="J461" s="280">
        <v>1542.9500000000005</v>
      </c>
      <c r="K461" s="278">
        <v>1518.95</v>
      </c>
      <c r="L461" s="278">
        <v>1490.15</v>
      </c>
      <c r="M461" s="278">
        <v>0.12903000000000001</v>
      </c>
    </row>
    <row r="462" spans="1:13">
      <c r="A462" s="269">
        <v>452</v>
      </c>
      <c r="B462" s="278" t="s">
        <v>189</v>
      </c>
      <c r="C462" s="278">
        <v>520.45000000000005</v>
      </c>
      <c r="D462" s="280">
        <v>526.68333333333339</v>
      </c>
      <c r="E462" s="280">
        <v>512.61666666666679</v>
      </c>
      <c r="F462" s="280">
        <v>504.78333333333342</v>
      </c>
      <c r="G462" s="280">
        <v>490.71666666666681</v>
      </c>
      <c r="H462" s="280">
        <v>534.51666666666677</v>
      </c>
      <c r="I462" s="280">
        <v>548.58333333333337</v>
      </c>
      <c r="J462" s="280">
        <v>556.41666666666674</v>
      </c>
      <c r="K462" s="278">
        <v>540.75</v>
      </c>
      <c r="L462" s="278">
        <v>518.85</v>
      </c>
      <c r="M462" s="278">
        <v>27.197980000000001</v>
      </c>
    </row>
    <row r="463" spans="1:13">
      <c r="A463" s="269">
        <v>453</v>
      </c>
      <c r="B463" s="278" t="s">
        <v>546</v>
      </c>
      <c r="C463" s="278">
        <v>193.2</v>
      </c>
      <c r="D463" s="280">
        <v>194.16666666666666</v>
      </c>
      <c r="E463" s="280">
        <v>190.33333333333331</v>
      </c>
      <c r="F463" s="280">
        <v>187.46666666666667</v>
      </c>
      <c r="G463" s="280">
        <v>183.63333333333333</v>
      </c>
      <c r="H463" s="280">
        <v>197.0333333333333</v>
      </c>
      <c r="I463" s="280">
        <v>200.86666666666662</v>
      </c>
      <c r="J463" s="280">
        <v>203.73333333333329</v>
      </c>
      <c r="K463" s="278">
        <v>198</v>
      </c>
      <c r="L463" s="278">
        <v>191.3</v>
      </c>
      <c r="M463" s="278">
        <v>8.3700000000000007E-3</v>
      </c>
    </row>
    <row r="464" spans="1:13">
      <c r="A464" s="269">
        <v>454</v>
      </c>
      <c r="B464" s="278" t="s">
        <v>547</v>
      </c>
      <c r="C464" s="278">
        <v>710.1</v>
      </c>
      <c r="D464" s="280">
        <v>709.4</v>
      </c>
      <c r="E464" s="280">
        <v>704.3</v>
      </c>
      <c r="F464" s="280">
        <v>698.5</v>
      </c>
      <c r="G464" s="280">
        <v>693.4</v>
      </c>
      <c r="H464" s="280">
        <v>715.19999999999993</v>
      </c>
      <c r="I464" s="280">
        <v>720.30000000000007</v>
      </c>
      <c r="J464" s="280">
        <v>726.09999999999991</v>
      </c>
      <c r="K464" s="278">
        <v>714.5</v>
      </c>
      <c r="L464" s="278">
        <v>703.6</v>
      </c>
      <c r="M464" s="278">
        <v>0.11848</v>
      </c>
    </row>
    <row r="465" spans="1:13">
      <c r="A465" s="269">
        <v>455</v>
      </c>
      <c r="B465" s="278" t="s">
        <v>548</v>
      </c>
      <c r="C465" s="278">
        <v>502.7</v>
      </c>
      <c r="D465" s="280">
        <v>505.8</v>
      </c>
      <c r="E465" s="280">
        <v>496.80000000000007</v>
      </c>
      <c r="F465" s="280">
        <v>490.90000000000003</v>
      </c>
      <c r="G465" s="280">
        <v>481.90000000000009</v>
      </c>
      <c r="H465" s="280">
        <v>511.70000000000005</v>
      </c>
      <c r="I465" s="280">
        <v>520.69999999999993</v>
      </c>
      <c r="J465" s="280">
        <v>526.6</v>
      </c>
      <c r="K465" s="278">
        <v>514.79999999999995</v>
      </c>
      <c r="L465" s="278">
        <v>499.9</v>
      </c>
      <c r="M465" s="278">
        <v>0.94633</v>
      </c>
    </row>
    <row r="466" spans="1:13">
      <c r="A466" s="269">
        <v>456</v>
      </c>
      <c r="B466" s="278" t="s">
        <v>553</v>
      </c>
      <c r="C466" s="278">
        <v>310.95</v>
      </c>
      <c r="D466" s="280">
        <v>313.65000000000003</v>
      </c>
      <c r="E466" s="280">
        <v>306.30000000000007</v>
      </c>
      <c r="F466" s="280">
        <v>301.65000000000003</v>
      </c>
      <c r="G466" s="280">
        <v>294.30000000000007</v>
      </c>
      <c r="H466" s="280">
        <v>318.30000000000007</v>
      </c>
      <c r="I466" s="280">
        <v>325.65000000000009</v>
      </c>
      <c r="J466" s="280">
        <v>330.30000000000007</v>
      </c>
      <c r="K466" s="278">
        <v>321</v>
      </c>
      <c r="L466" s="278">
        <v>309</v>
      </c>
      <c r="M466" s="278">
        <v>0.22405</v>
      </c>
    </row>
    <row r="467" spans="1:13">
      <c r="A467" s="269">
        <v>457</v>
      </c>
      <c r="B467" s="278" t="s">
        <v>549</v>
      </c>
      <c r="C467" s="278">
        <v>29.4</v>
      </c>
      <c r="D467" s="280">
        <v>28.833333333333332</v>
      </c>
      <c r="E467" s="280">
        <v>28.166666666666664</v>
      </c>
      <c r="F467" s="280">
        <v>26.933333333333334</v>
      </c>
      <c r="G467" s="280">
        <v>26.266666666666666</v>
      </c>
      <c r="H467" s="280">
        <v>30.066666666666663</v>
      </c>
      <c r="I467" s="280">
        <v>30.733333333333327</v>
      </c>
      <c r="J467" s="280">
        <v>31.966666666666661</v>
      </c>
      <c r="K467" s="278">
        <v>29.5</v>
      </c>
      <c r="L467" s="278">
        <v>27.6</v>
      </c>
      <c r="M467" s="278">
        <v>0.74943000000000004</v>
      </c>
    </row>
    <row r="468" spans="1:13">
      <c r="A468" s="269">
        <v>458</v>
      </c>
      <c r="B468" s="278" t="s">
        <v>550</v>
      </c>
      <c r="C468" s="278">
        <v>785.35</v>
      </c>
      <c r="D468" s="280">
        <v>782.68333333333339</v>
      </c>
      <c r="E468" s="280">
        <v>769.51666666666677</v>
      </c>
      <c r="F468" s="280">
        <v>753.68333333333339</v>
      </c>
      <c r="G468" s="280">
        <v>740.51666666666677</v>
      </c>
      <c r="H468" s="280">
        <v>798.51666666666677</v>
      </c>
      <c r="I468" s="280">
        <v>811.68333333333328</v>
      </c>
      <c r="J468" s="280">
        <v>827.51666666666677</v>
      </c>
      <c r="K468" s="278">
        <v>795.85</v>
      </c>
      <c r="L468" s="278">
        <v>766.85</v>
      </c>
      <c r="M468" s="278">
        <v>0.13092999999999999</v>
      </c>
    </row>
    <row r="469" spans="1:13">
      <c r="A469" s="269">
        <v>459</v>
      </c>
      <c r="B469" s="278" t="s">
        <v>190</v>
      </c>
      <c r="C469" s="278">
        <v>892.75</v>
      </c>
      <c r="D469" s="280">
        <v>881.61666666666667</v>
      </c>
      <c r="E469" s="280">
        <v>866.2833333333333</v>
      </c>
      <c r="F469" s="280">
        <v>839.81666666666661</v>
      </c>
      <c r="G469" s="280">
        <v>824.48333333333323</v>
      </c>
      <c r="H469" s="280">
        <v>908.08333333333337</v>
      </c>
      <c r="I469" s="280">
        <v>923.41666666666663</v>
      </c>
      <c r="J469" s="280">
        <v>949.88333333333344</v>
      </c>
      <c r="K469" s="278">
        <v>896.95</v>
      </c>
      <c r="L469" s="278">
        <v>855.15</v>
      </c>
      <c r="M469" s="278">
        <v>56.252380000000002</v>
      </c>
    </row>
    <row r="470" spans="1:13">
      <c r="A470" s="269">
        <v>460</v>
      </c>
      <c r="B470" s="278" t="s">
        <v>191</v>
      </c>
      <c r="C470" s="278">
        <v>2581.5500000000002</v>
      </c>
      <c r="D470" s="280">
        <v>2589.2000000000003</v>
      </c>
      <c r="E470" s="280">
        <v>2547.4000000000005</v>
      </c>
      <c r="F470" s="280">
        <v>2513.2500000000005</v>
      </c>
      <c r="G470" s="280">
        <v>2471.4500000000007</v>
      </c>
      <c r="H470" s="280">
        <v>2623.3500000000004</v>
      </c>
      <c r="I470" s="280">
        <v>2665.1500000000005</v>
      </c>
      <c r="J470" s="280">
        <v>2699.3</v>
      </c>
      <c r="K470" s="278">
        <v>2631</v>
      </c>
      <c r="L470" s="278">
        <v>2555.0500000000002</v>
      </c>
      <c r="M470" s="278">
        <v>10.167339999999999</v>
      </c>
    </row>
    <row r="471" spans="1:13">
      <c r="A471" s="269">
        <v>461</v>
      </c>
      <c r="B471" s="278" t="s">
        <v>192</v>
      </c>
      <c r="C471" s="278">
        <v>311.5</v>
      </c>
      <c r="D471" s="280">
        <v>308.2</v>
      </c>
      <c r="E471" s="280">
        <v>300.79999999999995</v>
      </c>
      <c r="F471" s="280">
        <v>290.09999999999997</v>
      </c>
      <c r="G471" s="280">
        <v>282.69999999999993</v>
      </c>
      <c r="H471" s="280">
        <v>318.89999999999998</v>
      </c>
      <c r="I471" s="280">
        <v>326.29999999999995</v>
      </c>
      <c r="J471" s="280">
        <v>337</v>
      </c>
      <c r="K471" s="278">
        <v>315.60000000000002</v>
      </c>
      <c r="L471" s="278">
        <v>297.5</v>
      </c>
      <c r="M471" s="278">
        <v>21.848579999999998</v>
      </c>
    </row>
    <row r="472" spans="1:13">
      <c r="A472" s="269">
        <v>462</v>
      </c>
      <c r="B472" s="278" t="s">
        <v>551</v>
      </c>
      <c r="C472" s="278">
        <v>459.55</v>
      </c>
      <c r="D472" s="280">
        <v>453.2</v>
      </c>
      <c r="E472" s="280">
        <v>443.4</v>
      </c>
      <c r="F472" s="280">
        <v>427.25</v>
      </c>
      <c r="G472" s="280">
        <v>417.45</v>
      </c>
      <c r="H472" s="280">
        <v>469.34999999999997</v>
      </c>
      <c r="I472" s="280">
        <v>479.15000000000003</v>
      </c>
      <c r="J472" s="280">
        <v>495.29999999999995</v>
      </c>
      <c r="K472" s="278">
        <v>463</v>
      </c>
      <c r="L472" s="278">
        <v>437.05</v>
      </c>
      <c r="M472" s="278">
        <v>6.3216799999999997</v>
      </c>
    </row>
    <row r="473" spans="1:13">
      <c r="A473" s="269">
        <v>463</v>
      </c>
      <c r="B473" s="278" t="s">
        <v>552</v>
      </c>
      <c r="C473" s="278">
        <v>4.55</v>
      </c>
      <c r="D473" s="280">
        <v>4.6000000000000005</v>
      </c>
      <c r="E473" s="280">
        <v>4.5000000000000009</v>
      </c>
      <c r="F473" s="280">
        <v>4.45</v>
      </c>
      <c r="G473" s="280">
        <v>4.3500000000000005</v>
      </c>
      <c r="H473" s="280">
        <v>4.6500000000000012</v>
      </c>
      <c r="I473" s="280">
        <v>4.7500000000000009</v>
      </c>
      <c r="J473" s="280">
        <v>4.8000000000000016</v>
      </c>
      <c r="K473" s="278">
        <v>4.7</v>
      </c>
      <c r="L473" s="278">
        <v>4.55</v>
      </c>
      <c r="M473" s="278">
        <v>39.500749999999996</v>
      </c>
    </row>
    <row r="474" spans="1:13">
      <c r="A474" s="269">
        <v>464</v>
      </c>
      <c r="B474" s="278" t="s">
        <v>705</v>
      </c>
      <c r="C474" s="278">
        <v>60.85</v>
      </c>
      <c r="D474" s="280">
        <v>61.29999999999999</v>
      </c>
      <c r="E474" s="280">
        <v>59.59999999999998</v>
      </c>
      <c r="F474" s="280">
        <v>58.349999999999987</v>
      </c>
      <c r="G474" s="280">
        <v>56.649999999999977</v>
      </c>
      <c r="H474" s="280">
        <v>62.549999999999983</v>
      </c>
      <c r="I474" s="280">
        <v>64.249999999999986</v>
      </c>
      <c r="J474" s="280">
        <v>65.499999999999986</v>
      </c>
      <c r="K474" s="278">
        <v>63</v>
      </c>
      <c r="L474" s="278">
        <v>60.05</v>
      </c>
      <c r="M474" s="278">
        <v>0.25581999999999999</v>
      </c>
    </row>
    <row r="475" spans="1:13">
      <c r="A475" s="269">
        <v>465</v>
      </c>
      <c r="B475" s="278" t="s">
        <v>540</v>
      </c>
      <c r="C475" s="278">
        <v>4775.3500000000004</v>
      </c>
      <c r="D475" s="280">
        <v>4772.7833333333338</v>
      </c>
      <c r="E475" s="280">
        <v>4695.5666666666675</v>
      </c>
      <c r="F475" s="280">
        <v>4615.7833333333338</v>
      </c>
      <c r="G475" s="280">
        <v>4538.5666666666675</v>
      </c>
      <c r="H475" s="280">
        <v>4852.5666666666675</v>
      </c>
      <c r="I475" s="280">
        <v>4929.7833333333328</v>
      </c>
      <c r="J475" s="280">
        <v>5009.5666666666675</v>
      </c>
      <c r="K475" s="278">
        <v>4850</v>
      </c>
      <c r="L475" s="278">
        <v>4693</v>
      </c>
      <c r="M475" s="278">
        <v>1.8409999999999999E-2</v>
      </c>
    </row>
    <row r="476" spans="1:13">
      <c r="A476" s="269">
        <v>466</v>
      </c>
      <c r="B476" s="246" t="s">
        <v>542</v>
      </c>
      <c r="C476" s="278">
        <v>21.1</v>
      </c>
      <c r="D476" s="280">
        <v>21.183333333333334</v>
      </c>
      <c r="E476" s="280">
        <v>20.616666666666667</v>
      </c>
      <c r="F476" s="280">
        <v>20.133333333333333</v>
      </c>
      <c r="G476" s="280">
        <v>19.566666666666666</v>
      </c>
      <c r="H476" s="280">
        <v>21.666666666666668</v>
      </c>
      <c r="I476" s="280">
        <v>22.233333333333338</v>
      </c>
      <c r="J476" s="280">
        <v>22.716666666666669</v>
      </c>
      <c r="K476" s="278">
        <v>21.75</v>
      </c>
      <c r="L476" s="278">
        <v>20.7</v>
      </c>
      <c r="M476" s="278">
        <v>15.494910000000001</v>
      </c>
    </row>
    <row r="477" spans="1:13">
      <c r="A477" s="269">
        <v>467</v>
      </c>
      <c r="B477" s="246" t="s">
        <v>193</v>
      </c>
      <c r="C477" s="278">
        <v>322.5</v>
      </c>
      <c r="D477" s="280">
        <v>319.2</v>
      </c>
      <c r="E477" s="280">
        <v>313.59999999999997</v>
      </c>
      <c r="F477" s="280">
        <v>304.7</v>
      </c>
      <c r="G477" s="280">
        <v>299.09999999999997</v>
      </c>
      <c r="H477" s="280">
        <v>328.09999999999997</v>
      </c>
      <c r="I477" s="280">
        <v>333.7</v>
      </c>
      <c r="J477" s="280">
        <v>342.59999999999997</v>
      </c>
      <c r="K477" s="278">
        <v>324.8</v>
      </c>
      <c r="L477" s="278">
        <v>310.3</v>
      </c>
      <c r="M477" s="278">
        <v>31.76296</v>
      </c>
    </row>
    <row r="478" spans="1:13">
      <c r="A478" s="269">
        <v>468</v>
      </c>
      <c r="B478" s="246" t="s">
        <v>541</v>
      </c>
      <c r="C478" s="278">
        <v>176.05</v>
      </c>
      <c r="D478" s="280">
        <v>176.38333333333333</v>
      </c>
      <c r="E478" s="280">
        <v>173.76666666666665</v>
      </c>
      <c r="F478" s="280">
        <v>171.48333333333332</v>
      </c>
      <c r="G478" s="280">
        <v>168.86666666666665</v>
      </c>
      <c r="H478" s="280">
        <v>178.66666666666666</v>
      </c>
      <c r="I478" s="280">
        <v>181.28333333333333</v>
      </c>
      <c r="J478" s="280">
        <v>183.56666666666666</v>
      </c>
      <c r="K478" s="278">
        <v>179</v>
      </c>
      <c r="L478" s="278">
        <v>174.1</v>
      </c>
      <c r="M478" s="278">
        <v>0.24931</v>
      </c>
    </row>
    <row r="479" spans="1:13">
      <c r="A479" s="269">
        <v>469</v>
      </c>
      <c r="B479" s="246" t="s">
        <v>194</v>
      </c>
      <c r="C479" s="278">
        <v>925.8</v>
      </c>
      <c r="D479" s="280">
        <v>928.30000000000007</v>
      </c>
      <c r="E479" s="280">
        <v>913.10000000000014</v>
      </c>
      <c r="F479" s="280">
        <v>900.40000000000009</v>
      </c>
      <c r="G479" s="280">
        <v>885.20000000000016</v>
      </c>
      <c r="H479" s="280">
        <v>941.00000000000011</v>
      </c>
      <c r="I479" s="280">
        <v>956.20000000000016</v>
      </c>
      <c r="J479" s="280">
        <v>968.90000000000009</v>
      </c>
      <c r="K479" s="278">
        <v>943.5</v>
      </c>
      <c r="L479" s="278">
        <v>915.6</v>
      </c>
      <c r="M479" s="278">
        <v>5.94367</v>
      </c>
    </row>
    <row r="480" spans="1:13">
      <c r="A480" s="269">
        <v>470</v>
      </c>
      <c r="B480" s="246" t="s">
        <v>554</v>
      </c>
      <c r="C480" s="278">
        <v>10.9</v>
      </c>
      <c r="D480" s="280">
        <v>10.950000000000001</v>
      </c>
      <c r="E480" s="280">
        <v>10.800000000000002</v>
      </c>
      <c r="F480" s="280">
        <v>10.700000000000001</v>
      </c>
      <c r="G480" s="280">
        <v>10.550000000000002</v>
      </c>
      <c r="H480" s="280">
        <v>11.050000000000002</v>
      </c>
      <c r="I480" s="280">
        <v>11.200000000000001</v>
      </c>
      <c r="J480" s="280">
        <v>11.300000000000002</v>
      </c>
      <c r="K480" s="278">
        <v>11.1</v>
      </c>
      <c r="L480" s="278">
        <v>10.85</v>
      </c>
      <c r="M480" s="278">
        <v>4.6005200000000004</v>
      </c>
    </row>
    <row r="481" spans="1:13">
      <c r="A481" s="269">
        <v>471</v>
      </c>
      <c r="B481" s="246" t="s">
        <v>555</v>
      </c>
      <c r="C481" s="278">
        <v>177.85</v>
      </c>
      <c r="D481" s="280">
        <v>179</v>
      </c>
      <c r="E481" s="280">
        <v>174</v>
      </c>
      <c r="F481" s="280">
        <v>170.15</v>
      </c>
      <c r="G481" s="280">
        <v>165.15</v>
      </c>
      <c r="H481" s="280">
        <v>182.85</v>
      </c>
      <c r="I481" s="280">
        <v>187.85</v>
      </c>
      <c r="J481" s="280">
        <v>191.7</v>
      </c>
      <c r="K481" s="278">
        <v>184</v>
      </c>
      <c r="L481" s="278">
        <v>175.15</v>
      </c>
      <c r="M481" s="278">
        <v>1.5226999999999999</v>
      </c>
    </row>
    <row r="482" spans="1:13">
      <c r="A482" s="269">
        <v>472</v>
      </c>
      <c r="B482" s="246" t="s">
        <v>195</v>
      </c>
      <c r="C482" s="278">
        <v>151.15</v>
      </c>
      <c r="D482" s="280">
        <v>151.38333333333333</v>
      </c>
      <c r="E482" s="280">
        <v>147.76666666666665</v>
      </c>
      <c r="F482" s="278">
        <v>144.38333333333333</v>
      </c>
      <c r="G482" s="280">
        <v>140.76666666666665</v>
      </c>
      <c r="H482" s="280">
        <v>154.76666666666665</v>
      </c>
      <c r="I482" s="278">
        <v>158.38333333333333</v>
      </c>
      <c r="J482" s="280">
        <v>161.76666666666665</v>
      </c>
      <c r="K482" s="280">
        <v>155</v>
      </c>
      <c r="L482" s="278">
        <v>148</v>
      </c>
      <c r="M482" s="280">
        <v>30.36909</v>
      </c>
    </row>
    <row r="483" spans="1:13">
      <c r="A483" s="269">
        <v>473</v>
      </c>
      <c r="B483" s="246" t="s">
        <v>196</v>
      </c>
      <c r="C483" s="278">
        <v>3786</v>
      </c>
      <c r="D483" s="280">
        <v>3763.4666666666667</v>
      </c>
      <c r="E483" s="280">
        <v>3679.9333333333334</v>
      </c>
      <c r="F483" s="278">
        <v>3573.8666666666668</v>
      </c>
      <c r="G483" s="280">
        <v>3490.3333333333335</v>
      </c>
      <c r="H483" s="280">
        <v>3869.5333333333333</v>
      </c>
      <c r="I483" s="278">
        <v>3953.0666666666671</v>
      </c>
      <c r="J483" s="280">
        <v>4059.1333333333332</v>
      </c>
      <c r="K483" s="280">
        <v>3847</v>
      </c>
      <c r="L483" s="278">
        <v>3657.4</v>
      </c>
      <c r="M483" s="280">
        <v>14.09108</v>
      </c>
    </row>
    <row r="484" spans="1:13">
      <c r="A484" s="269">
        <v>474</v>
      </c>
      <c r="B484" s="246" t="s">
        <v>197</v>
      </c>
      <c r="C484" s="246">
        <v>22.9</v>
      </c>
      <c r="D484" s="290">
        <v>23</v>
      </c>
      <c r="E484" s="290">
        <v>22.75</v>
      </c>
      <c r="F484" s="290">
        <v>22.6</v>
      </c>
      <c r="G484" s="290">
        <v>22.35</v>
      </c>
      <c r="H484" s="290">
        <v>23.15</v>
      </c>
      <c r="I484" s="290">
        <v>23.4</v>
      </c>
      <c r="J484" s="290">
        <v>23.549999999999997</v>
      </c>
      <c r="K484" s="290">
        <v>23.25</v>
      </c>
      <c r="L484" s="290">
        <v>22.85</v>
      </c>
      <c r="M484" s="290">
        <v>14.951969999999999</v>
      </c>
    </row>
    <row r="485" spans="1:13">
      <c r="A485" s="269">
        <v>475</v>
      </c>
      <c r="B485" s="246" t="s">
        <v>198</v>
      </c>
      <c r="C485" s="246">
        <v>367.05</v>
      </c>
      <c r="D485" s="290">
        <v>373.05</v>
      </c>
      <c r="E485" s="290">
        <v>359.65000000000003</v>
      </c>
      <c r="F485" s="290">
        <v>352.25</v>
      </c>
      <c r="G485" s="290">
        <v>338.85</v>
      </c>
      <c r="H485" s="290">
        <v>380.45000000000005</v>
      </c>
      <c r="I485" s="290">
        <v>393.85</v>
      </c>
      <c r="J485" s="290">
        <v>401.25000000000006</v>
      </c>
      <c r="K485" s="290">
        <v>386.45</v>
      </c>
      <c r="L485" s="290">
        <v>365.65</v>
      </c>
      <c r="M485" s="290">
        <v>149.07867999999999</v>
      </c>
    </row>
    <row r="486" spans="1:13">
      <c r="A486" s="269">
        <v>476</v>
      </c>
      <c r="B486" s="246" t="s">
        <v>561</v>
      </c>
      <c r="C486" s="290">
        <v>1074.5999999999999</v>
      </c>
      <c r="D486" s="290">
        <v>1081.6833333333334</v>
      </c>
      <c r="E486" s="290">
        <v>1054.4166666666667</v>
      </c>
      <c r="F486" s="290">
        <v>1034.2333333333333</v>
      </c>
      <c r="G486" s="290">
        <v>1006.9666666666667</v>
      </c>
      <c r="H486" s="290">
        <v>1101.8666666666668</v>
      </c>
      <c r="I486" s="290">
        <v>1129.1333333333332</v>
      </c>
      <c r="J486" s="290">
        <v>1149.3166666666668</v>
      </c>
      <c r="K486" s="290">
        <v>1108.95</v>
      </c>
      <c r="L486" s="290">
        <v>1061.5</v>
      </c>
      <c r="M486" s="290">
        <v>0.24026</v>
      </c>
    </row>
    <row r="487" spans="1:13">
      <c r="A487" s="269">
        <v>477</v>
      </c>
      <c r="B487" s="246" t="s">
        <v>562</v>
      </c>
      <c r="C487" s="290">
        <v>26.7</v>
      </c>
      <c r="D487" s="290">
        <v>26.683333333333334</v>
      </c>
      <c r="E487" s="290">
        <v>26.166666666666668</v>
      </c>
      <c r="F487" s="290">
        <v>25.633333333333333</v>
      </c>
      <c r="G487" s="290">
        <v>25.116666666666667</v>
      </c>
      <c r="H487" s="290">
        <v>27.216666666666669</v>
      </c>
      <c r="I487" s="290">
        <v>27.733333333333334</v>
      </c>
      <c r="J487" s="290">
        <v>28.266666666666669</v>
      </c>
      <c r="K487" s="290">
        <v>27.2</v>
      </c>
      <c r="L487" s="290">
        <v>26.15</v>
      </c>
      <c r="M487" s="290">
        <v>5.1568199999999997</v>
      </c>
    </row>
    <row r="488" spans="1:13">
      <c r="A488" s="269">
        <v>478</v>
      </c>
      <c r="B488" s="246" t="s">
        <v>286</v>
      </c>
      <c r="C488" s="290">
        <v>129.35</v>
      </c>
      <c r="D488" s="290">
        <v>131.31666666666669</v>
      </c>
      <c r="E488" s="290">
        <v>126.63333333333338</v>
      </c>
      <c r="F488" s="290">
        <v>123.91666666666669</v>
      </c>
      <c r="G488" s="290">
        <v>119.23333333333338</v>
      </c>
      <c r="H488" s="290">
        <v>134.03333333333339</v>
      </c>
      <c r="I488" s="290">
        <v>138.71666666666673</v>
      </c>
      <c r="J488" s="290">
        <v>141.43333333333339</v>
      </c>
      <c r="K488" s="290">
        <v>136</v>
      </c>
      <c r="L488" s="290">
        <v>128.6</v>
      </c>
      <c r="M488" s="290">
        <v>0.88758000000000004</v>
      </c>
    </row>
    <row r="489" spans="1:13">
      <c r="A489" s="269">
        <v>479</v>
      </c>
      <c r="B489" s="246" t="s">
        <v>564</v>
      </c>
      <c r="C489" s="290">
        <v>593.70000000000005</v>
      </c>
      <c r="D489" s="290">
        <v>593.9</v>
      </c>
      <c r="E489" s="290">
        <v>583.79999999999995</v>
      </c>
      <c r="F489" s="290">
        <v>573.9</v>
      </c>
      <c r="G489" s="290">
        <v>563.79999999999995</v>
      </c>
      <c r="H489" s="290">
        <v>603.79999999999995</v>
      </c>
      <c r="I489" s="290">
        <v>613.90000000000009</v>
      </c>
      <c r="J489" s="290">
        <v>623.79999999999995</v>
      </c>
      <c r="K489" s="290">
        <v>604</v>
      </c>
      <c r="L489" s="290">
        <v>584</v>
      </c>
      <c r="M489" s="290">
        <v>3.0217999999999998</v>
      </c>
    </row>
    <row r="490" spans="1:13">
      <c r="A490" s="269">
        <v>480</v>
      </c>
      <c r="B490" s="246" t="s">
        <v>199</v>
      </c>
      <c r="C490" s="290">
        <v>87.9</v>
      </c>
      <c r="D490" s="290">
        <v>88.566666666666663</v>
      </c>
      <c r="E490" s="290">
        <v>86.883333333333326</v>
      </c>
      <c r="F490" s="290">
        <v>85.86666666666666</v>
      </c>
      <c r="G490" s="290">
        <v>84.183333333333323</v>
      </c>
      <c r="H490" s="290">
        <v>89.583333333333329</v>
      </c>
      <c r="I490" s="290">
        <v>91.266666666666666</v>
      </c>
      <c r="J490" s="290">
        <v>92.283333333333331</v>
      </c>
      <c r="K490" s="290">
        <v>90.25</v>
      </c>
      <c r="L490" s="290">
        <v>87.55</v>
      </c>
      <c r="M490" s="290">
        <v>179.58373</v>
      </c>
    </row>
    <row r="491" spans="1:13">
      <c r="A491" s="269">
        <v>481</v>
      </c>
      <c r="B491" s="246" t="s">
        <v>565</v>
      </c>
      <c r="C491" s="290">
        <v>994.85</v>
      </c>
      <c r="D491" s="290">
        <v>997.2833333333333</v>
      </c>
      <c r="E491" s="290">
        <v>982.56666666666661</v>
      </c>
      <c r="F491" s="290">
        <v>970.2833333333333</v>
      </c>
      <c r="G491" s="290">
        <v>955.56666666666661</v>
      </c>
      <c r="H491" s="290">
        <v>1009.5666666666666</v>
      </c>
      <c r="I491" s="290">
        <v>1024.2833333333333</v>
      </c>
      <c r="J491" s="290">
        <v>1036.5666666666666</v>
      </c>
      <c r="K491" s="290">
        <v>1012</v>
      </c>
      <c r="L491" s="290">
        <v>985</v>
      </c>
      <c r="M491" s="290">
        <v>0.22328000000000001</v>
      </c>
    </row>
    <row r="492" spans="1:13">
      <c r="A492" s="269">
        <v>482</v>
      </c>
      <c r="B492" s="246" t="s">
        <v>285</v>
      </c>
      <c r="C492" s="290">
        <v>170.1</v>
      </c>
      <c r="D492" s="290">
        <v>170.43333333333334</v>
      </c>
      <c r="E492" s="290">
        <v>168.86666666666667</v>
      </c>
      <c r="F492" s="290">
        <v>167.63333333333333</v>
      </c>
      <c r="G492" s="290">
        <v>166.06666666666666</v>
      </c>
      <c r="H492" s="290">
        <v>171.66666666666669</v>
      </c>
      <c r="I492" s="290">
        <v>173.23333333333335</v>
      </c>
      <c r="J492" s="290">
        <v>174.4666666666667</v>
      </c>
      <c r="K492" s="290">
        <v>172</v>
      </c>
      <c r="L492" s="290">
        <v>169.2</v>
      </c>
      <c r="M492" s="290">
        <v>1.1462600000000001</v>
      </c>
    </row>
    <row r="493" spans="1:13">
      <c r="A493" s="269">
        <v>483</v>
      </c>
      <c r="B493" s="246" t="s">
        <v>566</v>
      </c>
      <c r="C493" s="290">
        <v>979.75</v>
      </c>
      <c r="D493" s="290">
        <v>976.73333333333323</v>
      </c>
      <c r="E493" s="290">
        <v>968.46666666666647</v>
      </c>
      <c r="F493" s="290">
        <v>957.18333333333328</v>
      </c>
      <c r="G493" s="290">
        <v>948.91666666666652</v>
      </c>
      <c r="H493" s="290">
        <v>988.01666666666642</v>
      </c>
      <c r="I493" s="290">
        <v>996.28333333333308</v>
      </c>
      <c r="J493" s="290">
        <v>1007.5666666666664</v>
      </c>
      <c r="K493" s="290">
        <v>985</v>
      </c>
      <c r="L493" s="290">
        <v>965.45</v>
      </c>
      <c r="M493" s="290">
        <v>0.76970000000000005</v>
      </c>
    </row>
    <row r="494" spans="1:13">
      <c r="A494" s="269">
        <v>484</v>
      </c>
      <c r="B494" s="246" t="s">
        <v>557</v>
      </c>
      <c r="C494" s="290">
        <v>215.3</v>
      </c>
      <c r="D494" s="290">
        <v>217.06666666666669</v>
      </c>
      <c r="E494" s="290">
        <v>212.23333333333338</v>
      </c>
      <c r="F494" s="290">
        <v>209.16666666666669</v>
      </c>
      <c r="G494" s="290">
        <v>204.33333333333337</v>
      </c>
      <c r="H494" s="290">
        <v>220.13333333333338</v>
      </c>
      <c r="I494" s="290">
        <v>224.9666666666667</v>
      </c>
      <c r="J494" s="290">
        <v>228.03333333333339</v>
      </c>
      <c r="K494" s="290">
        <v>221.9</v>
      </c>
      <c r="L494" s="290">
        <v>214</v>
      </c>
      <c r="M494" s="290">
        <v>4.4824299999999999</v>
      </c>
    </row>
    <row r="495" spans="1:13">
      <c r="A495" s="269">
        <v>485</v>
      </c>
      <c r="B495" s="246" t="s">
        <v>556</v>
      </c>
      <c r="C495" s="290">
        <v>1578</v>
      </c>
      <c r="D495" s="290">
        <v>1589.3333333333333</v>
      </c>
      <c r="E495" s="290">
        <v>1553.6666666666665</v>
      </c>
      <c r="F495" s="290">
        <v>1529.3333333333333</v>
      </c>
      <c r="G495" s="290">
        <v>1493.6666666666665</v>
      </c>
      <c r="H495" s="290">
        <v>1613.6666666666665</v>
      </c>
      <c r="I495" s="290">
        <v>1649.333333333333</v>
      </c>
      <c r="J495" s="290">
        <v>1673.6666666666665</v>
      </c>
      <c r="K495" s="290">
        <v>1625</v>
      </c>
      <c r="L495" s="290">
        <v>1565</v>
      </c>
      <c r="M495" s="290">
        <v>5.62E-2</v>
      </c>
    </row>
    <row r="496" spans="1:13">
      <c r="A496" s="269">
        <v>486</v>
      </c>
      <c r="B496" s="246" t="s">
        <v>200</v>
      </c>
      <c r="C496" s="290">
        <v>449.8</v>
      </c>
      <c r="D496" s="290">
        <v>451.2166666666667</v>
      </c>
      <c r="E496" s="290">
        <v>445.08333333333337</v>
      </c>
      <c r="F496" s="290">
        <v>440.36666666666667</v>
      </c>
      <c r="G496" s="290">
        <v>434.23333333333335</v>
      </c>
      <c r="H496" s="290">
        <v>455.93333333333339</v>
      </c>
      <c r="I496" s="290">
        <v>462.06666666666672</v>
      </c>
      <c r="J496" s="290">
        <v>466.78333333333342</v>
      </c>
      <c r="K496" s="290">
        <v>457.35</v>
      </c>
      <c r="L496" s="290">
        <v>446.5</v>
      </c>
      <c r="M496" s="290">
        <v>21.68721</v>
      </c>
    </row>
    <row r="497" spans="1:13">
      <c r="A497" s="269">
        <v>487</v>
      </c>
      <c r="B497" s="246" t="s">
        <v>558</v>
      </c>
      <c r="C497" s="290">
        <v>149</v>
      </c>
      <c r="D497" s="290">
        <v>149.6</v>
      </c>
      <c r="E497" s="290">
        <v>147.39999999999998</v>
      </c>
      <c r="F497" s="290">
        <v>145.79999999999998</v>
      </c>
      <c r="G497" s="290">
        <v>143.59999999999997</v>
      </c>
      <c r="H497" s="290">
        <v>151.19999999999999</v>
      </c>
      <c r="I497" s="290">
        <v>153.39999999999998</v>
      </c>
      <c r="J497" s="290">
        <v>155</v>
      </c>
      <c r="K497" s="290">
        <v>151.80000000000001</v>
      </c>
      <c r="L497" s="290">
        <v>148</v>
      </c>
      <c r="M497" s="290">
        <v>0.20427999999999999</v>
      </c>
    </row>
    <row r="498" spans="1:13">
      <c r="A498" s="269">
        <v>488</v>
      </c>
      <c r="B498" s="246" t="s">
        <v>559</v>
      </c>
      <c r="C498" s="290">
        <v>3135.7</v>
      </c>
      <c r="D498" s="290">
        <v>3158.5666666666671</v>
      </c>
      <c r="E498" s="290">
        <v>3102.1333333333341</v>
      </c>
      <c r="F498" s="290">
        <v>3068.5666666666671</v>
      </c>
      <c r="G498" s="290">
        <v>3012.1333333333341</v>
      </c>
      <c r="H498" s="290">
        <v>3192.1333333333341</v>
      </c>
      <c r="I498" s="290">
        <v>3248.5666666666675</v>
      </c>
      <c r="J498" s="290">
        <v>3282.1333333333341</v>
      </c>
      <c r="K498" s="290">
        <v>3215</v>
      </c>
      <c r="L498" s="290">
        <v>3125</v>
      </c>
      <c r="M498" s="290">
        <v>0.10940999999999999</v>
      </c>
    </row>
    <row r="499" spans="1:13">
      <c r="A499" s="269">
        <v>489</v>
      </c>
      <c r="B499" s="246" t="s">
        <v>563</v>
      </c>
      <c r="C499" s="290">
        <v>633.04999999999995</v>
      </c>
      <c r="D499" s="290">
        <v>636.01666666666665</v>
      </c>
      <c r="E499" s="290">
        <v>624.0333333333333</v>
      </c>
      <c r="F499" s="290">
        <v>615.01666666666665</v>
      </c>
      <c r="G499" s="290">
        <v>603.0333333333333</v>
      </c>
      <c r="H499" s="290">
        <v>645.0333333333333</v>
      </c>
      <c r="I499" s="290">
        <v>657.01666666666665</v>
      </c>
      <c r="J499" s="290">
        <v>666.0333333333333</v>
      </c>
      <c r="K499" s="290">
        <v>648</v>
      </c>
      <c r="L499" s="290">
        <v>627</v>
      </c>
      <c r="M499" s="290">
        <v>6.6290000000000002E-2</v>
      </c>
    </row>
    <row r="500" spans="1:13">
      <c r="A500" s="269">
        <v>490</v>
      </c>
      <c r="B500" s="246" t="s">
        <v>560</v>
      </c>
      <c r="C500" s="290">
        <v>90.75</v>
      </c>
      <c r="D500" s="290">
        <v>91.883333333333326</v>
      </c>
      <c r="E500" s="290">
        <v>88.916666666666657</v>
      </c>
      <c r="F500" s="290">
        <v>87.083333333333329</v>
      </c>
      <c r="G500" s="290">
        <v>84.11666666666666</v>
      </c>
      <c r="H500" s="290">
        <v>93.716666666666654</v>
      </c>
      <c r="I500" s="290">
        <v>96.683333333333323</v>
      </c>
      <c r="J500" s="290">
        <v>98.516666666666652</v>
      </c>
      <c r="K500" s="290">
        <v>94.85</v>
      </c>
      <c r="L500" s="290">
        <v>90.05</v>
      </c>
      <c r="M500" s="290">
        <v>1.53996</v>
      </c>
    </row>
    <row r="501" spans="1:13">
      <c r="A501" s="269">
        <v>491</v>
      </c>
      <c r="B501" s="246" t="s">
        <v>567</v>
      </c>
      <c r="C501" s="290">
        <v>6898.05</v>
      </c>
      <c r="D501" s="290">
        <v>6861.0166666666664</v>
      </c>
      <c r="E501" s="290">
        <v>6807.0333333333328</v>
      </c>
      <c r="F501" s="290">
        <v>6716.0166666666664</v>
      </c>
      <c r="G501" s="290">
        <v>6662.0333333333328</v>
      </c>
      <c r="H501" s="290">
        <v>6952.0333333333328</v>
      </c>
      <c r="I501" s="290">
        <v>7006.0166666666664</v>
      </c>
      <c r="J501" s="290">
        <v>7097.0333333333328</v>
      </c>
      <c r="K501" s="290">
        <v>6915</v>
      </c>
      <c r="L501" s="290">
        <v>6770</v>
      </c>
      <c r="M501" s="290">
        <v>9.8629999999999995E-2</v>
      </c>
    </row>
    <row r="502" spans="1:13">
      <c r="A502" s="269">
        <v>492</v>
      </c>
      <c r="B502" s="246" t="s">
        <v>568</v>
      </c>
      <c r="C502" s="290">
        <v>55.5</v>
      </c>
      <c r="D502" s="290">
        <v>55.833333333333336</v>
      </c>
      <c r="E502" s="290">
        <v>54.666666666666671</v>
      </c>
      <c r="F502" s="290">
        <v>53.833333333333336</v>
      </c>
      <c r="G502" s="290">
        <v>52.666666666666671</v>
      </c>
      <c r="H502" s="290">
        <v>56.666666666666671</v>
      </c>
      <c r="I502" s="290">
        <v>57.833333333333343</v>
      </c>
      <c r="J502" s="290">
        <v>58.666666666666671</v>
      </c>
      <c r="K502" s="290">
        <v>57</v>
      </c>
      <c r="L502" s="290">
        <v>55</v>
      </c>
      <c r="M502" s="290">
        <v>3.5282399999999998</v>
      </c>
    </row>
    <row r="503" spans="1:13">
      <c r="A503" s="269">
        <v>493</v>
      </c>
      <c r="B503" s="246" t="s">
        <v>569</v>
      </c>
      <c r="C503" s="290">
        <v>27.5</v>
      </c>
      <c r="D503" s="290">
        <v>27.566666666666666</v>
      </c>
      <c r="E503" s="290">
        <v>27.183333333333334</v>
      </c>
      <c r="F503" s="290">
        <v>26.866666666666667</v>
      </c>
      <c r="G503" s="290">
        <v>26.483333333333334</v>
      </c>
      <c r="H503" s="290">
        <v>27.883333333333333</v>
      </c>
      <c r="I503" s="290">
        <v>28.266666666666666</v>
      </c>
      <c r="J503" s="290">
        <v>28.583333333333332</v>
      </c>
      <c r="K503" s="290">
        <v>27.95</v>
      </c>
      <c r="L503" s="290">
        <v>27.25</v>
      </c>
      <c r="M503" s="290">
        <v>3.9742199999999999</v>
      </c>
    </row>
    <row r="504" spans="1:13">
      <c r="A504" s="269">
        <v>494</v>
      </c>
      <c r="B504" s="246" t="s">
        <v>2853</v>
      </c>
      <c r="C504" s="290">
        <v>279.35000000000002</v>
      </c>
      <c r="D504" s="290">
        <v>280.65000000000003</v>
      </c>
      <c r="E504" s="290">
        <v>275.80000000000007</v>
      </c>
      <c r="F504" s="290">
        <v>272.25000000000006</v>
      </c>
      <c r="G504" s="290">
        <v>267.40000000000009</v>
      </c>
      <c r="H504" s="290">
        <v>284.20000000000005</v>
      </c>
      <c r="I504" s="290">
        <v>289.05000000000007</v>
      </c>
      <c r="J504" s="290">
        <v>292.60000000000002</v>
      </c>
      <c r="K504" s="290">
        <v>285.5</v>
      </c>
      <c r="L504" s="290">
        <v>277.10000000000002</v>
      </c>
      <c r="M504" s="290">
        <v>1.2149799999999999</v>
      </c>
    </row>
    <row r="505" spans="1:13">
      <c r="A505" s="269">
        <v>495</v>
      </c>
      <c r="B505" s="246" t="s">
        <v>570</v>
      </c>
      <c r="C505" s="290">
        <v>1859.4</v>
      </c>
      <c r="D505" s="290">
        <v>1867.8666666666668</v>
      </c>
      <c r="E505" s="290">
        <v>1831.5333333333335</v>
      </c>
      <c r="F505" s="290">
        <v>1803.6666666666667</v>
      </c>
      <c r="G505" s="290">
        <v>1767.3333333333335</v>
      </c>
      <c r="H505" s="290">
        <v>1895.7333333333336</v>
      </c>
      <c r="I505" s="290">
        <v>1932.0666666666666</v>
      </c>
      <c r="J505" s="290">
        <v>1959.9333333333336</v>
      </c>
      <c r="K505" s="290">
        <v>1904.2</v>
      </c>
      <c r="L505" s="290">
        <v>1840</v>
      </c>
      <c r="M505" s="290">
        <v>0.27406999999999998</v>
      </c>
    </row>
    <row r="506" spans="1:13">
      <c r="A506" s="269">
        <v>496</v>
      </c>
      <c r="B506" s="246" t="s">
        <v>201</v>
      </c>
      <c r="C506" s="290">
        <v>188.8</v>
      </c>
      <c r="D506" s="290">
        <v>189.23333333333335</v>
      </c>
      <c r="E506" s="290">
        <v>185.26666666666671</v>
      </c>
      <c r="F506" s="290">
        <v>181.73333333333335</v>
      </c>
      <c r="G506" s="290">
        <v>177.76666666666671</v>
      </c>
      <c r="H506" s="290">
        <v>192.76666666666671</v>
      </c>
      <c r="I506" s="290">
        <v>196.73333333333335</v>
      </c>
      <c r="J506" s="290">
        <v>200.26666666666671</v>
      </c>
      <c r="K506" s="290">
        <v>193.2</v>
      </c>
      <c r="L506" s="290">
        <v>185.7</v>
      </c>
      <c r="M506" s="290">
        <v>59.111440000000002</v>
      </c>
    </row>
    <row r="507" spans="1:13">
      <c r="A507" s="269">
        <v>497</v>
      </c>
      <c r="B507" s="246" t="s">
        <v>571</v>
      </c>
      <c r="C507" s="290">
        <v>223.3</v>
      </c>
      <c r="D507" s="290">
        <v>223.73333333333335</v>
      </c>
      <c r="E507" s="290">
        <v>219.56666666666669</v>
      </c>
      <c r="F507" s="290">
        <v>215.83333333333334</v>
      </c>
      <c r="G507" s="290">
        <v>211.66666666666669</v>
      </c>
      <c r="H507" s="290">
        <v>227.4666666666667</v>
      </c>
      <c r="I507" s="290">
        <v>231.63333333333333</v>
      </c>
      <c r="J507" s="290">
        <v>235.3666666666667</v>
      </c>
      <c r="K507" s="290">
        <v>227.9</v>
      </c>
      <c r="L507" s="290">
        <v>220</v>
      </c>
      <c r="M507" s="290">
        <v>2.6049199999999999</v>
      </c>
    </row>
    <row r="508" spans="1:13">
      <c r="A508" s="269">
        <v>498</v>
      </c>
      <c r="B508" s="246" t="s">
        <v>202</v>
      </c>
      <c r="C508" s="290">
        <v>27.4</v>
      </c>
      <c r="D508" s="290">
        <v>27.3</v>
      </c>
      <c r="E508" s="290">
        <v>26.450000000000003</v>
      </c>
      <c r="F508" s="290">
        <v>25.500000000000004</v>
      </c>
      <c r="G508" s="290">
        <v>24.650000000000006</v>
      </c>
      <c r="H508" s="290">
        <v>28.25</v>
      </c>
      <c r="I508" s="290">
        <v>29.1</v>
      </c>
      <c r="J508" s="290">
        <v>30.049999999999997</v>
      </c>
      <c r="K508" s="290">
        <v>28.15</v>
      </c>
      <c r="L508" s="290">
        <v>26.35</v>
      </c>
      <c r="M508" s="290">
        <v>194.31968000000001</v>
      </c>
    </row>
    <row r="509" spans="1:13">
      <c r="A509" s="269">
        <v>499</v>
      </c>
      <c r="B509" s="246" t="s">
        <v>203</v>
      </c>
      <c r="C509" s="290">
        <v>165.2</v>
      </c>
      <c r="D509" s="290">
        <v>163.71666666666667</v>
      </c>
      <c r="E509" s="290">
        <v>160.83333333333334</v>
      </c>
      <c r="F509" s="290">
        <v>156.46666666666667</v>
      </c>
      <c r="G509" s="290">
        <v>153.58333333333334</v>
      </c>
      <c r="H509" s="290">
        <v>168.08333333333334</v>
      </c>
      <c r="I509" s="290">
        <v>170.96666666666667</v>
      </c>
      <c r="J509" s="290">
        <v>175.33333333333334</v>
      </c>
      <c r="K509" s="290">
        <v>166.6</v>
      </c>
      <c r="L509" s="290">
        <v>159.35</v>
      </c>
      <c r="M509" s="290">
        <v>195.10831999999999</v>
      </c>
    </row>
    <row r="510" spans="1:13">
      <c r="A510" s="269">
        <v>500</v>
      </c>
      <c r="B510" s="246" t="s">
        <v>572</v>
      </c>
      <c r="C510" s="290">
        <v>88.5</v>
      </c>
      <c r="D510" s="290">
        <v>86.916666666666671</v>
      </c>
      <c r="E510" s="290">
        <v>84.933333333333337</v>
      </c>
      <c r="F510" s="290">
        <v>81.36666666666666</v>
      </c>
      <c r="G510" s="290">
        <v>79.383333333333326</v>
      </c>
      <c r="H510" s="290">
        <v>90.483333333333348</v>
      </c>
      <c r="I510" s="290">
        <v>92.466666666666669</v>
      </c>
      <c r="J510" s="290">
        <v>96.03333333333336</v>
      </c>
      <c r="K510" s="290">
        <v>88.9</v>
      </c>
      <c r="L510" s="290">
        <v>83.35</v>
      </c>
      <c r="M510" s="290">
        <v>4.3134899999999998</v>
      </c>
    </row>
    <row r="511" spans="1:13">
      <c r="A511" s="269">
        <v>501</v>
      </c>
      <c r="B511" s="246" t="s">
        <v>573</v>
      </c>
      <c r="C511" s="290">
        <v>1241.3</v>
      </c>
      <c r="D511" s="290">
        <v>1240.8166666666666</v>
      </c>
      <c r="E511" s="290">
        <v>1230.2333333333331</v>
      </c>
      <c r="F511" s="290">
        <v>1219.1666666666665</v>
      </c>
      <c r="G511" s="290">
        <v>1208.583333333333</v>
      </c>
      <c r="H511" s="290">
        <v>1251.8833333333332</v>
      </c>
      <c r="I511" s="290">
        <v>1262.4666666666667</v>
      </c>
      <c r="J511" s="290">
        <v>1273.5333333333333</v>
      </c>
      <c r="K511" s="290">
        <v>1251.4000000000001</v>
      </c>
      <c r="L511" s="290">
        <v>1229.75</v>
      </c>
      <c r="M511" s="290">
        <v>9.8229999999999998E-2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H19" sqref="H19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25"/>
      <c r="B5" s="525"/>
      <c r="C5" s="526"/>
      <c r="D5" s="526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27" t="s">
        <v>575</v>
      </c>
      <c r="C7" s="527"/>
      <c r="D7" s="263">
        <f>Main!B10</f>
        <v>43978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43977</v>
      </c>
      <c r="B10" s="268">
        <v>532454</v>
      </c>
      <c r="C10" s="269" t="s">
        <v>70</v>
      </c>
      <c r="D10" s="269" t="s">
        <v>3778</v>
      </c>
      <c r="E10" s="269" t="s">
        <v>585</v>
      </c>
      <c r="F10" s="389">
        <v>150000000</v>
      </c>
      <c r="G10" s="268">
        <v>562.22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43977</v>
      </c>
      <c r="B11" s="268">
        <v>532454</v>
      </c>
      <c r="C11" s="269" t="s">
        <v>70</v>
      </c>
      <c r="D11" s="269" t="s">
        <v>3779</v>
      </c>
      <c r="E11" s="269" t="s">
        <v>584</v>
      </c>
      <c r="F11" s="389">
        <v>35310000</v>
      </c>
      <c r="G11" s="268">
        <v>561.1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43977</v>
      </c>
      <c r="B12" s="268">
        <v>540614</v>
      </c>
      <c r="C12" s="269" t="s">
        <v>3780</v>
      </c>
      <c r="D12" s="269" t="s">
        <v>3781</v>
      </c>
      <c r="E12" s="269" t="s">
        <v>584</v>
      </c>
      <c r="F12" s="389">
        <v>175000</v>
      </c>
      <c r="G12" s="268">
        <v>40.9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43977</v>
      </c>
      <c r="B13" s="268">
        <v>540614</v>
      </c>
      <c r="C13" s="269" t="s">
        <v>3780</v>
      </c>
      <c r="D13" s="269" t="s">
        <v>3782</v>
      </c>
      <c r="E13" s="269" t="s">
        <v>585</v>
      </c>
      <c r="F13" s="389">
        <v>175000</v>
      </c>
      <c r="G13" s="268">
        <v>40.9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43977</v>
      </c>
      <c r="B14" s="268">
        <v>542935</v>
      </c>
      <c r="C14" s="269" t="s">
        <v>3760</v>
      </c>
      <c r="D14" s="269" t="s">
        <v>3783</v>
      </c>
      <c r="E14" s="269" t="s">
        <v>585</v>
      </c>
      <c r="F14" s="389">
        <v>36000</v>
      </c>
      <c r="G14" s="268">
        <v>20.74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43977</v>
      </c>
      <c r="B15" s="268">
        <v>542935</v>
      </c>
      <c r="C15" s="269" t="s">
        <v>3760</v>
      </c>
      <c r="D15" s="269" t="s">
        <v>3784</v>
      </c>
      <c r="E15" s="269" t="s">
        <v>585</v>
      </c>
      <c r="F15" s="389">
        <v>42000</v>
      </c>
      <c r="G15" s="268">
        <v>20.74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43977</v>
      </c>
      <c r="B16" s="268">
        <v>500346</v>
      </c>
      <c r="C16" s="269" t="s">
        <v>3785</v>
      </c>
      <c r="D16" s="269" t="s">
        <v>3786</v>
      </c>
      <c r="E16" s="269" t="s">
        <v>584</v>
      </c>
      <c r="F16" s="389">
        <v>575000</v>
      </c>
      <c r="G16" s="268">
        <v>11.59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43977</v>
      </c>
      <c r="B17" s="268">
        <v>500346</v>
      </c>
      <c r="C17" s="269" t="s">
        <v>3785</v>
      </c>
      <c r="D17" s="269" t="s">
        <v>3787</v>
      </c>
      <c r="E17" s="269" t="s">
        <v>585</v>
      </c>
      <c r="F17" s="389">
        <v>575000</v>
      </c>
      <c r="G17" s="268">
        <v>11.59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43977</v>
      </c>
      <c r="B18" s="268">
        <v>539402</v>
      </c>
      <c r="C18" s="269" t="s">
        <v>3788</v>
      </c>
      <c r="D18" s="269" t="s">
        <v>3789</v>
      </c>
      <c r="E18" s="269" t="s">
        <v>585</v>
      </c>
      <c r="F18" s="389">
        <v>60000</v>
      </c>
      <c r="G18" s="268">
        <v>17.5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43977</v>
      </c>
      <c r="B19" s="268">
        <v>539402</v>
      </c>
      <c r="C19" s="269" t="s">
        <v>3788</v>
      </c>
      <c r="D19" s="269" t="s">
        <v>3790</v>
      </c>
      <c r="E19" s="269" t="s">
        <v>584</v>
      </c>
      <c r="F19" s="389">
        <v>40000</v>
      </c>
      <c r="G19" s="268">
        <v>17.5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43977</v>
      </c>
      <c r="B20" s="268" t="s">
        <v>3791</v>
      </c>
      <c r="C20" s="269" t="s">
        <v>3792</v>
      </c>
      <c r="D20" s="269" t="s">
        <v>3793</v>
      </c>
      <c r="E20" s="269" t="s">
        <v>584</v>
      </c>
      <c r="F20" s="389">
        <v>88000</v>
      </c>
      <c r="G20" s="268">
        <v>6</v>
      </c>
      <c r="H20" s="346" t="s">
        <v>2954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43977</v>
      </c>
      <c r="B21" s="268" t="s">
        <v>1263</v>
      </c>
      <c r="C21" s="269" t="s">
        <v>3794</v>
      </c>
      <c r="D21" s="269" t="s">
        <v>3795</v>
      </c>
      <c r="E21" s="269" t="s">
        <v>584</v>
      </c>
      <c r="F21" s="389">
        <v>81489</v>
      </c>
      <c r="G21" s="268">
        <v>118.09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43977</v>
      </c>
      <c r="B22" s="268" t="s">
        <v>1724</v>
      </c>
      <c r="C22" s="269" t="s">
        <v>3796</v>
      </c>
      <c r="D22" s="269" t="s">
        <v>3797</v>
      </c>
      <c r="E22" s="269" t="s">
        <v>584</v>
      </c>
      <c r="F22" s="389">
        <v>925660</v>
      </c>
      <c r="G22" s="268">
        <v>38.4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43977</v>
      </c>
      <c r="B23" s="268" t="s">
        <v>1766</v>
      </c>
      <c r="C23" s="269" t="s">
        <v>3798</v>
      </c>
      <c r="D23" s="269" t="s">
        <v>3799</v>
      </c>
      <c r="E23" s="269" t="s">
        <v>584</v>
      </c>
      <c r="F23" s="389">
        <v>100000</v>
      </c>
      <c r="G23" s="268">
        <v>160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43977</v>
      </c>
      <c r="B24" s="268" t="s">
        <v>1766</v>
      </c>
      <c r="C24" s="269" t="s">
        <v>3798</v>
      </c>
      <c r="D24" s="269" t="s">
        <v>3800</v>
      </c>
      <c r="E24" s="269" t="s">
        <v>584</v>
      </c>
      <c r="F24" s="389">
        <v>186917</v>
      </c>
      <c r="G24" s="268">
        <v>170.58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43977</v>
      </c>
      <c r="B25" s="268" t="s">
        <v>3801</v>
      </c>
      <c r="C25" s="269" t="s">
        <v>3802</v>
      </c>
      <c r="D25" s="269" t="s">
        <v>3803</v>
      </c>
      <c r="E25" s="269" t="s">
        <v>584</v>
      </c>
      <c r="F25" s="389">
        <v>54683</v>
      </c>
      <c r="G25" s="268">
        <v>31.82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43977</v>
      </c>
      <c r="B26" s="268" t="s">
        <v>1263</v>
      </c>
      <c r="C26" s="269" t="s">
        <v>3794</v>
      </c>
      <c r="D26" s="269" t="s">
        <v>3795</v>
      </c>
      <c r="E26" s="269" t="s">
        <v>585</v>
      </c>
      <c r="F26" s="389">
        <v>81489</v>
      </c>
      <c r="G26" s="268">
        <v>120.54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43977</v>
      </c>
      <c r="B27" s="268" t="s">
        <v>417</v>
      </c>
      <c r="C27" s="269" t="s">
        <v>3804</v>
      </c>
      <c r="D27" s="269" t="s">
        <v>3805</v>
      </c>
      <c r="E27" s="269" t="s">
        <v>585</v>
      </c>
      <c r="F27" s="389">
        <v>1865329</v>
      </c>
      <c r="G27" s="268">
        <v>165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43977</v>
      </c>
      <c r="B28" s="268" t="s">
        <v>1766</v>
      </c>
      <c r="C28" s="269" t="s">
        <v>3798</v>
      </c>
      <c r="D28" s="269" t="s">
        <v>3800</v>
      </c>
      <c r="E28" s="269" t="s">
        <v>585</v>
      </c>
      <c r="F28" s="389">
        <v>186917</v>
      </c>
      <c r="G28" s="268">
        <v>171.14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43977</v>
      </c>
      <c r="B29" s="268" t="s">
        <v>1766</v>
      </c>
      <c r="C29" s="269" t="s">
        <v>3798</v>
      </c>
      <c r="D29" s="269" t="s">
        <v>3781</v>
      </c>
      <c r="E29" s="269" t="s">
        <v>585</v>
      </c>
      <c r="F29" s="389">
        <v>78000</v>
      </c>
      <c r="G29" s="268">
        <v>165.42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43977</v>
      </c>
      <c r="B30" s="268" t="s">
        <v>3801</v>
      </c>
      <c r="C30" s="269" t="s">
        <v>3802</v>
      </c>
      <c r="D30" s="269" t="s">
        <v>3806</v>
      </c>
      <c r="E30" s="269" t="s">
        <v>585</v>
      </c>
      <c r="F30" s="389">
        <v>50300</v>
      </c>
      <c r="G30" s="268">
        <v>31.5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B31" s="268"/>
      <c r="C31" s="269"/>
      <c r="D31" s="269"/>
      <c r="E31" s="269"/>
      <c r="F31" s="389"/>
      <c r="G31" s="268"/>
      <c r="H31" s="346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B32" s="268"/>
      <c r="C32" s="269"/>
      <c r="D32" s="269"/>
      <c r="E32" s="269"/>
      <c r="F32" s="389"/>
      <c r="G32" s="268"/>
      <c r="H32" s="346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2:35">
      <c r="B33" s="268"/>
      <c r="C33" s="269"/>
      <c r="D33" s="269"/>
      <c r="E33" s="269"/>
      <c r="F33" s="389"/>
      <c r="G33" s="268"/>
      <c r="H33" s="346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2:35">
      <c r="B34" s="268"/>
      <c r="C34" s="269"/>
      <c r="D34" s="269"/>
      <c r="E34" s="269"/>
      <c r="F34" s="389"/>
      <c r="G34" s="268"/>
      <c r="H34" s="346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2:35">
      <c r="B35" s="268"/>
      <c r="C35" s="269"/>
      <c r="D35" s="269"/>
      <c r="E35" s="269"/>
      <c r="F35" s="389"/>
      <c r="G35" s="268"/>
      <c r="H35" s="346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2:35">
      <c r="B36" s="268"/>
      <c r="C36" s="269"/>
      <c r="D36" s="269"/>
      <c r="E36" s="269"/>
      <c r="F36" s="389"/>
      <c r="G36" s="268"/>
      <c r="H36" s="346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2:35">
      <c r="B37" s="268"/>
      <c r="C37" s="269"/>
      <c r="D37" s="269"/>
      <c r="E37" s="269"/>
      <c r="F37" s="389"/>
      <c r="G37" s="268"/>
      <c r="H37" s="346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2:35">
      <c r="B38" s="268"/>
      <c r="C38" s="269"/>
      <c r="D38" s="269"/>
      <c r="E38" s="269"/>
      <c r="F38" s="389"/>
      <c r="G38" s="268"/>
      <c r="H38" s="346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2:35">
      <c r="B39" s="268"/>
      <c r="C39" s="269"/>
      <c r="D39" s="269"/>
      <c r="E39" s="269"/>
      <c r="F39" s="389"/>
      <c r="G39" s="268"/>
      <c r="H39" s="346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2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2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2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2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2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2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2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2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2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8"/>
  <sheetViews>
    <sheetView zoomScale="76" zoomScaleNormal="85" workbookViewId="0">
      <selection activeCell="J26" sqref="J2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3642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43978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58">
        <v>1</v>
      </c>
      <c r="B10" s="434">
        <v>43938</v>
      </c>
      <c r="C10" s="459"/>
      <c r="D10" s="391" t="s">
        <v>144</v>
      </c>
      <c r="E10" s="399" t="s">
        <v>602</v>
      </c>
      <c r="F10" s="399">
        <v>547</v>
      </c>
      <c r="G10" s="460">
        <v>515</v>
      </c>
      <c r="H10" s="460">
        <v>510</v>
      </c>
      <c r="I10" s="399" t="s">
        <v>3631</v>
      </c>
      <c r="J10" s="392" t="s">
        <v>3650</v>
      </c>
      <c r="K10" s="392">
        <f t="shared" ref="K10:K11" si="0">H10-F10</f>
        <v>-37</v>
      </c>
      <c r="L10" s="393">
        <f t="shared" ref="L10:L11" si="1">K10/F10</f>
        <v>-6.7641681901279713E-2</v>
      </c>
      <c r="M10" s="392" t="s">
        <v>665</v>
      </c>
      <c r="N10" s="435">
        <v>43956</v>
      </c>
      <c r="O10" s="435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58">
        <v>2</v>
      </c>
      <c r="B11" s="434">
        <v>43938</v>
      </c>
      <c r="C11" s="459"/>
      <c r="D11" s="391" t="s">
        <v>173</v>
      </c>
      <c r="E11" s="399" t="s">
        <v>602</v>
      </c>
      <c r="F11" s="399">
        <v>190</v>
      </c>
      <c r="G11" s="460">
        <v>177</v>
      </c>
      <c r="H11" s="460">
        <v>176.5</v>
      </c>
      <c r="I11" s="399" t="s">
        <v>3632</v>
      </c>
      <c r="J11" s="392" t="s">
        <v>3651</v>
      </c>
      <c r="K11" s="392">
        <f t="shared" si="0"/>
        <v>-13.5</v>
      </c>
      <c r="L11" s="393">
        <f t="shared" si="1"/>
        <v>-7.1052631578947367E-2</v>
      </c>
      <c r="M11" s="392" t="s">
        <v>665</v>
      </c>
      <c r="N11" s="435">
        <v>43956</v>
      </c>
      <c r="O11" s="435"/>
      <c r="Q11" s="64"/>
      <c r="R11" s="342" t="s">
        <v>604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454" customFormat="1" ht="14.25">
      <c r="A12" s="458">
        <v>3</v>
      </c>
      <c r="B12" s="434">
        <v>43951</v>
      </c>
      <c r="C12" s="459"/>
      <c r="D12" s="391" t="s">
        <v>95</v>
      </c>
      <c r="E12" s="399" t="s">
        <v>602</v>
      </c>
      <c r="F12" s="399">
        <v>4000</v>
      </c>
      <c r="G12" s="460">
        <v>3780</v>
      </c>
      <c r="H12" s="460">
        <v>3780</v>
      </c>
      <c r="I12" s="399">
        <v>4400</v>
      </c>
      <c r="J12" s="392" t="s">
        <v>3693</v>
      </c>
      <c r="K12" s="392">
        <f t="shared" ref="K12" si="2">H12-F12</f>
        <v>-220</v>
      </c>
      <c r="L12" s="393">
        <f t="shared" ref="L12" si="3">K12/F12</f>
        <v>-5.5E-2</v>
      </c>
      <c r="M12" s="392" t="s">
        <v>665</v>
      </c>
      <c r="N12" s="435">
        <v>43963</v>
      </c>
      <c r="O12" s="435"/>
      <c r="Q12" s="455"/>
      <c r="R12" s="456" t="s">
        <v>3188</v>
      </c>
      <c r="S12" s="455"/>
      <c r="T12" s="455"/>
      <c r="U12" s="455"/>
      <c r="V12" s="455"/>
      <c r="W12" s="455"/>
      <c r="X12" s="455"/>
      <c r="Y12" s="455"/>
      <c r="Z12" s="455"/>
      <c r="AA12" s="455"/>
      <c r="AB12" s="455"/>
    </row>
    <row r="13" spans="1:28" s="454" customFormat="1" ht="14.25">
      <c r="A13" s="461">
        <v>4</v>
      </c>
      <c r="B13" s="433">
        <v>43955</v>
      </c>
      <c r="C13" s="462"/>
      <c r="D13" s="394" t="s">
        <v>3640</v>
      </c>
      <c r="E13" s="400" t="s">
        <v>602</v>
      </c>
      <c r="F13" s="400">
        <v>310</v>
      </c>
      <c r="G13" s="457">
        <v>290</v>
      </c>
      <c r="H13" s="457">
        <v>321.5</v>
      </c>
      <c r="I13" s="400">
        <v>350</v>
      </c>
      <c r="J13" s="65" t="s">
        <v>3666</v>
      </c>
      <c r="K13" s="65">
        <f>H13-F13</f>
        <v>11.5</v>
      </c>
      <c r="L13" s="395">
        <f t="shared" ref="L13:L14" si="4">K13/F13</f>
        <v>3.7096774193548385E-2</v>
      </c>
      <c r="M13" s="65" t="s">
        <v>601</v>
      </c>
      <c r="N13" s="436">
        <v>43957</v>
      </c>
      <c r="O13" s="65"/>
      <c r="Q13" s="455"/>
      <c r="R13" s="456" t="s">
        <v>3188</v>
      </c>
      <c r="S13" s="455"/>
      <c r="T13" s="455"/>
      <c r="U13" s="455"/>
      <c r="V13" s="455"/>
      <c r="W13" s="455"/>
      <c r="X13" s="455"/>
      <c r="Y13" s="455"/>
      <c r="Z13" s="455"/>
      <c r="AA13" s="455"/>
      <c r="AB13" s="455"/>
    </row>
    <row r="14" spans="1:28" s="454" customFormat="1" ht="14.25">
      <c r="A14" s="461">
        <v>5</v>
      </c>
      <c r="B14" s="433">
        <v>43956</v>
      </c>
      <c r="C14" s="462"/>
      <c r="D14" s="394" t="s">
        <v>238</v>
      </c>
      <c r="E14" s="400" t="s">
        <v>602</v>
      </c>
      <c r="F14" s="400">
        <v>214.5</v>
      </c>
      <c r="G14" s="457">
        <v>200</v>
      </c>
      <c r="H14" s="457">
        <v>223.5</v>
      </c>
      <c r="I14" s="400" t="s">
        <v>3647</v>
      </c>
      <c r="J14" s="65" t="s">
        <v>3407</v>
      </c>
      <c r="K14" s="65">
        <f>H14-F14</f>
        <v>9</v>
      </c>
      <c r="L14" s="395">
        <f t="shared" si="4"/>
        <v>4.195804195804196E-2</v>
      </c>
      <c r="M14" s="65" t="s">
        <v>601</v>
      </c>
      <c r="N14" s="436">
        <v>43964</v>
      </c>
      <c r="O14" s="65"/>
      <c r="Q14" s="455"/>
      <c r="R14" s="456" t="s">
        <v>3188</v>
      </c>
      <c r="S14" s="455"/>
      <c r="T14" s="455"/>
      <c r="U14" s="455"/>
      <c r="V14" s="455"/>
      <c r="W14" s="455"/>
      <c r="X14" s="455"/>
      <c r="Y14" s="455"/>
      <c r="Z14" s="455"/>
      <c r="AA14" s="455"/>
      <c r="AB14" s="455"/>
    </row>
    <row r="15" spans="1:28" s="454" customFormat="1" ht="14.25">
      <c r="A15" s="458">
        <v>6</v>
      </c>
      <c r="B15" s="434">
        <v>43956</v>
      </c>
      <c r="C15" s="459"/>
      <c r="D15" s="391" t="s">
        <v>200</v>
      </c>
      <c r="E15" s="399" t="s">
        <v>602</v>
      </c>
      <c r="F15" s="399">
        <v>470</v>
      </c>
      <c r="G15" s="460">
        <v>444</v>
      </c>
      <c r="H15" s="460">
        <v>444</v>
      </c>
      <c r="I15" s="399" t="s">
        <v>3648</v>
      </c>
      <c r="J15" s="392" t="s">
        <v>3649</v>
      </c>
      <c r="K15" s="392">
        <f t="shared" ref="K15" si="5">H15-F15</f>
        <v>-26</v>
      </c>
      <c r="L15" s="393">
        <f t="shared" ref="L15:L17" si="6">K15/F15</f>
        <v>-5.5319148936170209E-2</v>
      </c>
      <c r="M15" s="392" t="s">
        <v>665</v>
      </c>
      <c r="N15" s="470">
        <v>43956</v>
      </c>
      <c r="O15" s="435"/>
      <c r="Q15" s="455"/>
      <c r="R15" s="456" t="s">
        <v>604</v>
      </c>
      <c r="S15" s="455"/>
      <c r="T15" s="455"/>
      <c r="U15" s="455"/>
      <c r="V15" s="455"/>
      <c r="W15" s="455"/>
      <c r="X15" s="455"/>
      <c r="Y15" s="455"/>
      <c r="Z15" s="455"/>
      <c r="AA15" s="455"/>
      <c r="AB15" s="455"/>
    </row>
    <row r="16" spans="1:28" s="454" customFormat="1" ht="14.25">
      <c r="A16" s="461">
        <v>7</v>
      </c>
      <c r="B16" s="433">
        <v>43956</v>
      </c>
      <c r="C16" s="462"/>
      <c r="D16" s="394" t="s">
        <v>389</v>
      </c>
      <c r="E16" s="400" t="s">
        <v>602</v>
      </c>
      <c r="F16" s="400">
        <v>138.5</v>
      </c>
      <c r="G16" s="457">
        <v>130.5</v>
      </c>
      <c r="H16" s="457">
        <v>146.5</v>
      </c>
      <c r="I16" s="400" t="s">
        <v>3652</v>
      </c>
      <c r="J16" s="65" t="s">
        <v>3655</v>
      </c>
      <c r="K16" s="65">
        <f>H16-F16</f>
        <v>8</v>
      </c>
      <c r="L16" s="395">
        <f t="shared" si="6"/>
        <v>5.7761732851985562E-2</v>
      </c>
      <c r="M16" s="65" t="s">
        <v>601</v>
      </c>
      <c r="N16" s="436">
        <v>43957</v>
      </c>
      <c r="O16" s="65"/>
      <c r="Q16" s="455"/>
      <c r="R16" s="456" t="s">
        <v>3188</v>
      </c>
      <c r="S16" s="455"/>
      <c r="T16" s="455"/>
      <c r="U16" s="455"/>
      <c r="V16" s="455"/>
      <c r="W16" s="455"/>
      <c r="X16" s="455"/>
      <c r="Y16" s="455"/>
      <c r="Z16" s="455"/>
      <c r="AA16" s="455"/>
      <c r="AB16" s="455"/>
    </row>
    <row r="17" spans="1:28" s="454" customFormat="1" ht="14.25">
      <c r="A17" s="458">
        <v>8</v>
      </c>
      <c r="B17" s="434">
        <v>43956</v>
      </c>
      <c r="C17" s="459"/>
      <c r="D17" s="391" t="s">
        <v>119</v>
      </c>
      <c r="E17" s="399" t="s">
        <v>3688</v>
      </c>
      <c r="F17" s="399">
        <v>338</v>
      </c>
      <c r="G17" s="460">
        <v>315</v>
      </c>
      <c r="H17" s="460">
        <f>(348+314)/2</f>
        <v>331</v>
      </c>
      <c r="I17" s="399" t="s">
        <v>3653</v>
      </c>
      <c r="J17" s="392" t="s">
        <v>3687</v>
      </c>
      <c r="K17" s="392">
        <f>H17-F17</f>
        <v>-7</v>
      </c>
      <c r="L17" s="393">
        <f t="shared" si="6"/>
        <v>-2.0710059171597635E-2</v>
      </c>
      <c r="M17" s="392" t="s">
        <v>665</v>
      </c>
      <c r="N17" s="435">
        <v>43963</v>
      </c>
      <c r="O17" s="435"/>
      <c r="Q17" s="455"/>
      <c r="R17" s="456" t="s">
        <v>604</v>
      </c>
      <c r="S17" s="455"/>
      <c r="T17" s="455"/>
      <c r="U17" s="455"/>
      <c r="V17" s="455"/>
      <c r="W17" s="455"/>
      <c r="X17" s="455"/>
      <c r="Y17" s="455"/>
      <c r="Z17" s="455"/>
      <c r="AA17" s="455"/>
      <c r="AB17" s="455"/>
    </row>
    <row r="18" spans="1:28" s="454" customFormat="1" ht="14.25">
      <c r="A18" s="461">
        <v>9</v>
      </c>
      <c r="B18" s="433">
        <v>43957</v>
      </c>
      <c r="C18" s="462"/>
      <c r="D18" s="394" t="s">
        <v>110</v>
      </c>
      <c r="E18" s="400" t="s">
        <v>602</v>
      </c>
      <c r="F18" s="400">
        <v>1690</v>
      </c>
      <c r="G18" s="457">
        <v>1550</v>
      </c>
      <c r="H18" s="457">
        <v>1750</v>
      </c>
      <c r="I18" s="400" t="s">
        <v>3654</v>
      </c>
      <c r="J18" s="65" t="s">
        <v>3149</v>
      </c>
      <c r="K18" s="65">
        <f>H18-F18</f>
        <v>60</v>
      </c>
      <c r="L18" s="395">
        <f t="shared" ref="L18:L20" si="7">K18/F18</f>
        <v>3.5502958579881658E-2</v>
      </c>
      <c r="M18" s="65" t="s">
        <v>601</v>
      </c>
      <c r="N18" s="469">
        <v>43957</v>
      </c>
      <c r="O18" s="65"/>
      <c r="Q18" s="455"/>
      <c r="R18" s="456" t="s">
        <v>604</v>
      </c>
      <c r="S18" s="455"/>
      <c r="T18" s="455"/>
      <c r="U18" s="455"/>
      <c r="V18" s="455"/>
      <c r="W18" s="455"/>
      <c r="X18" s="455"/>
      <c r="Y18" s="455"/>
      <c r="Z18" s="455"/>
      <c r="AA18" s="455"/>
      <c r="AB18" s="455"/>
    </row>
    <row r="19" spans="1:28" s="454" customFormat="1" ht="14.25">
      <c r="A19" s="461">
        <v>10</v>
      </c>
      <c r="B19" s="433">
        <v>43957</v>
      </c>
      <c r="C19" s="462"/>
      <c r="D19" s="394" t="s">
        <v>188</v>
      </c>
      <c r="E19" s="400" t="s">
        <v>602</v>
      </c>
      <c r="F19" s="400">
        <v>1910</v>
      </c>
      <c r="G19" s="457">
        <v>1780</v>
      </c>
      <c r="H19" s="457">
        <v>2000</v>
      </c>
      <c r="I19" s="400" t="s">
        <v>3657</v>
      </c>
      <c r="J19" s="65" t="s">
        <v>3694</v>
      </c>
      <c r="K19" s="65">
        <f>H19-F19</f>
        <v>90</v>
      </c>
      <c r="L19" s="395">
        <f t="shared" si="7"/>
        <v>4.712041884816754E-2</v>
      </c>
      <c r="M19" s="65" t="s">
        <v>601</v>
      </c>
      <c r="N19" s="436">
        <v>43964</v>
      </c>
      <c r="O19" s="65"/>
      <c r="Q19" s="455"/>
      <c r="R19" s="456" t="s">
        <v>604</v>
      </c>
      <c r="S19" s="455"/>
      <c r="T19" s="455"/>
      <c r="U19" s="455"/>
      <c r="V19" s="455"/>
      <c r="W19" s="455"/>
      <c r="X19" s="455"/>
      <c r="Y19" s="455"/>
      <c r="Z19" s="455"/>
      <c r="AA19" s="455"/>
      <c r="AB19" s="455"/>
    </row>
    <row r="20" spans="1:28" s="454" customFormat="1" ht="14.25">
      <c r="A20" s="458">
        <v>11</v>
      </c>
      <c r="B20" s="434">
        <v>43957</v>
      </c>
      <c r="C20" s="459"/>
      <c r="D20" s="391" t="s">
        <v>110</v>
      </c>
      <c r="E20" s="399" t="s">
        <v>602</v>
      </c>
      <c r="F20" s="399">
        <v>1705</v>
      </c>
      <c r="G20" s="460">
        <v>1580</v>
      </c>
      <c r="H20" s="460">
        <v>1575</v>
      </c>
      <c r="I20" s="399" t="s">
        <v>3656</v>
      </c>
      <c r="J20" s="392" t="s">
        <v>3725</v>
      </c>
      <c r="K20" s="392">
        <f>H20-F20</f>
        <v>-130</v>
      </c>
      <c r="L20" s="393">
        <f t="shared" si="7"/>
        <v>-7.6246334310850442E-2</v>
      </c>
      <c r="M20" s="392" t="s">
        <v>665</v>
      </c>
      <c r="N20" s="435">
        <v>43969</v>
      </c>
      <c r="O20" s="435"/>
      <c r="Q20" s="455"/>
      <c r="R20" s="456" t="s">
        <v>604</v>
      </c>
      <c r="S20" s="455"/>
      <c r="T20" s="455"/>
      <c r="U20" s="455"/>
      <c r="V20" s="455"/>
      <c r="W20" s="455"/>
      <c r="X20" s="455"/>
      <c r="Y20" s="455"/>
      <c r="Z20" s="455"/>
      <c r="AA20" s="455"/>
      <c r="AB20" s="455"/>
    </row>
    <row r="21" spans="1:28" s="454" customFormat="1" ht="14.25">
      <c r="A21" s="461">
        <v>12</v>
      </c>
      <c r="B21" s="433">
        <v>43957</v>
      </c>
      <c r="C21" s="462"/>
      <c r="D21" s="394" t="s">
        <v>137</v>
      </c>
      <c r="E21" s="400" t="s">
        <v>602</v>
      </c>
      <c r="F21" s="400">
        <v>830</v>
      </c>
      <c r="G21" s="457">
        <v>780</v>
      </c>
      <c r="H21" s="457">
        <v>860</v>
      </c>
      <c r="I21" s="400" t="s">
        <v>3658</v>
      </c>
      <c r="J21" s="65" t="s">
        <v>3695</v>
      </c>
      <c r="K21" s="65">
        <f t="shared" ref="K21:K26" si="8">H21-F21</f>
        <v>30</v>
      </c>
      <c r="L21" s="395">
        <f t="shared" ref="L21" si="9">K21/F21</f>
        <v>3.614457831325301E-2</v>
      </c>
      <c r="M21" s="65" t="s">
        <v>601</v>
      </c>
      <c r="N21" s="436">
        <v>43964</v>
      </c>
      <c r="O21" s="65"/>
      <c r="Q21" s="455"/>
      <c r="R21" s="456" t="s">
        <v>3188</v>
      </c>
      <c r="S21" s="455"/>
      <c r="T21" s="455"/>
      <c r="U21" s="455"/>
      <c r="V21" s="455"/>
      <c r="W21" s="455"/>
      <c r="X21" s="455"/>
      <c r="Y21" s="455"/>
      <c r="Z21" s="455"/>
      <c r="AA21" s="455"/>
      <c r="AB21" s="455"/>
    </row>
    <row r="22" spans="1:28" s="454" customFormat="1" ht="14.25">
      <c r="A22" s="461">
        <v>13</v>
      </c>
      <c r="B22" s="433">
        <v>43958</v>
      </c>
      <c r="C22" s="462"/>
      <c r="D22" s="394" t="s">
        <v>117</v>
      </c>
      <c r="E22" s="400" t="s">
        <v>602</v>
      </c>
      <c r="F22" s="400">
        <v>1945</v>
      </c>
      <c r="G22" s="457">
        <v>1790</v>
      </c>
      <c r="H22" s="457">
        <v>2075</v>
      </c>
      <c r="I22" s="400" t="s">
        <v>3659</v>
      </c>
      <c r="J22" s="65" t="s">
        <v>3668</v>
      </c>
      <c r="K22" s="65">
        <f t="shared" si="8"/>
        <v>130</v>
      </c>
      <c r="L22" s="395">
        <f t="shared" ref="L22" si="10">K22/F22</f>
        <v>6.6838046272493568E-2</v>
      </c>
      <c r="M22" s="65" t="s">
        <v>601</v>
      </c>
      <c r="N22" s="436">
        <v>43959</v>
      </c>
      <c r="O22" s="65"/>
      <c r="Q22" s="455"/>
      <c r="R22" s="456" t="s">
        <v>604</v>
      </c>
      <c r="S22" s="455"/>
      <c r="T22" s="455"/>
      <c r="U22" s="455"/>
      <c r="V22" s="455"/>
      <c r="W22" s="455"/>
      <c r="X22" s="455"/>
      <c r="Y22" s="455"/>
      <c r="Z22" s="455"/>
      <c r="AA22" s="455"/>
      <c r="AB22" s="455"/>
    </row>
    <row r="23" spans="1:28" s="454" customFormat="1" ht="14.25">
      <c r="A23" s="461">
        <v>14</v>
      </c>
      <c r="B23" s="433">
        <v>43958</v>
      </c>
      <c r="C23" s="462"/>
      <c r="D23" s="394" t="s">
        <v>76</v>
      </c>
      <c r="E23" s="400" t="s">
        <v>602</v>
      </c>
      <c r="F23" s="400">
        <v>2895</v>
      </c>
      <c r="G23" s="457">
        <v>2690</v>
      </c>
      <c r="H23" s="457">
        <v>3005</v>
      </c>
      <c r="I23" s="400" t="s">
        <v>3660</v>
      </c>
      <c r="J23" s="65" t="s">
        <v>3669</v>
      </c>
      <c r="K23" s="65">
        <f t="shared" si="8"/>
        <v>110</v>
      </c>
      <c r="L23" s="395">
        <f t="shared" ref="L23:L24" si="11">K23/F23</f>
        <v>3.7996545768566495E-2</v>
      </c>
      <c r="M23" s="65" t="s">
        <v>601</v>
      </c>
      <c r="N23" s="436">
        <v>43959</v>
      </c>
      <c r="O23" s="65"/>
      <c r="Q23" s="455"/>
      <c r="R23" s="456" t="s">
        <v>604</v>
      </c>
      <c r="S23" s="455"/>
      <c r="T23" s="455"/>
      <c r="U23" s="455"/>
      <c r="V23" s="455"/>
      <c r="W23" s="455"/>
      <c r="X23" s="455"/>
      <c r="Y23" s="455"/>
      <c r="Z23" s="455"/>
      <c r="AA23" s="455"/>
      <c r="AB23" s="455"/>
    </row>
    <row r="24" spans="1:28" s="454" customFormat="1" ht="14.25">
      <c r="A24" s="461">
        <v>15</v>
      </c>
      <c r="B24" s="433">
        <v>43959</v>
      </c>
      <c r="C24" s="462"/>
      <c r="D24" s="394" t="s">
        <v>77</v>
      </c>
      <c r="E24" s="400" t="s">
        <v>602</v>
      </c>
      <c r="F24" s="400">
        <v>322</v>
      </c>
      <c r="G24" s="457">
        <v>302</v>
      </c>
      <c r="H24" s="457">
        <v>337.5</v>
      </c>
      <c r="I24" s="400" t="s">
        <v>3670</v>
      </c>
      <c r="J24" s="65" t="s">
        <v>3715</v>
      </c>
      <c r="K24" s="65">
        <f t="shared" si="8"/>
        <v>15.5</v>
      </c>
      <c r="L24" s="395">
        <f t="shared" si="11"/>
        <v>4.813664596273292E-2</v>
      </c>
      <c r="M24" s="65" t="s">
        <v>601</v>
      </c>
      <c r="N24" s="436">
        <v>43965</v>
      </c>
      <c r="O24" s="65"/>
      <c r="Q24" s="455"/>
      <c r="R24" s="456" t="s">
        <v>3188</v>
      </c>
      <c r="S24" s="455"/>
      <c r="T24" s="455"/>
      <c r="U24" s="455"/>
      <c r="V24" s="455"/>
      <c r="W24" s="455"/>
      <c r="X24" s="455"/>
      <c r="Y24" s="455"/>
      <c r="Z24" s="455"/>
      <c r="AA24" s="455"/>
      <c r="AB24" s="455"/>
    </row>
    <row r="25" spans="1:28" s="454" customFormat="1" ht="14.25">
      <c r="A25" s="461">
        <v>16</v>
      </c>
      <c r="B25" s="433">
        <v>43959</v>
      </c>
      <c r="C25" s="462"/>
      <c r="D25" s="394" t="s">
        <v>389</v>
      </c>
      <c r="E25" s="400" t="s">
        <v>602</v>
      </c>
      <c r="F25" s="400">
        <v>137.5</v>
      </c>
      <c r="G25" s="457">
        <v>129</v>
      </c>
      <c r="H25" s="457">
        <v>143.5</v>
      </c>
      <c r="I25" s="400" t="s">
        <v>3652</v>
      </c>
      <c r="J25" s="65" t="s">
        <v>3698</v>
      </c>
      <c r="K25" s="65">
        <f t="shared" si="8"/>
        <v>6</v>
      </c>
      <c r="L25" s="395">
        <f t="shared" ref="L25" si="12">K25/F25</f>
        <v>4.363636363636364E-2</v>
      </c>
      <c r="M25" s="65" t="s">
        <v>601</v>
      </c>
      <c r="N25" s="436">
        <v>43964</v>
      </c>
      <c r="O25" s="65"/>
      <c r="Q25" s="455"/>
      <c r="R25" s="456" t="s">
        <v>3188</v>
      </c>
      <c r="S25" s="455"/>
      <c r="T25" s="455"/>
      <c r="U25" s="455"/>
      <c r="V25" s="455"/>
      <c r="W25" s="455"/>
      <c r="X25" s="455"/>
      <c r="Y25" s="455"/>
      <c r="Z25" s="455"/>
      <c r="AA25" s="455"/>
      <c r="AB25" s="455"/>
    </row>
    <row r="26" spans="1:28" s="454" customFormat="1" ht="14.25">
      <c r="A26" s="461">
        <v>17</v>
      </c>
      <c r="B26" s="433">
        <v>43963</v>
      </c>
      <c r="C26" s="462"/>
      <c r="D26" s="394" t="s">
        <v>175</v>
      </c>
      <c r="E26" s="400" t="s">
        <v>602</v>
      </c>
      <c r="F26" s="400">
        <v>1007.5</v>
      </c>
      <c r="G26" s="457">
        <v>940</v>
      </c>
      <c r="H26" s="457">
        <v>1045</v>
      </c>
      <c r="I26" s="400" t="s">
        <v>3691</v>
      </c>
      <c r="J26" s="65" t="s">
        <v>3697</v>
      </c>
      <c r="K26" s="65">
        <f t="shared" si="8"/>
        <v>37.5</v>
      </c>
      <c r="L26" s="395">
        <f t="shared" ref="L26" si="13">K26/F26</f>
        <v>3.7220843672456573E-2</v>
      </c>
      <c r="M26" s="65" t="s">
        <v>601</v>
      </c>
      <c r="N26" s="436">
        <v>43964</v>
      </c>
      <c r="O26" s="65"/>
      <c r="Q26" s="455"/>
      <c r="R26" s="456" t="s">
        <v>604</v>
      </c>
      <c r="S26" s="455"/>
      <c r="T26" s="455"/>
      <c r="U26" s="455"/>
      <c r="V26" s="455"/>
      <c r="W26" s="455"/>
      <c r="X26" s="455"/>
      <c r="Y26" s="455"/>
      <c r="Z26" s="455"/>
      <c r="AA26" s="455"/>
      <c r="AB26" s="455"/>
    </row>
    <row r="27" spans="1:28" s="454" customFormat="1" ht="14.25">
      <c r="A27" s="461">
        <v>18</v>
      </c>
      <c r="B27" s="433">
        <v>43965</v>
      </c>
      <c r="C27" s="462"/>
      <c r="D27" s="394" t="s">
        <v>137</v>
      </c>
      <c r="E27" s="400" t="s">
        <v>602</v>
      </c>
      <c r="F27" s="400">
        <v>847.5</v>
      </c>
      <c r="G27" s="457">
        <v>795</v>
      </c>
      <c r="H27" s="457">
        <v>880</v>
      </c>
      <c r="I27" s="400" t="s">
        <v>3716</v>
      </c>
      <c r="J27" s="65" t="s">
        <v>742</v>
      </c>
      <c r="K27" s="65">
        <f t="shared" ref="K27" si="14">H27-F27</f>
        <v>32.5</v>
      </c>
      <c r="L27" s="395">
        <f t="shared" ref="L27" si="15">K27/F27</f>
        <v>3.8348082595870206E-2</v>
      </c>
      <c r="M27" s="65" t="s">
        <v>601</v>
      </c>
      <c r="N27" s="436">
        <v>43966</v>
      </c>
      <c r="O27" s="65"/>
      <c r="Q27" s="455"/>
      <c r="R27" s="456" t="s">
        <v>3188</v>
      </c>
      <c r="S27" s="455"/>
      <c r="T27" s="455"/>
      <c r="U27" s="455"/>
      <c r="V27" s="455"/>
      <c r="W27" s="455"/>
      <c r="X27" s="455"/>
      <c r="Y27" s="455"/>
      <c r="Z27" s="455"/>
      <c r="AA27" s="455"/>
      <c r="AB27" s="455"/>
    </row>
    <row r="28" spans="1:28" s="454" customFormat="1" ht="14.25">
      <c r="A28" s="396">
        <v>19</v>
      </c>
      <c r="B28" s="427">
        <v>43966</v>
      </c>
      <c r="C28" s="447"/>
      <c r="D28" s="448" t="s">
        <v>86</v>
      </c>
      <c r="E28" s="449" t="s">
        <v>602</v>
      </c>
      <c r="F28" s="449" t="s">
        <v>3721</v>
      </c>
      <c r="G28" s="472">
        <v>1275</v>
      </c>
      <c r="H28" s="449"/>
      <c r="I28" s="430" t="s">
        <v>3722</v>
      </c>
      <c r="J28" s="450" t="s">
        <v>603</v>
      </c>
      <c r="K28" s="450"/>
      <c r="L28" s="451"/>
      <c r="M28" s="450"/>
      <c r="N28" s="452"/>
      <c r="O28" s="453"/>
      <c r="Q28" s="455"/>
      <c r="R28" s="456" t="s">
        <v>3188</v>
      </c>
      <c r="S28" s="455"/>
      <c r="T28" s="455"/>
      <c r="U28" s="455"/>
      <c r="V28" s="455"/>
      <c r="W28" s="455"/>
      <c r="X28" s="455"/>
      <c r="Y28" s="455"/>
      <c r="Z28" s="455"/>
      <c r="AA28" s="455"/>
      <c r="AB28" s="455"/>
    </row>
    <row r="29" spans="1:28" s="454" customFormat="1" ht="14.25">
      <c r="A29" s="461">
        <v>20</v>
      </c>
      <c r="B29" s="433">
        <v>43966</v>
      </c>
      <c r="C29" s="462"/>
      <c r="D29" s="394" t="s">
        <v>188</v>
      </c>
      <c r="E29" s="400" t="s">
        <v>602</v>
      </c>
      <c r="F29" s="400">
        <v>1870</v>
      </c>
      <c r="G29" s="457">
        <v>1770</v>
      </c>
      <c r="H29" s="457">
        <v>1960</v>
      </c>
      <c r="I29" s="400" t="s">
        <v>3723</v>
      </c>
      <c r="J29" s="65" t="s">
        <v>3694</v>
      </c>
      <c r="K29" s="65">
        <f t="shared" ref="K29" si="16">H29-F29</f>
        <v>90</v>
      </c>
      <c r="L29" s="395">
        <f t="shared" ref="L29:L30" si="17">K29/F29</f>
        <v>4.8128342245989303E-2</v>
      </c>
      <c r="M29" s="65" t="s">
        <v>601</v>
      </c>
      <c r="N29" s="436">
        <v>43970</v>
      </c>
      <c r="O29" s="65"/>
      <c r="Q29" s="455"/>
      <c r="R29" s="456" t="s">
        <v>604</v>
      </c>
      <c r="S29" s="455"/>
      <c r="T29" s="455"/>
      <c r="U29" s="455"/>
      <c r="V29" s="455"/>
      <c r="W29" s="455"/>
      <c r="X29" s="455"/>
      <c r="Y29" s="455"/>
      <c r="Z29" s="455"/>
      <c r="AA29" s="455"/>
      <c r="AB29" s="455"/>
    </row>
    <row r="30" spans="1:28" s="454" customFormat="1" ht="14.25">
      <c r="A30" s="458">
        <v>21</v>
      </c>
      <c r="B30" s="434">
        <v>43966</v>
      </c>
      <c r="C30" s="459"/>
      <c r="D30" s="391" t="s">
        <v>389</v>
      </c>
      <c r="E30" s="399" t="s">
        <v>602</v>
      </c>
      <c r="F30" s="399">
        <v>138.5</v>
      </c>
      <c r="G30" s="460">
        <v>130</v>
      </c>
      <c r="H30" s="460">
        <v>130</v>
      </c>
      <c r="I30" s="399" t="s">
        <v>3652</v>
      </c>
      <c r="J30" s="392" t="s">
        <v>3757</v>
      </c>
      <c r="K30" s="392">
        <f>H30-F30</f>
        <v>-8.5</v>
      </c>
      <c r="L30" s="393">
        <f t="shared" si="17"/>
        <v>-6.1371841155234655E-2</v>
      </c>
      <c r="M30" s="392" t="s">
        <v>665</v>
      </c>
      <c r="N30" s="435">
        <v>43973</v>
      </c>
      <c r="O30" s="435"/>
      <c r="Q30" s="455"/>
      <c r="R30" s="456" t="s">
        <v>3188</v>
      </c>
      <c r="S30" s="455"/>
      <c r="T30" s="455"/>
      <c r="U30" s="455"/>
      <c r="V30" s="455"/>
      <c r="W30" s="455"/>
      <c r="X30" s="455"/>
      <c r="Y30" s="455"/>
      <c r="Z30" s="455"/>
      <c r="AA30" s="455"/>
      <c r="AB30" s="455"/>
    </row>
    <row r="31" spans="1:28" s="454" customFormat="1" ht="14.25">
      <c r="A31" s="396">
        <v>22</v>
      </c>
      <c r="B31" s="427">
        <v>43969</v>
      </c>
      <c r="C31" s="447"/>
      <c r="D31" s="448" t="s">
        <v>137</v>
      </c>
      <c r="E31" s="449" t="s">
        <v>602</v>
      </c>
      <c r="F31" s="449" t="s">
        <v>3728</v>
      </c>
      <c r="G31" s="472">
        <v>790</v>
      </c>
      <c r="H31" s="449"/>
      <c r="I31" s="430" t="s">
        <v>3716</v>
      </c>
      <c r="J31" s="450" t="s">
        <v>603</v>
      </c>
      <c r="K31" s="450"/>
      <c r="L31" s="451"/>
      <c r="M31" s="450"/>
      <c r="N31" s="452"/>
      <c r="O31" s="453"/>
      <c r="Q31" s="455"/>
      <c r="R31" s="456" t="s">
        <v>3188</v>
      </c>
      <c r="S31" s="455"/>
      <c r="T31" s="455"/>
      <c r="U31" s="455"/>
      <c r="V31" s="455"/>
      <c r="W31" s="455"/>
      <c r="X31" s="455"/>
      <c r="Y31" s="455"/>
      <c r="Z31" s="455"/>
      <c r="AA31" s="455"/>
      <c r="AB31" s="455"/>
    </row>
    <row r="32" spans="1:28" s="454" customFormat="1" ht="14.25">
      <c r="A32" s="461">
        <v>23</v>
      </c>
      <c r="B32" s="433">
        <v>43969</v>
      </c>
      <c r="C32" s="462"/>
      <c r="D32" s="394" t="s">
        <v>127</v>
      </c>
      <c r="E32" s="400" t="s">
        <v>602</v>
      </c>
      <c r="F32" s="400">
        <v>660</v>
      </c>
      <c r="G32" s="457">
        <v>620</v>
      </c>
      <c r="H32" s="457">
        <v>695</v>
      </c>
      <c r="I32" s="400" t="s">
        <v>3727</v>
      </c>
      <c r="J32" s="65" t="s">
        <v>3764</v>
      </c>
      <c r="K32" s="65">
        <f t="shared" ref="K32" si="18">H32-F32</f>
        <v>35</v>
      </c>
      <c r="L32" s="395">
        <f t="shared" ref="L32" si="19">K32/F32</f>
        <v>5.3030303030303032E-2</v>
      </c>
      <c r="M32" s="65" t="s">
        <v>601</v>
      </c>
      <c r="N32" s="436">
        <v>43973</v>
      </c>
      <c r="O32" s="65"/>
      <c r="Q32" s="455"/>
      <c r="R32" s="456" t="s">
        <v>3730</v>
      </c>
      <c r="S32" s="455"/>
      <c r="T32" s="455"/>
      <c r="U32" s="455"/>
      <c r="V32" s="455"/>
      <c r="W32" s="455"/>
      <c r="X32" s="455"/>
      <c r="Y32" s="455"/>
      <c r="Z32" s="455"/>
      <c r="AA32" s="455"/>
      <c r="AB32" s="455"/>
    </row>
    <row r="33" spans="1:38" s="454" customFormat="1" ht="14.25">
      <c r="A33" s="501">
        <v>24</v>
      </c>
      <c r="B33" s="502">
        <v>43969</v>
      </c>
      <c r="C33" s="503"/>
      <c r="D33" s="510" t="s">
        <v>142</v>
      </c>
      <c r="E33" s="504" t="s">
        <v>602</v>
      </c>
      <c r="F33" s="513">
        <v>313.5</v>
      </c>
      <c r="G33" s="505">
        <v>297</v>
      </c>
      <c r="H33" s="504">
        <v>324</v>
      </c>
      <c r="I33" s="506" t="s">
        <v>3729</v>
      </c>
      <c r="J33" s="507" t="s">
        <v>3762</v>
      </c>
      <c r="K33" s="507">
        <f t="shared" ref="K33" si="20">H33-F33</f>
        <v>10.5</v>
      </c>
      <c r="L33" s="508">
        <f t="shared" ref="L33" si="21">K33/F33</f>
        <v>3.3492822966507178E-2</v>
      </c>
      <c r="M33" s="507" t="s">
        <v>601</v>
      </c>
      <c r="N33" s="509">
        <v>43977</v>
      </c>
      <c r="O33" s="507"/>
      <c r="Q33" s="455"/>
      <c r="R33" s="456" t="s">
        <v>604</v>
      </c>
      <c r="S33" s="455"/>
      <c r="T33" s="455"/>
      <c r="U33" s="455"/>
      <c r="V33" s="455"/>
      <c r="W33" s="455"/>
      <c r="X33" s="455"/>
      <c r="Y33" s="455"/>
      <c r="Z33" s="455"/>
      <c r="AA33" s="455"/>
      <c r="AB33" s="455"/>
    </row>
    <row r="34" spans="1:38" s="454" customFormat="1" ht="14.25">
      <c r="A34" s="458">
        <v>25</v>
      </c>
      <c r="B34" s="434">
        <v>43970</v>
      </c>
      <c r="C34" s="459"/>
      <c r="D34" s="391" t="s">
        <v>42</v>
      </c>
      <c r="E34" s="399" t="s">
        <v>3644</v>
      </c>
      <c r="F34" s="399">
        <v>301</v>
      </c>
      <c r="G34" s="460">
        <v>316</v>
      </c>
      <c r="H34" s="460">
        <v>316</v>
      </c>
      <c r="I34" s="399" t="s">
        <v>3735</v>
      </c>
      <c r="J34" s="392" t="s">
        <v>3736</v>
      </c>
      <c r="K34" s="392">
        <f>F34-H34</f>
        <v>-15</v>
      </c>
      <c r="L34" s="393">
        <f t="shared" ref="L34:L37" si="22">K34/F34</f>
        <v>-4.9833887043189369E-2</v>
      </c>
      <c r="M34" s="392" t="s">
        <v>665</v>
      </c>
      <c r="N34" s="435">
        <v>43970</v>
      </c>
      <c r="O34" s="435"/>
      <c r="Q34" s="455"/>
      <c r="R34" s="456" t="s">
        <v>604</v>
      </c>
      <c r="S34" s="455"/>
      <c r="T34" s="455"/>
      <c r="U34" s="455"/>
      <c r="V34" s="455"/>
      <c r="W34" s="455"/>
      <c r="X34" s="455"/>
      <c r="Y34" s="455"/>
      <c r="Z34" s="455"/>
      <c r="AA34" s="455"/>
      <c r="AB34" s="455"/>
    </row>
    <row r="35" spans="1:38" s="454" customFormat="1" ht="14.25">
      <c r="A35" s="461">
        <v>26</v>
      </c>
      <c r="B35" s="433">
        <v>43970</v>
      </c>
      <c r="C35" s="462"/>
      <c r="D35" s="394" t="s">
        <v>39</v>
      </c>
      <c r="E35" s="400" t="s">
        <v>602</v>
      </c>
      <c r="F35" s="400">
        <v>1140</v>
      </c>
      <c r="G35" s="457">
        <v>1070</v>
      </c>
      <c r="H35" s="457">
        <v>1192.5</v>
      </c>
      <c r="I35" s="400" t="s">
        <v>3733</v>
      </c>
      <c r="J35" s="65" t="s">
        <v>3743</v>
      </c>
      <c r="K35" s="65">
        <f t="shared" ref="K35:K37" si="23">H35-F35</f>
        <v>52.5</v>
      </c>
      <c r="L35" s="395">
        <f t="shared" si="22"/>
        <v>4.6052631578947366E-2</v>
      </c>
      <c r="M35" s="65" t="s">
        <v>601</v>
      </c>
      <c r="N35" s="436">
        <v>43972</v>
      </c>
      <c r="O35" s="65"/>
      <c r="Q35" s="455"/>
      <c r="R35" s="456" t="s">
        <v>3188</v>
      </c>
      <c r="S35" s="455"/>
      <c r="T35" s="455"/>
      <c r="U35" s="455"/>
      <c r="V35" s="455"/>
      <c r="W35" s="455"/>
      <c r="X35" s="455"/>
      <c r="Y35" s="455"/>
      <c r="Z35" s="455"/>
      <c r="AA35" s="455"/>
      <c r="AB35" s="455"/>
    </row>
    <row r="36" spans="1:38" s="454" customFormat="1" ht="14.25">
      <c r="A36" s="512">
        <v>27</v>
      </c>
      <c r="B36" s="483">
        <v>43970</v>
      </c>
      <c r="C36" s="484"/>
      <c r="D36" s="485" t="s">
        <v>119</v>
      </c>
      <c r="E36" s="486" t="s">
        <v>3688</v>
      </c>
      <c r="F36" s="486">
        <v>302</v>
      </c>
      <c r="G36" s="487">
        <v>279</v>
      </c>
      <c r="H36" s="487">
        <v>302.25</v>
      </c>
      <c r="I36" s="486" t="s">
        <v>3734</v>
      </c>
      <c r="J36" s="488" t="s">
        <v>3753</v>
      </c>
      <c r="K36" s="488">
        <f t="shared" si="23"/>
        <v>0.25</v>
      </c>
      <c r="L36" s="489">
        <f t="shared" si="22"/>
        <v>8.2781456953642384E-4</v>
      </c>
      <c r="M36" s="488" t="s">
        <v>710</v>
      </c>
      <c r="N36" s="511">
        <v>43973</v>
      </c>
      <c r="O36" s="488"/>
      <c r="Q36" s="455"/>
      <c r="R36" s="456" t="s">
        <v>604</v>
      </c>
      <c r="S36" s="455"/>
      <c r="T36" s="455"/>
      <c r="U36" s="455"/>
      <c r="V36" s="455"/>
      <c r="W36" s="455"/>
      <c r="X36" s="455"/>
      <c r="Y36" s="455"/>
      <c r="Z36" s="455"/>
      <c r="AA36" s="455"/>
      <c r="AB36" s="455"/>
    </row>
    <row r="37" spans="1:38" s="454" customFormat="1" ht="14.25">
      <c r="A37" s="461">
        <v>28</v>
      </c>
      <c r="B37" s="433">
        <v>43970</v>
      </c>
      <c r="C37" s="462"/>
      <c r="D37" s="394" t="s">
        <v>3731</v>
      </c>
      <c r="E37" s="400" t="s">
        <v>602</v>
      </c>
      <c r="F37" s="400">
        <v>1495</v>
      </c>
      <c r="G37" s="457">
        <v>1377</v>
      </c>
      <c r="H37" s="457">
        <v>1572.5</v>
      </c>
      <c r="I37" s="400" t="s">
        <v>3732</v>
      </c>
      <c r="J37" s="65" t="s">
        <v>3742</v>
      </c>
      <c r="K37" s="65">
        <f t="shared" si="23"/>
        <v>77.5</v>
      </c>
      <c r="L37" s="395">
        <f t="shared" si="22"/>
        <v>5.1839464882943144E-2</v>
      </c>
      <c r="M37" s="65" t="s">
        <v>601</v>
      </c>
      <c r="N37" s="436">
        <v>43972</v>
      </c>
      <c r="O37" s="65"/>
      <c r="Q37" s="455"/>
      <c r="R37" s="456" t="s">
        <v>604</v>
      </c>
      <c r="S37" s="455"/>
      <c r="T37" s="455"/>
      <c r="U37" s="455"/>
      <c r="V37" s="455"/>
      <c r="W37" s="455"/>
      <c r="X37" s="455"/>
      <c r="Y37" s="455"/>
      <c r="Z37" s="455"/>
      <c r="AA37" s="455"/>
      <c r="AB37" s="455"/>
    </row>
    <row r="38" spans="1:38" s="454" customFormat="1" ht="14.25">
      <c r="A38" s="461">
        <v>29</v>
      </c>
      <c r="B38" s="433">
        <v>43970</v>
      </c>
      <c r="C38" s="462"/>
      <c r="D38" s="394" t="s">
        <v>111</v>
      </c>
      <c r="E38" s="400" t="s">
        <v>3688</v>
      </c>
      <c r="F38" s="400">
        <v>847.5</v>
      </c>
      <c r="G38" s="457">
        <v>795</v>
      </c>
      <c r="H38" s="457">
        <f>(875+867.5)/2</f>
        <v>871.25</v>
      </c>
      <c r="I38" s="400" t="s">
        <v>3737</v>
      </c>
      <c r="J38" s="65" t="s">
        <v>3763</v>
      </c>
      <c r="K38" s="65">
        <f t="shared" ref="K38" si="24">H38-F38</f>
        <v>23.75</v>
      </c>
      <c r="L38" s="395">
        <f t="shared" ref="L38" si="25">K38/F38</f>
        <v>2.8023598820058997E-2</v>
      </c>
      <c r="M38" s="65" t="s">
        <v>601</v>
      </c>
      <c r="N38" s="436">
        <v>43972</v>
      </c>
      <c r="O38" s="65"/>
      <c r="Q38" s="455"/>
      <c r="R38" s="456" t="s">
        <v>3188</v>
      </c>
      <c r="S38" s="455"/>
      <c r="T38" s="455"/>
      <c r="U38" s="455"/>
      <c r="V38" s="455"/>
      <c r="W38" s="455"/>
      <c r="X38" s="455"/>
      <c r="Y38" s="455"/>
      <c r="Z38" s="455"/>
      <c r="AA38" s="455"/>
      <c r="AB38" s="455"/>
    </row>
    <row r="39" spans="1:38" s="454" customFormat="1" ht="14.25">
      <c r="A39" s="396">
        <v>30</v>
      </c>
      <c r="B39" s="427">
        <v>43973</v>
      </c>
      <c r="C39" s="447"/>
      <c r="D39" s="448" t="s">
        <v>110</v>
      </c>
      <c r="E39" s="449" t="s">
        <v>602</v>
      </c>
      <c r="F39" s="449" t="s">
        <v>3758</v>
      </c>
      <c r="G39" s="472">
        <v>1440</v>
      </c>
      <c r="H39" s="449"/>
      <c r="I39" s="430" t="s">
        <v>3759</v>
      </c>
      <c r="J39" s="407" t="s">
        <v>603</v>
      </c>
      <c r="K39" s="407"/>
      <c r="L39" s="383"/>
      <c r="M39" s="407"/>
      <c r="N39" s="404"/>
      <c r="O39" s="407"/>
      <c r="Q39" s="455"/>
      <c r="R39" s="456" t="s">
        <v>604</v>
      </c>
      <c r="S39" s="455"/>
      <c r="T39" s="455"/>
      <c r="U39" s="455"/>
      <c r="V39" s="455"/>
      <c r="W39" s="455"/>
      <c r="X39" s="455"/>
      <c r="Y39" s="455"/>
      <c r="Z39" s="455"/>
      <c r="AA39" s="455"/>
      <c r="AB39" s="455"/>
    </row>
    <row r="40" spans="1:38" s="454" customFormat="1" ht="14.25">
      <c r="A40" s="396">
        <v>31</v>
      </c>
      <c r="B40" s="427">
        <v>43977</v>
      </c>
      <c r="C40" s="447"/>
      <c r="D40" s="448" t="s">
        <v>281</v>
      </c>
      <c r="E40" s="449" t="s">
        <v>602</v>
      </c>
      <c r="F40" s="449" t="s">
        <v>3765</v>
      </c>
      <c r="G40" s="472">
        <v>690</v>
      </c>
      <c r="H40" s="449"/>
      <c r="I40" s="430" t="s">
        <v>3766</v>
      </c>
      <c r="J40" s="407" t="s">
        <v>603</v>
      </c>
      <c r="K40" s="407"/>
      <c r="L40" s="383"/>
      <c r="M40" s="407"/>
      <c r="N40" s="404"/>
      <c r="O40" s="407"/>
      <c r="Q40" s="455"/>
      <c r="R40" s="456" t="s">
        <v>3188</v>
      </c>
      <c r="S40" s="455"/>
      <c r="T40" s="455"/>
      <c r="U40" s="455"/>
      <c r="V40" s="455"/>
      <c r="W40" s="455"/>
      <c r="X40" s="455"/>
      <c r="Y40" s="455"/>
      <c r="Z40" s="455"/>
      <c r="AA40" s="455"/>
      <c r="AB40" s="455"/>
    </row>
    <row r="41" spans="1:38" s="454" customFormat="1" ht="14.25">
      <c r="A41" s="396"/>
      <c r="B41" s="427"/>
      <c r="C41" s="447"/>
      <c r="D41" s="448"/>
      <c r="E41" s="449"/>
      <c r="F41" s="449"/>
      <c r="G41" s="472"/>
      <c r="H41" s="449"/>
      <c r="I41" s="430"/>
      <c r="J41" s="450"/>
      <c r="K41" s="450"/>
      <c r="L41" s="451"/>
      <c r="M41" s="450"/>
      <c r="N41" s="452"/>
      <c r="O41" s="453"/>
      <c r="Q41" s="455"/>
      <c r="R41" s="456"/>
      <c r="S41" s="455"/>
      <c r="T41" s="455"/>
      <c r="U41" s="455"/>
      <c r="V41" s="455"/>
      <c r="W41" s="455"/>
      <c r="X41" s="455"/>
      <c r="Y41" s="455"/>
      <c r="Z41" s="455"/>
      <c r="AA41" s="455"/>
      <c r="AB41" s="455"/>
    </row>
    <row r="42" spans="1:38" s="5" customFormat="1" ht="14.25">
      <c r="A42" s="396"/>
      <c r="B42" s="427"/>
      <c r="C42" s="428"/>
      <c r="D42" s="406"/>
      <c r="E42" s="429"/>
      <c r="F42" s="430"/>
      <c r="G42" s="431"/>
      <c r="H42" s="431"/>
      <c r="I42" s="430"/>
      <c r="J42" s="378"/>
      <c r="K42" s="378"/>
      <c r="L42" s="383"/>
      <c r="M42" s="378"/>
      <c r="N42" s="404"/>
      <c r="O42" s="390"/>
      <c r="Q42" s="64"/>
      <c r="R42" s="342"/>
      <c r="S42" s="64"/>
      <c r="T42" s="64"/>
      <c r="U42" s="64"/>
      <c r="V42" s="64"/>
      <c r="W42" s="64"/>
      <c r="X42" s="64"/>
      <c r="Y42" s="64"/>
      <c r="Z42" s="64"/>
      <c r="AA42" s="64"/>
      <c r="AB42" s="64"/>
    </row>
    <row r="43" spans="1:38" s="5" customFormat="1" ht="12" customHeight="1">
      <c r="A43" s="23" t="s">
        <v>605</v>
      </c>
      <c r="B43" s="24"/>
      <c r="C43" s="25"/>
      <c r="D43" s="26"/>
      <c r="E43" s="27"/>
      <c r="F43" s="28"/>
      <c r="G43" s="28"/>
      <c r="H43" s="28"/>
      <c r="I43" s="28"/>
      <c r="J43" s="66"/>
      <c r="K43" s="28"/>
      <c r="L43" s="28"/>
      <c r="M43" s="38"/>
      <c r="N43" s="66"/>
      <c r="O43" s="67"/>
      <c r="P43" s="8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8"/>
      <c r="AD43" s="8"/>
      <c r="AE43" s="8"/>
      <c r="AF43" s="8"/>
      <c r="AG43" s="8"/>
      <c r="AH43" s="8"/>
      <c r="AI43" s="8"/>
      <c r="AJ43" s="8"/>
      <c r="AK43" s="8"/>
      <c r="AL43" s="8"/>
    </row>
    <row r="44" spans="1:38" s="5" customFormat="1" ht="12" customHeight="1">
      <c r="A44" s="29" t="s">
        <v>606</v>
      </c>
      <c r="B44" s="23"/>
      <c r="C44" s="23"/>
      <c r="D44" s="23"/>
      <c r="F44" s="30" t="s">
        <v>607</v>
      </c>
      <c r="G44" s="17"/>
      <c r="H44" s="31"/>
      <c r="I44" s="36"/>
      <c r="J44" s="68"/>
      <c r="K44" s="69"/>
      <c r="L44" s="70"/>
      <c r="M44" s="70"/>
      <c r="N44" s="16"/>
      <c r="O44" s="71"/>
      <c r="P44" s="8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8"/>
      <c r="AD44" s="8"/>
      <c r="AE44" s="8"/>
      <c r="AF44" s="8"/>
      <c r="AG44" s="8"/>
      <c r="AH44" s="8"/>
      <c r="AI44" s="8"/>
      <c r="AJ44" s="8"/>
      <c r="AK44" s="8"/>
      <c r="AL44" s="8"/>
    </row>
    <row r="45" spans="1:38" s="5" customFormat="1" ht="12" customHeight="1">
      <c r="A45" s="23" t="s">
        <v>608</v>
      </c>
      <c r="B45" s="23"/>
      <c r="C45" s="23"/>
      <c r="D45" s="23"/>
      <c r="E45" s="32"/>
      <c r="F45" s="30" t="s">
        <v>609</v>
      </c>
      <c r="G45" s="17"/>
      <c r="H45" s="31"/>
      <c r="I45" s="36"/>
      <c r="J45" s="68"/>
      <c r="K45" s="69"/>
      <c r="L45" s="70"/>
      <c r="M45" s="70"/>
      <c r="N45" s="16"/>
      <c r="O45" s="71"/>
      <c r="P45" s="8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s="5" customFormat="1" ht="12" customHeight="1">
      <c r="A46" s="23"/>
      <c r="B46" s="23"/>
      <c r="C46" s="23"/>
      <c r="D46" s="23"/>
      <c r="E46" s="32"/>
      <c r="F46" s="17"/>
      <c r="G46" s="17"/>
      <c r="H46" s="31"/>
      <c r="I46" s="36"/>
      <c r="J46" s="72"/>
      <c r="K46" s="69"/>
      <c r="L46" s="70"/>
      <c r="M46" s="17"/>
      <c r="N46" s="73"/>
      <c r="O46" s="57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ht="15">
      <c r="A47" s="11"/>
      <c r="B47" s="33" t="s">
        <v>610</v>
      </c>
      <c r="C47" s="33"/>
      <c r="D47" s="33"/>
      <c r="E47" s="33"/>
      <c r="F47" s="34"/>
      <c r="G47" s="32"/>
      <c r="H47" s="32"/>
      <c r="I47" s="74"/>
      <c r="J47" s="75"/>
      <c r="K47" s="76"/>
      <c r="L47" s="12"/>
      <c r="M47" s="12"/>
      <c r="N47" s="11"/>
      <c r="O47" s="53"/>
      <c r="R47" s="83"/>
      <c r="S47" s="16"/>
      <c r="T47" s="16"/>
      <c r="U47" s="16"/>
      <c r="V47" s="16"/>
      <c r="W47" s="16"/>
      <c r="X47" s="16"/>
      <c r="Y47" s="16"/>
      <c r="Z47" s="16"/>
    </row>
    <row r="48" spans="1:38" s="6" customFormat="1" ht="38.25">
      <c r="A48" s="20" t="s">
        <v>16</v>
      </c>
      <c r="B48" s="21" t="s">
        <v>576</v>
      </c>
      <c r="C48" s="21"/>
      <c r="D48" s="22" t="s">
        <v>589</v>
      </c>
      <c r="E48" s="21" t="s">
        <v>590</v>
      </c>
      <c r="F48" s="21" t="s">
        <v>591</v>
      </c>
      <c r="G48" s="21" t="s">
        <v>611</v>
      </c>
      <c r="H48" s="21" t="s">
        <v>593</v>
      </c>
      <c r="I48" s="21" t="s">
        <v>594</v>
      </c>
      <c r="J48" s="77" t="s">
        <v>595</v>
      </c>
      <c r="K48" s="62" t="s">
        <v>612</v>
      </c>
      <c r="L48" s="63" t="s">
        <v>597</v>
      </c>
      <c r="M48" s="78" t="s">
        <v>613</v>
      </c>
      <c r="N48" s="21" t="s">
        <v>614</v>
      </c>
      <c r="O48" s="21" t="s">
        <v>598</v>
      </c>
      <c r="P48" s="79" t="s">
        <v>599</v>
      </c>
      <c r="Q48" s="40"/>
      <c r="R48" s="38"/>
      <c r="S48" s="38"/>
      <c r="T48" s="38"/>
    </row>
    <row r="49" spans="1:27" s="422" customFormat="1" ht="15" customHeight="1">
      <c r="A49" s="458">
        <v>1</v>
      </c>
      <c r="B49" s="434">
        <v>43949</v>
      </c>
      <c r="C49" s="459"/>
      <c r="D49" s="391" t="s">
        <v>86</v>
      </c>
      <c r="E49" s="399" t="s">
        <v>602</v>
      </c>
      <c r="F49" s="399">
        <v>1487.5</v>
      </c>
      <c r="G49" s="460">
        <v>1440</v>
      </c>
      <c r="H49" s="460">
        <v>1435</v>
      </c>
      <c r="I49" s="399" t="s">
        <v>3592</v>
      </c>
      <c r="J49" s="392" t="s">
        <v>3643</v>
      </c>
      <c r="K49" s="392">
        <f t="shared" ref="K49" si="26">H49-F49</f>
        <v>-52.5</v>
      </c>
      <c r="L49" s="393">
        <f t="shared" ref="L49:L50" si="27">K49/F49</f>
        <v>-3.5294117647058823E-2</v>
      </c>
      <c r="M49" s="435"/>
      <c r="N49" s="435"/>
      <c r="O49" s="392" t="s">
        <v>665</v>
      </c>
      <c r="P49" s="435">
        <v>43955</v>
      </c>
      <c r="Q49" s="7"/>
      <c r="R49" s="345" t="s">
        <v>3188</v>
      </c>
      <c r="S49" s="446"/>
      <c r="T49" s="446"/>
      <c r="U49" s="446"/>
      <c r="V49" s="446"/>
      <c r="W49" s="446"/>
      <c r="X49" s="446"/>
      <c r="Y49" s="446"/>
      <c r="Z49" s="446"/>
      <c r="AA49" s="446"/>
    </row>
    <row r="50" spans="1:27" s="422" customFormat="1" ht="15" customHeight="1">
      <c r="A50" s="461">
        <v>2</v>
      </c>
      <c r="B50" s="433">
        <v>43949</v>
      </c>
      <c r="C50" s="462"/>
      <c r="D50" s="394" t="s">
        <v>3633</v>
      </c>
      <c r="E50" s="400" t="s">
        <v>602</v>
      </c>
      <c r="F50" s="400">
        <v>327</v>
      </c>
      <c r="G50" s="457">
        <v>315</v>
      </c>
      <c r="H50" s="457">
        <v>334</v>
      </c>
      <c r="I50" s="400">
        <v>350</v>
      </c>
      <c r="J50" s="65" t="s">
        <v>3611</v>
      </c>
      <c r="K50" s="65">
        <f>H50-F50</f>
        <v>7</v>
      </c>
      <c r="L50" s="395">
        <f t="shared" si="27"/>
        <v>2.1406727828746176E-2</v>
      </c>
      <c r="M50" s="457"/>
      <c r="N50" s="65"/>
      <c r="O50" s="65" t="s">
        <v>601</v>
      </c>
      <c r="P50" s="436">
        <v>43955</v>
      </c>
      <c r="Q50" s="7"/>
      <c r="R50" s="345" t="s">
        <v>3188</v>
      </c>
      <c r="S50" s="446"/>
      <c r="T50" s="446"/>
      <c r="U50" s="446"/>
      <c r="V50" s="446"/>
      <c r="W50" s="446"/>
      <c r="X50" s="446"/>
      <c r="Y50" s="446"/>
      <c r="Z50" s="446"/>
      <c r="AA50" s="446"/>
    </row>
    <row r="51" spans="1:27" s="422" customFormat="1" ht="15" customHeight="1">
      <c r="A51" s="458">
        <v>3</v>
      </c>
      <c r="B51" s="434">
        <v>43951</v>
      </c>
      <c r="C51" s="459"/>
      <c r="D51" s="391" t="s">
        <v>67</v>
      </c>
      <c r="E51" s="399" t="s">
        <v>602</v>
      </c>
      <c r="F51" s="399">
        <v>510.5</v>
      </c>
      <c r="G51" s="460">
        <v>493</v>
      </c>
      <c r="H51" s="460">
        <v>491</v>
      </c>
      <c r="I51" s="399" t="s">
        <v>3634</v>
      </c>
      <c r="J51" s="392" t="s">
        <v>3637</v>
      </c>
      <c r="K51" s="392">
        <f t="shared" ref="K51" si="28">H51-F51</f>
        <v>-19.5</v>
      </c>
      <c r="L51" s="393">
        <f t="shared" ref="L51" si="29">K51/F51</f>
        <v>-3.8197845249755141E-2</v>
      </c>
      <c r="M51" s="435"/>
      <c r="N51" s="435"/>
      <c r="O51" s="392" t="s">
        <v>665</v>
      </c>
      <c r="P51" s="435">
        <v>43955</v>
      </c>
      <c r="Q51" s="7"/>
      <c r="R51" s="345" t="s">
        <v>604</v>
      </c>
      <c r="S51" s="446"/>
      <c r="T51" s="446"/>
      <c r="U51" s="446"/>
      <c r="V51" s="446"/>
      <c r="W51" s="446"/>
      <c r="X51" s="446"/>
      <c r="Y51" s="446"/>
      <c r="Z51" s="446"/>
      <c r="AA51" s="446"/>
    </row>
    <row r="52" spans="1:27" s="422" customFormat="1" ht="15" customHeight="1">
      <c r="A52" s="458">
        <v>4</v>
      </c>
      <c r="B52" s="434">
        <v>43951</v>
      </c>
      <c r="C52" s="459"/>
      <c r="D52" s="391" t="s">
        <v>254</v>
      </c>
      <c r="E52" s="399" t="s">
        <v>602</v>
      </c>
      <c r="F52" s="399">
        <v>499.5</v>
      </c>
      <c r="G52" s="460">
        <v>482</v>
      </c>
      <c r="H52" s="460">
        <v>480.5</v>
      </c>
      <c r="I52" s="399">
        <v>530</v>
      </c>
      <c r="J52" s="392" t="s">
        <v>3638</v>
      </c>
      <c r="K52" s="392">
        <f t="shared" ref="K52" si="30">H52-F52</f>
        <v>-19</v>
      </c>
      <c r="L52" s="393">
        <f t="shared" ref="L52" si="31">K52/F52</f>
        <v>-3.8038038038038041E-2</v>
      </c>
      <c r="M52" s="435"/>
      <c r="N52" s="435"/>
      <c r="O52" s="392" t="s">
        <v>665</v>
      </c>
      <c r="P52" s="435">
        <v>43955</v>
      </c>
      <c r="Q52" s="7"/>
      <c r="R52" s="345" t="s">
        <v>3188</v>
      </c>
      <c r="S52" s="446"/>
      <c r="T52" s="446"/>
      <c r="U52" s="446"/>
      <c r="V52" s="446"/>
      <c r="W52" s="446"/>
      <c r="X52" s="446"/>
      <c r="Y52" s="446"/>
      <c r="Z52" s="446"/>
      <c r="AA52" s="446"/>
    </row>
    <row r="53" spans="1:27" s="422" customFormat="1" ht="15" customHeight="1">
      <c r="A53" s="458">
        <v>5</v>
      </c>
      <c r="B53" s="434">
        <v>43955</v>
      </c>
      <c r="C53" s="459"/>
      <c r="D53" s="391" t="s">
        <v>89</v>
      </c>
      <c r="E53" s="399" t="s">
        <v>602</v>
      </c>
      <c r="F53" s="399">
        <v>473</v>
      </c>
      <c r="G53" s="460">
        <v>454</v>
      </c>
      <c r="H53" s="460">
        <v>454</v>
      </c>
      <c r="I53" s="399" t="s">
        <v>3641</v>
      </c>
      <c r="J53" s="392" t="s">
        <v>3638</v>
      </c>
      <c r="K53" s="392">
        <f t="shared" ref="K53" si="32">H53-F53</f>
        <v>-19</v>
      </c>
      <c r="L53" s="393">
        <f t="shared" ref="L53" si="33">K53/F53</f>
        <v>-4.0169133192389003E-2</v>
      </c>
      <c r="M53" s="435"/>
      <c r="N53" s="435"/>
      <c r="O53" s="392" t="s">
        <v>665</v>
      </c>
      <c r="P53" s="435">
        <v>43956</v>
      </c>
      <c r="Q53" s="7"/>
      <c r="R53" s="345" t="s">
        <v>604</v>
      </c>
      <c r="S53" s="446"/>
      <c r="T53" s="446"/>
      <c r="U53" s="446"/>
      <c r="V53" s="446"/>
      <c r="W53" s="446"/>
      <c r="X53" s="446"/>
      <c r="Y53" s="446"/>
      <c r="Z53" s="446"/>
      <c r="AA53" s="446"/>
    </row>
    <row r="54" spans="1:27" s="422" customFormat="1" ht="15" customHeight="1">
      <c r="A54" s="461">
        <v>6</v>
      </c>
      <c r="B54" s="433">
        <v>43956</v>
      </c>
      <c r="C54" s="462"/>
      <c r="D54" s="394" t="s">
        <v>179</v>
      </c>
      <c r="E54" s="400" t="s">
        <v>3644</v>
      </c>
      <c r="F54" s="400">
        <v>471.5</v>
      </c>
      <c r="G54" s="457">
        <v>492</v>
      </c>
      <c r="H54" s="457">
        <v>463</v>
      </c>
      <c r="I54" s="400" t="s">
        <v>3645</v>
      </c>
      <c r="J54" s="65" t="s">
        <v>3646</v>
      </c>
      <c r="K54" s="65">
        <f>F54-H54</f>
        <v>8.5</v>
      </c>
      <c r="L54" s="395">
        <f t="shared" ref="L54:L55" si="34">K54/F54</f>
        <v>1.8027571580063628E-2</v>
      </c>
      <c r="M54" s="457"/>
      <c r="N54" s="65"/>
      <c r="O54" s="65" t="s">
        <v>601</v>
      </c>
      <c r="P54" s="469">
        <v>43956</v>
      </c>
      <c r="Q54" s="7"/>
      <c r="R54" s="345" t="s">
        <v>604</v>
      </c>
      <c r="S54" s="446"/>
      <c r="T54" s="446"/>
      <c r="U54" s="446"/>
      <c r="V54" s="446"/>
      <c r="W54" s="446"/>
      <c r="X54" s="446"/>
      <c r="Y54" s="446"/>
      <c r="Z54" s="446"/>
      <c r="AA54" s="446"/>
    </row>
    <row r="55" spans="1:27" s="422" customFormat="1" ht="15" customHeight="1">
      <c r="A55" s="461">
        <v>7</v>
      </c>
      <c r="B55" s="433">
        <v>43956</v>
      </c>
      <c r="C55" s="462"/>
      <c r="D55" s="394" t="s">
        <v>255</v>
      </c>
      <c r="E55" s="400" t="s">
        <v>602</v>
      </c>
      <c r="F55" s="400">
        <v>170</v>
      </c>
      <c r="G55" s="457">
        <v>164</v>
      </c>
      <c r="H55" s="457">
        <v>173.5</v>
      </c>
      <c r="I55" s="400">
        <v>185</v>
      </c>
      <c r="J55" s="65" t="s">
        <v>3664</v>
      </c>
      <c r="K55" s="65">
        <f>H55-F55</f>
        <v>3.5</v>
      </c>
      <c r="L55" s="395">
        <f t="shared" si="34"/>
        <v>2.0588235294117647E-2</v>
      </c>
      <c r="M55" s="457"/>
      <c r="N55" s="65"/>
      <c r="O55" s="65" t="s">
        <v>601</v>
      </c>
      <c r="P55" s="436">
        <v>43958</v>
      </c>
      <c r="Q55" s="7"/>
      <c r="R55" s="345" t="s">
        <v>3188</v>
      </c>
      <c r="S55" s="446"/>
      <c r="T55" s="446"/>
      <c r="U55" s="446"/>
      <c r="V55" s="446"/>
      <c r="W55" s="446"/>
      <c r="X55" s="446"/>
      <c r="Y55" s="446"/>
      <c r="Z55" s="446"/>
      <c r="AA55" s="446"/>
    </row>
    <row r="56" spans="1:27" s="422" customFormat="1" ht="15" customHeight="1">
      <c r="A56" s="461">
        <v>8</v>
      </c>
      <c r="B56" s="433">
        <v>43957</v>
      </c>
      <c r="C56" s="462"/>
      <c r="D56" s="394" t="s">
        <v>54</v>
      </c>
      <c r="E56" s="400" t="s">
        <v>602</v>
      </c>
      <c r="F56" s="400">
        <v>647</v>
      </c>
      <c r="G56" s="457">
        <v>625</v>
      </c>
      <c r="H56" s="457">
        <v>660</v>
      </c>
      <c r="I56" s="400">
        <v>690</v>
      </c>
      <c r="J56" s="65" t="s">
        <v>3667</v>
      </c>
      <c r="K56" s="65">
        <f>H56-F56</f>
        <v>13</v>
      </c>
      <c r="L56" s="395">
        <f t="shared" ref="L56:L58" si="35">K56/F56</f>
        <v>2.009273570324575E-2</v>
      </c>
      <c r="M56" s="457"/>
      <c r="N56" s="65"/>
      <c r="O56" s="65" t="s">
        <v>601</v>
      </c>
      <c r="P56" s="469">
        <v>43957</v>
      </c>
      <c r="Q56" s="7"/>
      <c r="R56" s="345" t="s">
        <v>3188</v>
      </c>
      <c r="S56" s="446"/>
      <c r="T56" s="446"/>
      <c r="U56" s="446"/>
      <c r="V56" s="446"/>
      <c r="W56" s="446"/>
      <c r="X56" s="446"/>
      <c r="Y56" s="446"/>
      <c r="Z56" s="446"/>
      <c r="AA56" s="446"/>
    </row>
    <row r="57" spans="1:27" s="422" customFormat="1" ht="15" customHeight="1">
      <c r="A57" s="458">
        <v>9</v>
      </c>
      <c r="B57" s="434">
        <v>43958</v>
      </c>
      <c r="C57" s="459"/>
      <c r="D57" s="391" t="s">
        <v>48</v>
      </c>
      <c r="E57" s="399" t="s">
        <v>602</v>
      </c>
      <c r="F57" s="399">
        <v>1320</v>
      </c>
      <c r="G57" s="460">
        <v>1270</v>
      </c>
      <c r="H57" s="460">
        <v>1275</v>
      </c>
      <c r="I57" s="399" t="s">
        <v>3661</v>
      </c>
      <c r="J57" s="392" t="s">
        <v>3662</v>
      </c>
      <c r="K57" s="392">
        <f t="shared" ref="K57" si="36">H57-F57</f>
        <v>-45</v>
      </c>
      <c r="L57" s="393">
        <f t="shared" si="35"/>
        <v>-3.4090909090909088E-2</v>
      </c>
      <c r="M57" s="435"/>
      <c r="N57" s="435"/>
      <c r="O57" s="392" t="s">
        <v>665</v>
      </c>
      <c r="P57" s="470">
        <v>43958</v>
      </c>
      <c r="Q57" s="7"/>
      <c r="R57" s="345" t="s">
        <v>3188</v>
      </c>
      <c r="S57" s="446"/>
      <c r="T57" s="446"/>
      <c r="U57" s="446"/>
      <c r="V57" s="446"/>
      <c r="W57" s="446"/>
      <c r="X57" s="446"/>
      <c r="Y57" s="446"/>
      <c r="Z57" s="446"/>
      <c r="AA57" s="446"/>
    </row>
    <row r="58" spans="1:27" s="422" customFormat="1" ht="15" customHeight="1">
      <c r="A58" s="461">
        <v>10</v>
      </c>
      <c r="B58" s="433">
        <v>43958</v>
      </c>
      <c r="C58" s="394"/>
      <c r="D58" s="394" t="s">
        <v>134</v>
      </c>
      <c r="E58" s="400" t="s">
        <v>602</v>
      </c>
      <c r="F58" s="457">
        <v>1200</v>
      </c>
      <c r="G58" s="457">
        <v>1165</v>
      </c>
      <c r="H58" s="400">
        <v>1228.5</v>
      </c>
      <c r="I58" s="461" t="s">
        <v>3663</v>
      </c>
      <c r="J58" s="433" t="s">
        <v>3675</v>
      </c>
      <c r="K58" s="65">
        <f>H58-F58</f>
        <v>28.5</v>
      </c>
      <c r="L58" s="395">
        <f t="shared" si="35"/>
        <v>2.375E-2</v>
      </c>
      <c r="M58" s="400"/>
      <c r="N58" s="457"/>
      <c r="O58" s="457" t="s">
        <v>601</v>
      </c>
      <c r="P58" s="436">
        <v>43959</v>
      </c>
      <c r="Q58" s="7"/>
      <c r="R58" s="345" t="s">
        <v>604</v>
      </c>
      <c r="S58" s="446"/>
      <c r="T58" s="446"/>
      <c r="U58" s="446"/>
      <c r="V58" s="446"/>
      <c r="W58" s="446"/>
      <c r="X58" s="446"/>
      <c r="Y58" s="446"/>
      <c r="Z58" s="446"/>
      <c r="AA58" s="446"/>
    </row>
    <row r="59" spans="1:27" s="422" customFormat="1" ht="15" customHeight="1">
      <c r="A59" s="461">
        <v>11</v>
      </c>
      <c r="B59" s="433">
        <v>43958</v>
      </c>
      <c r="C59" s="394"/>
      <c r="D59" s="394" t="s">
        <v>3466</v>
      </c>
      <c r="E59" s="400" t="s">
        <v>602</v>
      </c>
      <c r="F59" s="457">
        <v>340.5</v>
      </c>
      <c r="G59" s="457">
        <v>327</v>
      </c>
      <c r="H59" s="400">
        <v>349</v>
      </c>
      <c r="I59" s="461" t="s">
        <v>3665</v>
      </c>
      <c r="J59" s="65" t="s">
        <v>3646</v>
      </c>
      <c r="K59" s="65">
        <f>H59-F59</f>
        <v>8.5</v>
      </c>
      <c r="L59" s="395">
        <f t="shared" ref="L59" si="37">K59/F59</f>
        <v>2.4963289280469897E-2</v>
      </c>
      <c r="M59" s="457"/>
      <c r="N59" s="65"/>
      <c r="O59" s="65" t="s">
        <v>601</v>
      </c>
      <c r="P59" s="436">
        <v>43959</v>
      </c>
      <c r="Q59" s="7"/>
      <c r="R59" s="345" t="s">
        <v>3188</v>
      </c>
      <c r="S59" s="446"/>
      <c r="T59" s="446"/>
      <c r="U59" s="446"/>
      <c r="V59" s="446"/>
      <c r="W59" s="446"/>
      <c r="X59" s="446"/>
      <c r="Y59" s="446"/>
      <c r="Z59" s="446"/>
      <c r="AA59" s="446"/>
    </row>
    <row r="60" spans="1:27" s="422" customFormat="1" ht="15" customHeight="1">
      <c r="A60" s="482">
        <v>12</v>
      </c>
      <c r="B60" s="483">
        <v>43959</v>
      </c>
      <c r="C60" s="484"/>
      <c r="D60" s="485" t="s">
        <v>139</v>
      </c>
      <c r="E60" s="486" t="s">
        <v>602</v>
      </c>
      <c r="F60" s="486">
        <v>390</v>
      </c>
      <c r="G60" s="487">
        <v>377</v>
      </c>
      <c r="H60" s="487">
        <v>390</v>
      </c>
      <c r="I60" s="486" t="s">
        <v>3671</v>
      </c>
      <c r="J60" s="488" t="s">
        <v>710</v>
      </c>
      <c r="K60" s="488">
        <f>H60-F60</f>
        <v>0</v>
      </c>
      <c r="L60" s="489">
        <f t="shared" ref="L60:L61" si="38">K60/F60</f>
        <v>0</v>
      </c>
      <c r="M60" s="487"/>
      <c r="N60" s="488"/>
      <c r="O60" s="488" t="s">
        <v>710</v>
      </c>
      <c r="P60" s="490">
        <v>43962</v>
      </c>
      <c r="Q60" s="7"/>
      <c r="R60" s="345" t="s">
        <v>604</v>
      </c>
      <c r="S60" s="446"/>
      <c r="T60" s="446"/>
      <c r="U60" s="446"/>
      <c r="V60" s="446"/>
      <c r="W60" s="446"/>
      <c r="X60" s="446"/>
      <c r="Y60" s="446"/>
      <c r="Z60" s="446"/>
      <c r="AA60" s="446"/>
    </row>
    <row r="61" spans="1:27" s="422" customFormat="1" ht="15" customHeight="1">
      <c r="A61" s="491">
        <v>13</v>
      </c>
      <c r="B61" s="434">
        <v>43962</v>
      </c>
      <c r="C61" s="492"/>
      <c r="D61" s="391" t="s">
        <v>42</v>
      </c>
      <c r="E61" s="399" t="s">
        <v>3644</v>
      </c>
      <c r="F61" s="399">
        <v>289</v>
      </c>
      <c r="G61" s="493">
        <v>301</v>
      </c>
      <c r="H61" s="493">
        <v>300.5</v>
      </c>
      <c r="I61" s="399" t="s">
        <v>3677</v>
      </c>
      <c r="J61" s="392" t="s">
        <v>3696</v>
      </c>
      <c r="K61" s="392">
        <f>F61-H61</f>
        <v>-11.5</v>
      </c>
      <c r="L61" s="393">
        <f t="shared" si="38"/>
        <v>-3.9792387543252594E-2</v>
      </c>
      <c r="M61" s="460"/>
      <c r="N61" s="392"/>
      <c r="O61" s="392" t="s">
        <v>665</v>
      </c>
      <c r="P61" s="435">
        <v>43964</v>
      </c>
      <c r="Q61" s="7"/>
      <c r="R61" s="345" t="s">
        <v>604</v>
      </c>
      <c r="S61" s="446"/>
      <c r="T61" s="446"/>
      <c r="U61" s="446"/>
      <c r="V61" s="446"/>
      <c r="W61" s="446"/>
      <c r="X61" s="446"/>
      <c r="Y61" s="446"/>
      <c r="Z61" s="446"/>
      <c r="AA61" s="446"/>
    </row>
    <row r="62" spans="1:27" s="422" customFormat="1" ht="15" customHeight="1">
      <c r="A62" s="461">
        <v>14</v>
      </c>
      <c r="B62" s="433">
        <v>43962</v>
      </c>
      <c r="C62" s="462"/>
      <c r="D62" s="394" t="s">
        <v>180</v>
      </c>
      <c r="E62" s="400" t="s">
        <v>3644</v>
      </c>
      <c r="F62" s="400">
        <v>387</v>
      </c>
      <c r="G62" s="457">
        <v>403</v>
      </c>
      <c r="H62" s="457">
        <v>382</v>
      </c>
      <c r="I62" s="400" t="s">
        <v>3678</v>
      </c>
      <c r="J62" s="65" t="s">
        <v>3686</v>
      </c>
      <c r="K62" s="65">
        <f>F62-H62</f>
        <v>5</v>
      </c>
      <c r="L62" s="395">
        <f t="shared" ref="L62:L63" si="39">K62/F62</f>
        <v>1.2919896640826873E-2</v>
      </c>
      <c r="M62" s="457"/>
      <c r="N62" s="65"/>
      <c r="O62" s="65" t="s">
        <v>601</v>
      </c>
      <c r="P62" s="436">
        <v>43963</v>
      </c>
      <c r="Q62" s="7"/>
      <c r="R62" s="345" t="s">
        <v>604</v>
      </c>
      <c r="S62" s="446"/>
      <c r="T62" s="446"/>
      <c r="U62" s="446"/>
      <c r="V62" s="446"/>
      <c r="W62" s="446"/>
      <c r="X62" s="446"/>
      <c r="Y62" s="446"/>
      <c r="Z62" s="446"/>
      <c r="AA62" s="446"/>
    </row>
    <row r="63" spans="1:27" s="422" customFormat="1" ht="15" customHeight="1">
      <c r="A63" s="461">
        <v>15</v>
      </c>
      <c r="B63" s="433">
        <v>43962</v>
      </c>
      <c r="C63" s="462"/>
      <c r="D63" s="394" t="s">
        <v>61</v>
      </c>
      <c r="E63" s="400" t="s">
        <v>602</v>
      </c>
      <c r="F63" s="400">
        <v>920</v>
      </c>
      <c r="G63" s="457">
        <v>890</v>
      </c>
      <c r="H63" s="457">
        <v>945</v>
      </c>
      <c r="I63" s="400" t="s">
        <v>3679</v>
      </c>
      <c r="J63" s="65" t="s">
        <v>745</v>
      </c>
      <c r="K63" s="65">
        <f>H63-F63</f>
        <v>25</v>
      </c>
      <c r="L63" s="395">
        <f t="shared" si="39"/>
        <v>2.717391304347826E-2</v>
      </c>
      <c r="M63" s="457"/>
      <c r="N63" s="65"/>
      <c r="O63" s="65" t="s">
        <v>601</v>
      </c>
      <c r="P63" s="436">
        <v>43964</v>
      </c>
      <c r="Q63" s="7"/>
      <c r="R63" s="345" t="s">
        <v>3188</v>
      </c>
      <c r="S63" s="446"/>
      <c r="T63" s="446"/>
      <c r="U63" s="446"/>
      <c r="V63" s="446"/>
      <c r="W63" s="446"/>
      <c r="X63" s="446"/>
      <c r="Y63" s="446"/>
      <c r="Z63" s="446"/>
      <c r="AA63" s="446"/>
    </row>
    <row r="64" spans="1:27" s="422" customFormat="1" ht="15" customHeight="1">
      <c r="A64" s="458">
        <v>16</v>
      </c>
      <c r="B64" s="434">
        <v>43962</v>
      </c>
      <c r="C64" s="459"/>
      <c r="D64" s="391" t="s">
        <v>111</v>
      </c>
      <c r="E64" s="399" t="s">
        <v>602</v>
      </c>
      <c r="F64" s="399">
        <v>932.5</v>
      </c>
      <c r="G64" s="460">
        <v>898</v>
      </c>
      <c r="H64" s="460">
        <v>895</v>
      </c>
      <c r="I64" s="399" t="s">
        <v>3680</v>
      </c>
      <c r="J64" s="392" t="s">
        <v>3685</v>
      </c>
      <c r="K64" s="392">
        <f t="shared" ref="K64" si="40">H64-F64</f>
        <v>-37.5</v>
      </c>
      <c r="L64" s="393">
        <f t="shared" ref="L64:L65" si="41">K64/F64</f>
        <v>-4.0214477211796246E-2</v>
      </c>
      <c r="M64" s="435"/>
      <c r="N64" s="435"/>
      <c r="O64" s="392" t="s">
        <v>665</v>
      </c>
      <c r="P64" s="435">
        <v>43963</v>
      </c>
      <c r="Q64" s="7"/>
      <c r="R64" s="345" t="s">
        <v>3188</v>
      </c>
      <c r="S64" s="446"/>
      <c r="T64" s="446"/>
      <c r="U64" s="446"/>
      <c r="V64" s="446"/>
      <c r="W64" s="446"/>
      <c r="X64" s="446"/>
      <c r="Y64" s="446"/>
      <c r="Z64" s="446"/>
      <c r="AA64" s="446"/>
    </row>
    <row r="65" spans="1:27" s="422" customFormat="1" ht="15" customHeight="1">
      <c r="A65" s="461">
        <v>17</v>
      </c>
      <c r="B65" s="433">
        <v>43962</v>
      </c>
      <c r="C65" s="462"/>
      <c r="D65" s="394" t="s">
        <v>117</v>
      </c>
      <c r="E65" s="400" t="s">
        <v>602</v>
      </c>
      <c r="F65" s="400">
        <v>2027.5</v>
      </c>
      <c r="G65" s="457">
        <v>1970</v>
      </c>
      <c r="H65" s="457">
        <v>2075</v>
      </c>
      <c r="I65" s="400" t="s">
        <v>3684</v>
      </c>
      <c r="J65" s="65" t="s">
        <v>732</v>
      </c>
      <c r="K65" s="65">
        <f>H65-F65</f>
        <v>47.5</v>
      </c>
      <c r="L65" s="395">
        <f t="shared" si="41"/>
        <v>2.3427866831072751E-2</v>
      </c>
      <c r="M65" s="457"/>
      <c r="N65" s="65"/>
      <c r="O65" s="65" t="s">
        <v>601</v>
      </c>
      <c r="P65" s="436">
        <v>43964</v>
      </c>
      <c r="Q65" s="7"/>
      <c r="R65" s="345" t="s">
        <v>604</v>
      </c>
      <c r="S65" s="446"/>
      <c r="T65" s="446"/>
      <c r="U65" s="446"/>
      <c r="V65" s="446"/>
      <c r="W65" s="446"/>
      <c r="X65" s="446"/>
      <c r="Y65" s="446"/>
      <c r="Z65" s="446"/>
      <c r="AA65" s="446"/>
    </row>
    <row r="66" spans="1:27" s="422" customFormat="1" ht="15" customHeight="1">
      <c r="A66" s="461">
        <v>18</v>
      </c>
      <c r="B66" s="433">
        <v>43963</v>
      </c>
      <c r="C66" s="462"/>
      <c r="D66" s="394" t="s">
        <v>254</v>
      </c>
      <c r="E66" s="400" t="s">
        <v>602</v>
      </c>
      <c r="F66" s="400">
        <v>520</v>
      </c>
      <c r="G66" s="457">
        <v>500</v>
      </c>
      <c r="H66" s="457">
        <v>531.5</v>
      </c>
      <c r="I66" s="400" t="s">
        <v>3689</v>
      </c>
      <c r="J66" s="65" t="s">
        <v>3690</v>
      </c>
      <c r="K66" s="65">
        <f>H66-F66</f>
        <v>11.5</v>
      </c>
      <c r="L66" s="395">
        <f t="shared" ref="L66:L68" si="42">K66/F66</f>
        <v>2.2115384615384617E-2</v>
      </c>
      <c r="M66" s="457"/>
      <c r="N66" s="65"/>
      <c r="O66" s="65" t="s">
        <v>601</v>
      </c>
      <c r="P66" s="469">
        <v>43963</v>
      </c>
      <c r="Q66" s="7"/>
      <c r="R66" s="345" t="s">
        <v>3188</v>
      </c>
      <c r="S66" s="446"/>
      <c r="T66" s="446"/>
      <c r="U66" s="446"/>
      <c r="V66" s="446"/>
      <c r="W66" s="446"/>
      <c r="X66" s="446"/>
      <c r="Y66" s="446"/>
      <c r="Z66" s="446"/>
      <c r="AA66" s="446"/>
    </row>
    <row r="67" spans="1:27" s="422" customFormat="1" ht="15" customHeight="1">
      <c r="A67" s="461">
        <v>19</v>
      </c>
      <c r="B67" s="433">
        <v>43963</v>
      </c>
      <c r="C67" s="462"/>
      <c r="D67" s="394" t="s">
        <v>84</v>
      </c>
      <c r="E67" s="400" t="s">
        <v>602</v>
      </c>
      <c r="F67" s="400">
        <v>570</v>
      </c>
      <c r="G67" s="457">
        <v>548</v>
      </c>
      <c r="H67" s="457">
        <v>600</v>
      </c>
      <c r="I67" s="400" t="s">
        <v>3692</v>
      </c>
      <c r="J67" s="65" t="s">
        <v>3695</v>
      </c>
      <c r="K67" s="65">
        <f>H67-F67</f>
        <v>30</v>
      </c>
      <c r="L67" s="395">
        <f t="shared" si="42"/>
        <v>5.2631578947368418E-2</v>
      </c>
      <c r="M67" s="457"/>
      <c r="N67" s="65"/>
      <c r="O67" s="65" t="s">
        <v>601</v>
      </c>
      <c r="P67" s="436">
        <v>43964</v>
      </c>
      <c r="Q67" s="7"/>
      <c r="R67" s="345" t="s">
        <v>604</v>
      </c>
      <c r="S67" s="446"/>
      <c r="T67" s="446"/>
      <c r="U67" s="446"/>
      <c r="V67" s="446"/>
      <c r="W67" s="446"/>
      <c r="X67" s="446"/>
      <c r="Y67" s="446"/>
      <c r="Z67" s="446"/>
      <c r="AA67" s="446"/>
    </row>
    <row r="68" spans="1:27" s="422" customFormat="1" ht="15" customHeight="1">
      <c r="A68" s="482">
        <v>20</v>
      </c>
      <c r="B68" s="483">
        <v>43964</v>
      </c>
      <c r="C68" s="484"/>
      <c r="D68" s="485" t="s">
        <v>84</v>
      </c>
      <c r="E68" s="486" t="s">
        <v>602</v>
      </c>
      <c r="F68" s="486">
        <v>572</v>
      </c>
      <c r="G68" s="487">
        <v>549</v>
      </c>
      <c r="H68" s="487">
        <v>573.5</v>
      </c>
      <c r="I68" s="486" t="s">
        <v>3692</v>
      </c>
      <c r="J68" s="488" t="s">
        <v>3720</v>
      </c>
      <c r="K68" s="488">
        <f>H68-F68</f>
        <v>1.5</v>
      </c>
      <c r="L68" s="489">
        <f t="shared" si="42"/>
        <v>2.6223776223776225E-3</v>
      </c>
      <c r="M68" s="487"/>
      <c r="N68" s="488"/>
      <c r="O68" s="488" t="s">
        <v>710</v>
      </c>
      <c r="P68" s="490">
        <v>43966</v>
      </c>
      <c r="Q68" s="7"/>
      <c r="R68" s="345" t="s">
        <v>604</v>
      </c>
      <c r="S68" s="446"/>
      <c r="T68" s="446"/>
      <c r="U68" s="446"/>
      <c r="V68" s="446"/>
      <c r="W68" s="446"/>
      <c r="X68" s="446"/>
      <c r="Y68" s="446"/>
      <c r="Z68" s="446"/>
      <c r="AA68" s="446"/>
    </row>
    <row r="69" spans="1:27" s="422" customFormat="1" ht="15" customHeight="1">
      <c r="A69" s="458">
        <v>21</v>
      </c>
      <c r="B69" s="434">
        <v>43964</v>
      </c>
      <c r="C69" s="459"/>
      <c r="D69" s="391" t="s">
        <v>3709</v>
      </c>
      <c r="E69" s="399" t="s">
        <v>602</v>
      </c>
      <c r="F69" s="399">
        <v>519</v>
      </c>
      <c r="G69" s="460">
        <v>498</v>
      </c>
      <c r="H69" s="460">
        <v>497.5</v>
      </c>
      <c r="I69" s="399" t="s">
        <v>3689</v>
      </c>
      <c r="J69" s="392" t="s">
        <v>3714</v>
      </c>
      <c r="K69" s="392">
        <f t="shared" ref="K69" si="43">H69-F69</f>
        <v>-21.5</v>
      </c>
      <c r="L69" s="393">
        <f t="shared" ref="L69" si="44">K69/F69</f>
        <v>-4.1425818882466284E-2</v>
      </c>
      <c r="M69" s="435"/>
      <c r="N69" s="435"/>
      <c r="O69" s="392" t="s">
        <v>665</v>
      </c>
      <c r="P69" s="435">
        <v>43965</v>
      </c>
      <c r="Q69" s="7"/>
      <c r="R69" s="345" t="s">
        <v>3188</v>
      </c>
      <c r="S69" s="446"/>
      <c r="T69" s="446"/>
      <c r="U69" s="446"/>
      <c r="V69" s="446"/>
      <c r="W69" s="446"/>
      <c r="X69" s="446"/>
      <c r="Y69" s="446"/>
      <c r="Z69" s="446"/>
      <c r="AA69" s="446"/>
    </row>
    <row r="70" spans="1:27" s="422" customFormat="1" ht="15" customHeight="1">
      <c r="A70" s="403">
        <v>22</v>
      </c>
      <c r="B70" s="427">
        <v>43964</v>
      </c>
      <c r="C70" s="379"/>
      <c r="D70" s="380" t="s">
        <v>117</v>
      </c>
      <c r="E70" s="426" t="s">
        <v>602</v>
      </c>
      <c r="F70" s="426" t="s">
        <v>3710</v>
      </c>
      <c r="G70" s="408">
        <v>1945</v>
      </c>
      <c r="H70" s="408"/>
      <c r="I70" s="426" t="s">
        <v>3711</v>
      </c>
      <c r="J70" s="407" t="s">
        <v>603</v>
      </c>
      <c r="K70" s="407"/>
      <c r="L70" s="383"/>
      <c r="M70" s="408"/>
      <c r="N70" s="407"/>
      <c r="O70" s="407"/>
      <c r="P70" s="385"/>
      <c r="Q70" s="7"/>
      <c r="R70" s="345" t="s">
        <v>604</v>
      </c>
      <c r="S70" s="446"/>
      <c r="T70" s="446"/>
      <c r="U70" s="446"/>
      <c r="V70" s="446"/>
      <c r="W70" s="446"/>
      <c r="X70" s="446"/>
      <c r="Y70" s="446"/>
      <c r="Z70" s="446"/>
      <c r="AA70" s="446"/>
    </row>
    <row r="71" spans="1:27" s="422" customFormat="1" ht="15" customHeight="1">
      <c r="A71" s="458">
        <v>23</v>
      </c>
      <c r="B71" s="434">
        <v>43964</v>
      </c>
      <c r="C71" s="459"/>
      <c r="D71" s="391" t="s">
        <v>111</v>
      </c>
      <c r="E71" s="399" t="s">
        <v>602</v>
      </c>
      <c r="F71" s="399">
        <v>926</v>
      </c>
      <c r="G71" s="460">
        <v>895</v>
      </c>
      <c r="H71" s="460">
        <v>896</v>
      </c>
      <c r="I71" s="399" t="s">
        <v>3712</v>
      </c>
      <c r="J71" s="392" t="s">
        <v>3713</v>
      </c>
      <c r="K71" s="392">
        <f t="shared" ref="K71" si="45">H71-F71</f>
        <v>-30</v>
      </c>
      <c r="L71" s="393">
        <f t="shared" ref="L71" si="46">K71/F71</f>
        <v>-3.2397408207343416E-2</v>
      </c>
      <c r="M71" s="435"/>
      <c r="N71" s="435"/>
      <c r="O71" s="392" t="s">
        <v>665</v>
      </c>
      <c r="P71" s="435">
        <v>43965</v>
      </c>
      <c r="Q71" s="7"/>
      <c r="R71" s="345" t="s">
        <v>604</v>
      </c>
      <c r="S71" s="446"/>
      <c r="T71" s="446"/>
      <c r="U71" s="446"/>
      <c r="V71" s="446"/>
      <c r="W71" s="446"/>
      <c r="X71" s="446"/>
      <c r="Y71" s="446"/>
      <c r="Z71" s="446"/>
      <c r="AA71" s="446"/>
    </row>
    <row r="72" spans="1:27" s="422" customFormat="1" ht="15" customHeight="1">
      <c r="A72" s="458">
        <v>24</v>
      </c>
      <c r="B72" s="434">
        <v>43964</v>
      </c>
      <c r="C72" s="459"/>
      <c r="D72" s="391" t="s">
        <v>113</v>
      </c>
      <c r="E72" s="399" t="s">
        <v>602</v>
      </c>
      <c r="F72" s="399">
        <v>262.5</v>
      </c>
      <c r="G72" s="460">
        <v>253</v>
      </c>
      <c r="H72" s="460">
        <v>253</v>
      </c>
      <c r="I72" s="399" t="s">
        <v>663</v>
      </c>
      <c r="J72" s="392" t="s">
        <v>3717</v>
      </c>
      <c r="K72" s="392">
        <f t="shared" ref="K72" si="47">H72-F72</f>
        <v>-9.5</v>
      </c>
      <c r="L72" s="393">
        <f t="shared" ref="L72:L75" si="48">K72/F72</f>
        <v>-3.619047619047619E-2</v>
      </c>
      <c r="M72" s="435"/>
      <c r="N72" s="435"/>
      <c r="O72" s="392" t="s">
        <v>665</v>
      </c>
      <c r="P72" s="435">
        <v>43965</v>
      </c>
      <c r="Q72" s="7"/>
      <c r="R72" s="345" t="s">
        <v>3188</v>
      </c>
      <c r="S72" s="446"/>
      <c r="T72" s="446"/>
      <c r="U72" s="446"/>
      <c r="V72" s="446"/>
      <c r="W72" s="446"/>
      <c r="X72" s="446"/>
      <c r="Y72" s="446"/>
      <c r="Z72" s="446"/>
      <c r="AA72" s="446"/>
    </row>
    <row r="73" spans="1:27" s="422" customFormat="1" ht="15" customHeight="1">
      <c r="A73" s="461">
        <v>25</v>
      </c>
      <c r="B73" s="433">
        <v>43969</v>
      </c>
      <c r="C73" s="462"/>
      <c r="D73" s="394" t="s">
        <v>46</v>
      </c>
      <c r="E73" s="400" t="s">
        <v>3644</v>
      </c>
      <c r="F73" s="400">
        <v>576.5</v>
      </c>
      <c r="G73" s="457">
        <v>595</v>
      </c>
      <c r="H73" s="457">
        <v>563</v>
      </c>
      <c r="I73" s="400" t="s">
        <v>3726</v>
      </c>
      <c r="J73" s="65" t="s">
        <v>3761</v>
      </c>
      <c r="K73" s="65">
        <f>F73-H73</f>
        <v>13.5</v>
      </c>
      <c r="L73" s="395">
        <f t="shared" si="48"/>
        <v>2.3417172593235037E-2</v>
      </c>
      <c r="M73" s="457"/>
      <c r="N73" s="65"/>
      <c r="O73" s="65" t="s">
        <v>601</v>
      </c>
      <c r="P73" s="469">
        <v>43969</v>
      </c>
      <c r="Q73" s="7"/>
      <c r="R73" s="345" t="s">
        <v>604</v>
      </c>
      <c r="S73" s="446"/>
      <c r="T73" s="446"/>
      <c r="U73" s="446"/>
      <c r="V73" s="446"/>
      <c r="W73" s="446"/>
      <c r="X73" s="446"/>
      <c r="Y73" s="446"/>
      <c r="Z73" s="446"/>
      <c r="AA73" s="446"/>
    </row>
    <row r="74" spans="1:27" s="422" customFormat="1" ht="15" customHeight="1">
      <c r="A74" s="458">
        <v>26</v>
      </c>
      <c r="B74" s="434">
        <v>43971</v>
      </c>
      <c r="C74" s="459"/>
      <c r="D74" s="391" t="s">
        <v>46</v>
      </c>
      <c r="E74" s="399" t="s">
        <v>3644</v>
      </c>
      <c r="F74" s="399">
        <v>570</v>
      </c>
      <c r="G74" s="460">
        <v>586</v>
      </c>
      <c r="H74" s="460">
        <v>589.5</v>
      </c>
      <c r="I74" s="399" t="s">
        <v>3726</v>
      </c>
      <c r="J74" s="392" t="s">
        <v>3637</v>
      </c>
      <c r="K74" s="392">
        <f>F74-H74</f>
        <v>-19.5</v>
      </c>
      <c r="L74" s="393">
        <f t="shared" si="48"/>
        <v>-3.4210526315789476E-2</v>
      </c>
      <c r="M74" s="460"/>
      <c r="N74" s="392"/>
      <c r="O74" s="392" t="s">
        <v>665</v>
      </c>
      <c r="P74" s="435">
        <v>43972</v>
      </c>
      <c r="Q74" s="7"/>
      <c r="R74" s="345" t="s">
        <v>604</v>
      </c>
      <c r="S74" s="446"/>
      <c r="T74" s="446"/>
      <c r="U74" s="446"/>
      <c r="V74" s="446"/>
      <c r="W74" s="446"/>
      <c r="X74" s="446"/>
      <c r="Y74" s="446"/>
      <c r="Z74" s="446"/>
      <c r="AA74" s="446"/>
    </row>
    <row r="75" spans="1:27" s="422" customFormat="1" ht="15" customHeight="1">
      <c r="A75" s="461">
        <v>27</v>
      </c>
      <c r="B75" s="433">
        <v>43972</v>
      </c>
      <c r="C75" s="462"/>
      <c r="D75" s="394" t="s">
        <v>179</v>
      </c>
      <c r="E75" s="400" t="s">
        <v>602</v>
      </c>
      <c r="F75" s="400">
        <v>461</v>
      </c>
      <c r="G75" s="457">
        <v>447</v>
      </c>
      <c r="H75" s="457">
        <v>469</v>
      </c>
      <c r="I75" s="400" t="s">
        <v>3744</v>
      </c>
      <c r="J75" s="65" t="s">
        <v>3655</v>
      </c>
      <c r="K75" s="65">
        <f>H75-F75</f>
        <v>8</v>
      </c>
      <c r="L75" s="395">
        <f t="shared" si="48"/>
        <v>1.735357917570499E-2</v>
      </c>
      <c r="M75" s="457"/>
      <c r="N75" s="65"/>
      <c r="O75" s="65" t="s">
        <v>601</v>
      </c>
      <c r="P75" s="469">
        <v>43972</v>
      </c>
      <c r="Q75" s="7"/>
      <c r="R75" s="345" t="s">
        <v>3188</v>
      </c>
      <c r="S75" s="446"/>
      <c r="T75" s="446"/>
      <c r="U75" s="446"/>
      <c r="V75" s="446"/>
      <c r="W75" s="446"/>
      <c r="X75" s="446"/>
      <c r="Y75" s="446"/>
      <c r="Z75" s="446"/>
      <c r="AA75" s="446"/>
    </row>
    <row r="76" spans="1:27" s="422" customFormat="1" ht="15" customHeight="1">
      <c r="A76" s="403">
        <v>28</v>
      </c>
      <c r="B76" s="427">
        <v>43972</v>
      </c>
      <c r="C76" s="379"/>
      <c r="D76" s="380" t="s">
        <v>251</v>
      </c>
      <c r="E76" s="426" t="s">
        <v>602</v>
      </c>
      <c r="F76" s="426" t="s">
        <v>3745</v>
      </c>
      <c r="G76" s="408">
        <v>182</v>
      </c>
      <c r="H76" s="408"/>
      <c r="I76" s="426" t="s">
        <v>3746</v>
      </c>
      <c r="J76" s="407" t="s">
        <v>603</v>
      </c>
      <c r="K76" s="407"/>
      <c r="L76" s="383"/>
      <c r="M76" s="404"/>
      <c r="N76" s="404"/>
      <c r="O76" s="407"/>
      <c r="P76" s="404"/>
      <c r="Q76" s="7"/>
      <c r="R76" s="345" t="s">
        <v>3188</v>
      </c>
      <c r="S76" s="446"/>
      <c r="T76" s="446"/>
      <c r="U76" s="446"/>
      <c r="V76" s="446"/>
      <c r="W76" s="446"/>
      <c r="X76" s="446"/>
      <c r="Y76" s="446"/>
      <c r="Z76" s="446"/>
      <c r="AA76" s="446"/>
    </row>
    <row r="77" spans="1:27" s="422" customFormat="1" ht="15" customHeight="1">
      <c r="A77" s="461">
        <v>29</v>
      </c>
      <c r="B77" s="433">
        <v>43973</v>
      </c>
      <c r="C77" s="462"/>
      <c r="D77" s="394" t="s">
        <v>95</v>
      </c>
      <c r="E77" s="400" t="s">
        <v>602</v>
      </c>
      <c r="F77" s="400">
        <v>3815</v>
      </c>
      <c r="G77" s="457">
        <v>3680</v>
      </c>
      <c r="H77" s="457">
        <v>3890</v>
      </c>
      <c r="I77" s="400" t="s">
        <v>3754</v>
      </c>
      <c r="J77" s="65" t="s">
        <v>3755</v>
      </c>
      <c r="K77" s="65">
        <f>H77-F77</f>
        <v>75</v>
      </c>
      <c r="L77" s="395">
        <f t="shared" ref="L77" si="49">K77/F77</f>
        <v>1.9659239842726082E-2</v>
      </c>
      <c r="M77" s="457"/>
      <c r="N77" s="65"/>
      <c r="O77" s="65" t="s">
        <v>601</v>
      </c>
      <c r="P77" s="469">
        <v>43973</v>
      </c>
      <c r="Q77" s="7"/>
      <c r="R77" s="345" t="s">
        <v>604</v>
      </c>
      <c r="S77" s="446"/>
      <c r="T77" s="446"/>
      <c r="U77" s="446"/>
      <c r="V77" s="446"/>
      <c r="W77" s="446"/>
      <c r="X77" s="446"/>
      <c r="Y77" s="446"/>
      <c r="Z77" s="446"/>
      <c r="AA77" s="446"/>
    </row>
    <row r="78" spans="1:27" s="422" customFormat="1" ht="15" customHeight="1">
      <c r="A78" s="461">
        <v>30</v>
      </c>
      <c r="B78" s="433">
        <v>43973</v>
      </c>
      <c r="C78" s="462"/>
      <c r="D78" s="394" t="s">
        <v>179</v>
      </c>
      <c r="E78" s="400" t="s">
        <v>602</v>
      </c>
      <c r="F78" s="400">
        <v>465</v>
      </c>
      <c r="G78" s="457">
        <v>448</v>
      </c>
      <c r="H78" s="457">
        <v>474.5</v>
      </c>
      <c r="I78" s="400" t="s">
        <v>3756</v>
      </c>
      <c r="J78" s="65" t="s">
        <v>3706</v>
      </c>
      <c r="K78" s="65">
        <f>H78-F78</f>
        <v>9.5</v>
      </c>
      <c r="L78" s="395">
        <f t="shared" ref="L78" si="50">K78/F78</f>
        <v>2.0430107526881722E-2</v>
      </c>
      <c r="M78" s="457"/>
      <c r="N78" s="65"/>
      <c r="O78" s="65" t="s">
        <v>601</v>
      </c>
      <c r="P78" s="436">
        <v>43977</v>
      </c>
      <c r="Q78" s="7"/>
      <c r="R78" s="345" t="s">
        <v>3188</v>
      </c>
      <c r="S78" s="446"/>
      <c r="T78" s="446"/>
      <c r="U78" s="446"/>
      <c r="V78" s="446"/>
      <c r="W78" s="446"/>
      <c r="X78" s="446"/>
      <c r="Y78" s="446"/>
      <c r="Z78" s="446"/>
      <c r="AA78" s="446"/>
    </row>
    <row r="79" spans="1:27" s="422" customFormat="1" ht="15" customHeight="1">
      <c r="A79" s="403">
        <v>31</v>
      </c>
      <c r="B79" s="427">
        <v>43977</v>
      </c>
      <c r="C79" s="379"/>
      <c r="D79" s="380" t="s">
        <v>70</v>
      </c>
      <c r="E79" s="426" t="s">
        <v>602</v>
      </c>
      <c r="F79" s="426" t="s">
        <v>3767</v>
      </c>
      <c r="G79" s="408">
        <v>548</v>
      </c>
      <c r="H79" s="408"/>
      <c r="I79" s="426" t="s">
        <v>3768</v>
      </c>
      <c r="J79" s="407" t="s">
        <v>603</v>
      </c>
      <c r="K79" s="407"/>
      <c r="L79" s="383"/>
      <c r="M79" s="404"/>
      <c r="N79" s="404"/>
      <c r="O79" s="407"/>
      <c r="P79" s="404"/>
      <c r="Q79" s="7"/>
      <c r="R79" s="345" t="s">
        <v>604</v>
      </c>
      <c r="S79" s="446"/>
      <c r="T79" s="446"/>
      <c r="U79" s="446"/>
      <c r="V79" s="446"/>
      <c r="W79" s="446"/>
      <c r="X79" s="446"/>
      <c r="Y79" s="446"/>
      <c r="Z79" s="446"/>
      <c r="AA79" s="446"/>
    </row>
    <row r="80" spans="1:27" s="422" customFormat="1" ht="15" customHeight="1">
      <c r="A80" s="403">
        <v>32</v>
      </c>
      <c r="B80" s="427">
        <v>43977</v>
      </c>
      <c r="C80" s="379"/>
      <c r="D80" s="380" t="s">
        <v>106</v>
      </c>
      <c r="E80" s="426" t="s">
        <v>602</v>
      </c>
      <c r="F80" s="426" t="s">
        <v>3769</v>
      </c>
      <c r="G80" s="408">
        <v>515</v>
      </c>
      <c r="H80" s="408"/>
      <c r="I80" s="426" t="s">
        <v>3770</v>
      </c>
      <c r="J80" s="407" t="s">
        <v>603</v>
      </c>
      <c r="K80" s="407"/>
      <c r="L80" s="383"/>
      <c r="M80" s="404"/>
      <c r="N80" s="404"/>
      <c r="O80" s="407"/>
      <c r="P80" s="404"/>
      <c r="Q80" s="7"/>
      <c r="R80" s="345" t="s">
        <v>3188</v>
      </c>
      <c r="S80" s="446"/>
      <c r="T80" s="446"/>
      <c r="U80" s="446"/>
      <c r="V80" s="446"/>
      <c r="W80" s="446"/>
      <c r="X80" s="446"/>
      <c r="Y80" s="446"/>
      <c r="Z80" s="446"/>
      <c r="AA80" s="446"/>
    </row>
    <row r="81" spans="1:34" s="422" customFormat="1" ht="15" customHeight="1">
      <c r="A81" s="403"/>
      <c r="B81" s="427"/>
      <c r="C81" s="379"/>
      <c r="D81" s="380"/>
      <c r="E81" s="426"/>
      <c r="F81" s="426"/>
      <c r="G81" s="408"/>
      <c r="H81" s="408"/>
      <c r="I81" s="426"/>
      <c r="J81" s="407"/>
      <c r="K81" s="407"/>
      <c r="L81" s="383"/>
      <c r="M81" s="404"/>
      <c r="N81" s="404"/>
      <c r="O81" s="407"/>
      <c r="P81" s="404"/>
      <c r="Q81" s="7"/>
      <c r="R81" s="345"/>
      <c r="S81" s="446"/>
      <c r="T81" s="446"/>
      <c r="U81" s="446"/>
      <c r="V81" s="446"/>
      <c r="W81" s="446"/>
      <c r="X81" s="446"/>
      <c r="Y81" s="446"/>
      <c r="Z81" s="446"/>
      <c r="AA81" s="446"/>
    </row>
    <row r="82" spans="1:34" ht="15" customHeight="1">
      <c r="A82" s="403"/>
      <c r="B82" s="427"/>
      <c r="C82" s="379"/>
      <c r="D82" s="437"/>
      <c r="E82" s="381"/>
      <c r="F82" s="381"/>
      <c r="G82" s="382"/>
      <c r="H82" s="382"/>
      <c r="I82" s="381"/>
      <c r="J82" s="378"/>
      <c r="K82" s="378"/>
      <c r="L82" s="383"/>
      <c r="M82" s="382"/>
      <c r="N82" s="384"/>
      <c r="O82" s="384"/>
      <c r="P82" s="385"/>
      <c r="Q82" s="11"/>
      <c r="R82" s="12"/>
      <c r="S82" s="16"/>
      <c r="T82" s="16"/>
      <c r="U82" s="16"/>
      <c r="V82" s="16"/>
      <c r="W82" s="16"/>
      <c r="X82" s="16"/>
      <c r="Y82" s="16"/>
      <c r="Z82" s="16"/>
      <c r="AA82" s="16"/>
    </row>
    <row r="83" spans="1:34" ht="44.25" customHeight="1">
      <c r="A83" s="23" t="s">
        <v>605</v>
      </c>
      <c r="B83" s="39"/>
      <c r="C83" s="39"/>
      <c r="D83" s="40"/>
      <c r="E83" s="36"/>
      <c r="F83" s="36"/>
      <c r="G83" s="35"/>
      <c r="H83" s="35"/>
      <c r="I83" s="36"/>
      <c r="J83" s="17"/>
      <c r="K83" s="80"/>
      <c r="L83" s="81"/>
      <c r="M83" s="80"/>
      <c r="N83" s="82"/>
      <c r="O83" s="80"/>
      <c r="P83" s="82"/>
      <c r="Q83" s="16"/>
      <c r="R83" s="12"/>
      <c r="S83" s="16"/>
      <c r="T83" s="16"/>
      <c r="U83" s="16"/>
      <c r="V83" s="16"/>
      <c r="W83" s="16"/>
      <c r="X83" s="16"/>
      <c r="Y83" s="16"/>
      <c r="Z83" s="5"/>
      <c r="AA83" s="5"/>
      <c r="AB83" s="5"/>
    </row>
    <row r="84" spans="1:34" s="6" customFormat="1">
      <c r="A84" s="29" t="s">
        <v>606</v>
      </c>
      <c r="B84" s="23"/>
      <c r="C84" s="23"/>
      <c r="D84" s="23"/>
      <c r="E84" s="5"/>
      <c r="F84" s="30" t="s">
        <v>607</v>
      </c>
      <c r="G84" s="41"/>
      <c r="H84" s="42"/>
      <c r="I84" s="83"/>
      <c r="J84" s="17"/>
      <c r="K84" s="84"/>
      <c r="L84" s="85"/>
      <c r="M84" s="86"/>
      <c r="N84" s="87"/>
      <c r="O84" s="88"/>
      <c r="P84" s="5"/>
      <c r="Q84" s="4"/>
      <c r="R84" s="12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9" customFormat="1" ht="14.25" customHeight="1">
      <c r="A85" s="29"/>
      <c r="B85" s="23"/>
      <c r="C85" s="23"/>
      <c r="D85" s="23"/>
      <c r="E85" s="32"/>
      <c r="F85" s="30" t="s">
        <v>609</v>
      </c>
      <c r="G85" s="41"/>
      <c r="H85" s="42"/>
      <c r="I85" s="83"/>
      <c r="J85" s="17"/>
      <c r="K85" s="84"/>
      <c r="L85" s="85"/>
      <c r="M85" s="86"/>
      <c r="N85" s="87"/>
      <c r="O85" s="88"/>
      <c r="P85" s="5"/>
      <c r="Q85" s="4"/>
      <c r="R85" s="12"/>
      <c r="S85" s="6"/>
      <c r="Y85" s="6"/>
      <c r="Z85" s="6"/>
    </row>
    <row r="86" spans="1:34" s="9" customFormat="1" ht="14.25" customHeight="1">
      <c r="A86" s="23"/>
      <c r="B86" s="23"/>
      <c r="C86" s="23"/>
      <c r="D86" s="23"/>
      <c r="E86" s="32"/>
      <c r="F86" s="17"/>
      <c r="G86" s="17"/>
      <c r="H86" s="31"/>
      <c r="I86" s="36"/>
      <c r="J86" s="72"/>
      <c r="K86" s="69"/>
      <c r="L86" s="70"/>
      <c r="M86" s="17"/>
      <c r="N86" s="73"/>
      <c r="O86" s="57"/>
      <c r="P86" s="8"/>
      <c r="Q86" s="4"/>
      <c r="R86" s="12"/>
      <c r="S86" s="6"/>
      <c r="Y86" s="6"/>
      <c r="Z86" s="6"/>
    </row>
    <row r="87" spans="1:34" s="9" customFormat="1" ht="15">
      <c r="A87" s="43" t="s">
        <v>616</v>
      </c>
      <c r="B87" s="43"/>
      <c r="C87" s="43"/>
      <c r="D87" s="43"/>
      <c r="E87" s="32"/>
      <c r="F87" s="17"/>
      <c r="G87" s="12"/>
      <c r="H87" s="17"/>
      <c r="I87" s="12"/>
      <c r="J87" s="89"/>
      <c r="K87" s="12"/>
      <c r="L87" s="12"/>
      <c r="M87" s="12"/>
      <c r="N87" s="12"/>
      <c r="O87" s="90"/>
      <c r="P87"/>
      <c r="Q87" s="4"/>
      <c r="R87" s="12"/>
      <c r="S87" s="6"/>
      <c r="Y87" s="6"/>
      <c r="Z87" s="6"/>
    </row>
    <row r="88" spans="1:34" s="9" customFormat="1" ht="38.25">
      <c r="A88" s="21" t="s">
        <v>16</v>
      </c>
      <c r="B88" s="21" t="s">
        <v>576</v>
      </c>
      <c r="C88" s="21"/>
      <c r="D88" s="22" t="s">
        <v>589</v>
      </c>
      <c r="E88" s="21" t="s">
        <v>590</v>
      </c>
      <c r="F88" s="21" t="s">
        <v>591</v>
      </c>
      <c r="G88" s="21" t="s">
        <v>611</v>
      </c>
      <c r="H88" s="21" t="s">
        <v>593</v>
      </c>
      <c r="I88" s="21" t="s">
        <v>594</v>
      </c>
      <c r="J88" s="20" t="s">
        <v>595</v>
      </c>
      <c r="K88" s="78" t="s">
        <v>617</v>
      </c>
      <c r="L88" s="78" t="s">
        <v>613</v>
      </c>
      <c r="M88" s="21" t="s">
        <v>614</v>
      </c>
      <c r="N88" s="20" t="s">
        <v>598</v>
      </c>
      <c r="O88" s="91" t="s">
        <v>599</v>
      </c>
      <c r="P88" s="5"/>
      <c r="Q88" s="4"/>
      <c r="R88" s="17"/>
      <c r="S88" s="6"/>
      <c r="Y88" s="6"/>
      <c r="Z88" s="6"/>
    </row>
    <row r="89" spans="1:34" s="9" customFormat="1" ht="14.25">
      <c r="A89" s="532"/>
      <c r="B89" s="533"/>
      <c r="C89" s="463"/>
      <c r="D89" s="406"/>
      <c r="E89" s="464"/>
      <c r="F89" s="465"/>
      <c r="G89" s="464"/>
      <c r="H89" s="464"/>
      <c r="I89" s="464"/>
      <c r="J89" s="533"/>
      <c r="K89" s="466"/>
      <c r="L89" s="528"/>
      <c r="M89" s="528"/>
      <c r="N89" s="528"/>
      <c r="O89" s="530"/>
      <c r="P89" s="409"/>
      <c r="Q89" s="409"/>
      <c r="R89" s="345"/>
      <c r="S89" s="40"/>
      <c r="Y89" s="6"/>
      <c r="Z89" s="6"/>
    </row>
    <row r="90" spans="1:34" s="9" customFormat="1" ht="14.25">
      <c r="A90" s="532"/>
      <c r="B90" s="533"/>
      <c r="C90" s="463"/>
      <c r="D90" s="406"/>
      <c r="E90" s="464"/>
      <c r="F90" s="467"/>
      <c r="G90" s="464"/>
      <c r="H90" s="464"/>
      <c r="I90" s="464"/>
      <c r="J90" s="533"/>
      <c r="K90" s="466"/>
      <c r="L90" s="529"/>
      <c r="M90" s="529"/>
      <c r="N90" s="529"/>
      <c r="O90" s="531"/>
      <c r="P90" s="409"/>
      <c r="Q90" s="409"/>
      <c r="R90" s="345"/>
      <c r="S90" s="40"/>
      <c r="Y90" s="6"/>
      <c r="Z90" s="6"/>
    </row>
    <row r="91" spans="1:34" s="9" customFormat="1" ht="14.25">
      <c r="A91" s="532"/>
      <c r="B91" s="533"/>
      <c r="C91" s="463"/>
      <c r="D91" s="406"/>
      <c r="E91" s="464"/>
      <c r="F91" s="465"/>
      <c r="G91" s="464"/>
      <c r="H91" s="464"/>
      <c r="I91" s="464"/>
      <c r="J91" s="533"/>
      <c r="K91" s="466"/>
      <c r="L91" s="528"/>
      <c r="M91" s="528"/>
      <c r="N91" s="528"/>
      <c r="O91" s="530"/>
      <c r="P91" s="409"/>
      <c r="Q91" s="409"/>
      <c r="R91" s="345"/>
      <c r="S91" s="40"/>
      <c r="Y91" s="6"/>
      <c r="Z91" s="6"/>
    </row>
    <row r="92" spans="1:34" s="9" customFormat="1" ht="14.25">
      <c r="A92" s="532"/>
      <c r="B92" s="533"/>
      <c r="C92" s="463"/>
      <c r="D92" s="406"/>
      <c r="E92" s="464"/>
      <c r="F92" s="467"/>
      <c r="G92" s="464"/>
      <c r="H92" s="464"/>
      <c r="I92" s="464"/>
      <c r="J92" s="533"/>
      <c r="K92" s="466"/>
      <c r="L92" s="529"/>
      <c r="M92" s="529"/>
      <c r="N92" s="529"/>
      <c r="O92" s="531"/>
      <c r="P92" s="4"/>
      <c r="Q92" s="4"/>
      <c r="R92" s="445"/>
      <c r="S92" s="6"/>
      <c r="Y92" s="6"/>
      <c r="Z92" s="6"/>
    </row>
    <row r="93" spans="1:34" s="9" customFormat="1" ht="14.25">
      <c r="A93" s="532"/>
      <c r="B93" s="533"/>
      <c r="C93" s="463"/>
      <c r="D93" s="406"/>
      <c r="E93" s="464"/>
      <c r="F93" s="465"/>
      <c r="G93" s="464"/>
      <c r="H93" s="464"/>
      <c r="I93" s="464"/>
      <c r="J93" s="533"/>
      <c r="K93" s="466"/>
      <c r="L93" s="528"/>
      <c r="M93" s="528"/>
      <c r="N93" s="528"/>
      <c r="O93" s="530"/>
      <c r="P93" s="4"/>
      <c r="Q93" s="4"/>
      <c r="R93" s="445"/>
      <c r="S93" s="6"/>
      <c r="Y93" s="6"/>
      <c r="Z93" s="6"/>
    </row>
    <row r="94" spans="1:34" s="9" customFormat="1" ht="14.25">
      <c r="A94" s="532"/>
      <c r="B94" s="533"/>
      <c r="C94" s="463"/>
      <c r="D94" s="406"/>
      <c r="E94" s="464"/>
      <c r="F94" s="467"/>
      <c r="G94" s="464"/>
      <c r="H94" s="464"/>
      <c r="I94" s="464"/>
      <c r="J94" s="533"/>
      <c r="K94" s="466"/>
      <c r="L94" s="529"/>
      <c r="M94" s="529"/>
      <c r="N94" s="529"/>
      <c r="O94" s="531"/>
      <c r="P94" s="4"/>
      <c r="Q94" s="4"/>
      <c r="R94" s="445"/>
      <c r="S94" s="6"/>
      <c r="Y94" s="6"/>
      <c r="Z94" s="6"/>
    </row>
    <row r="95" spans="1:34" s="9" customFormat="1" ht="14.25">
      <c r="A95" s="438"/>
      <c r="B95" s="439"/>
      <c r="C95" s="439"/>
      <c r="D95" s="440"/>
      <c r="E95" s="438"/>
      <c r="F95" s="441"/>
      <c r="G95" s="438"/>
      <c r="H95" s="438"/>
      <c r="I95" s="438"/>
      <c r="J95" s="442"/>
      <c r="K95" s="442"/>
      <c r="L95" s="443"/>
      <c r="M95" s="442"/>
      <c r="N95" s="442"/>
      <c r="O95" s="444"/>
      <c r="P95" s="4"/>
      <c r="Q95" s="4"/>
      <c r="R95" s="94"/>
      <c r="S95" s="6"/>
      <c r="Y95" s="6"/>
      <c r="Z95" s="6"/>
    </row>
    <row r="96" spans="1:34" s="9" customFormat="1" ht="15">
      <c r="A96" s="386"/>
      <c r="B96" s="387"/>
      <c r="C96" s="387"/>
      <c r="D96" s="388"/>
      <c r="E96" s="386"/>
      <c r="F96" s="401"/>
      <c r="G96" s="386"/>
      <c r="H96" s="386"/>
      <c r="I96" s="386"/>
      <c r="J96" s="387"/>
      <c r="K96" s="80"/>
      <c r="L96" s="386"/>
      <c r="M96" s="386"/>
      <c r="N96" s="386"/>
      <c r="O96" s="402"/>
      <c r="P96" s="4"/>
      <c r="Q96" s="4"/>
      <c r="R96" s="94"/>
      <c r="S96" s="6"/>
      <c r="Y96" s="6"/>
      <c r="Z96" s="6"/>
    </row>
    <row r="97" spans="1:34" s="6" customFormat="1">
      <c r="A97" s="44"/>
      <c r="B97" s="45"/>
      <c r="C97" s="46"/>
      <c r="D97" s="47"/>
      <c r="E97" s="48"/>
      <c r="F97" s="49"/>
      <c r="G97" s="49"/>
      <c r="H97" s="49"/>
      <c r="I97" s="49"/>
      <c r="J97" s="17"/>
      <c r="K97" s="92"/>
      <c r="L97" s="92"/>
      <c r="M97" s="17"/>
      <c r="N97" s="16"/>
      <c r="O97" s="93"/>
      <c r="P97" s="5"/>
      <c r="Q97" s="4"/>
      <c r="R97" s="17"/>
      <c r="Z97" s="9"/>
      <c r="AA97" s="9"/>
      <c r="AB97" s="9"/>
      <c r="AC97" s="9"/>
      <c r="AD97" s="9"/>
      <c r="AE97" s="9"/>
      <c r="AF97" s="9"/>
      <c r="AG97" s="9"/>
      <c r="AH97" s="9"/>
    </row>
    <row r="98" spans="1:34" s="6" customFormat="1" ht="15">
      <c r="A98" s="50" t="s">
        <v>618</v>
      </c>
      <c r="B98" s="50"/>
      <c r="C98" s="50"/>
      <c r="D98" s="50"/>
      <c r="E98" s="51"/>
      <c r="F98" s="49"/>
      <c r="G98" s="49"/>
      <c r="H98" s="49"/>
      <c r="I98" s="49"/>
      <c r="J98" s="53"/>
      <c r="K98" s="12"/>
      <c r="L98" s="12"/>
      <c r="M98" s="12"/>
      <c r="N98" s="11"/>
      <c r="O98" s="53"/>
      <c r="P98" s="5"/>
      <c r="Q98" s="4"/>
      <c r="R98" s="17"/>
      <c r="Z98" s="9"/>
      <c r="AA98" s="9"/>
      <c r="AB98" s="9"/>
      <c r="AC98" s="9"/>
      <c r="AD98" s="9"/>
      <c r="AE98" s="9"/>
      <c r="AF98" s="9"/>
      <c r="AG98" s="9"/>
      <c r="AH98" s="9"/>
    </row>
    <row r="99" spans="1:34" s="6" customFormat="1" ht="38.25">
      <c r="A99" s="21" t="s">
        <v>16</v>
      </c>
      <c r="B99" s="21" t="s">
        <v>576</v>
      </c>
      <c r="C99" s="21"/>
      <c r="D99" s="22" t="s">
        <v>589</v>
      </c>
      <c r="E99" s="21" t="s">
        <v>590</v>
      </c>
      <c r="F99" s="21" t="s">
        <v>591</v>
      </c>
      <c r="G99" s="52" t="s">
        <v>611</v>
      </c>
      <c r="H99" s="21" t="s">
        <v>593</v>
      </c>
      <c r="I99" s="21" t="s">
        <v>594</v>
      </c>
      <c r="J99" s="20" t="s">
        <v>595</v>
      </c>
      <c r="K99" s="20" t="s">
        <v>619</v>
      </c>
      <c r="L99" s="78" t="s">
        <v>613</v>
      </c>
      <c r="M99" s="21" t="s">
        <v>614</v>
      </c>
      <c r="N99" s="21" t="s">
        <v>598</v>
      </c>
      <c r="O99" s="22" t="s">
        <v>599</v>
      </c>
      <c r="P99" s="5"/>
      <c r="Q99" s="4"/>
      <c r="R99" s="17"/>
      <c r="Z99" s="9"/>
      <c r="AA99" s="9"/>
      <c r="AB99" s="9"/>
      <c r="AC99" s="9"/>
      <c r="AD99" s="9"/>
      <c r="AE99" s="9"/>
      <c r="AF99" s="9"/>
      <c r="AG99" s="9"/>
      <c r="AH99" s="9"/>
    </row>
    <row r="100" spans="1:34" s="40" customFormat="1" ht="14.25">
      <c r="A100" s="473">
        <v>1</v>
      </c>
      <c r="B100" s="474">
        <v>43951</v>
      </c>
      <c r="C100" s="474"/>
      <c r="D100" s="475" t="s">
        <v>3635</v>
      </c>
      <c r="E100" s="476" t="s">
        <v>602</v>
      </c>
      <c r="F100" s="476">
        <v>6.75</v>
      </c>
      <c r="G100" s="477">
        <v>4.9000000000000004</v>
      </c>
      <c r="H100" s="477">
        <v>4.9000000000000004</v>
      </c>
      <c r="I100" s="476" t="s">
        <v>3636</v>
      </c>
      <c r="J100" s="478" t="s">
        <v>3639</v>
      </c>
      <c r="K100" s="478">
        <f t="shared" ref="K100:K101" si="51">L100*M100</f>
        <v>-5549.9999999999991</v>
      </c>
      <c r="L100" s="478">
        <f t="shared" ref="L100:L101" si="52">H100-F100</f>
        <v>-1.8499999999999996</v>
      </c>
      <c r="M100" s="478">
        <v>3000</v>
      </c>
      <c r="N100" s="478" t="s">
        <v>665</v>
      </c>
      <c r="O100" s="479">
        <v>43955</v>
      </c>
      <c r="P100" s="409"/>
      <c r="Q100" s="409"/>
      <c r="R100" s="345" t="s">
        <v>604</v>
      </c>
      <c r="Z100" s="422"/>
      <c r="AA100" s="422"/>
      <c r="AB100" s="422"/>
      <c r="AC100" s="422"/>
      <c r="AD100" s="422"/>
      <c r="AE100" s="422"/>
      <c r="AF100" s="422"/>
      <c r="AG100" s="422"/>
      <c r="AH100" s="422"/>
    </row>
    <row r="101" spans="1:34" s="40" customFormat="1" ht="14.25">
      <c r="A101" s="494">
        <v>2</v>
      </c>
      <c r="B101" s="462">
        <v>43959</v>
      </c>
      <c r="C101" s="462"/>
      <c r="D101" s="394" t="s">
        <v>3672</v>
      </c>
      <c r="E101" s="400" t="s">
        <v>602</v>
      </c>
      <c r="F101" s="400">
        <v>32</v>
      </c>
      <c r="G101" s="457">
        <v>18</v>
      </c>
      <c r="H101" s="457">
        <v>39</v>
      </c>
      <c r="I101" s="400" t="s">
        <v>3673</v>
      </c>
      <c r="J101" s="495" t="s">
        <v>3611</v>
      </c>
      <c r="K101" s="495">
        <f t="shared" si="51"/>
        <v>2800</v>
      </c>
      <c r="L101" s="495">
        <f t="shared" si="52"/>
        <v>7</v>
      </c>
      <c r="M101" s="495">
        <v>400</v>
      </c>
      <c r="N101" s="495" t="s">
        <v>601</v>
      </c>
      <c r="O101" s="496">
        <v>43964</v>
      </c>
      <c r="P101" s="409"/>
      <c r="Q101" s="409"/>
      <c r="R101" s="345" t="s">
        <v>604</v>
      </c>
      <c r="Z101" s="422"/>
      <c r="AA101" s="422"/>
      <c r="AB101" s="422"/>
      <c r="AC101" s="422"/>
      <c r="AD101" s="422"/>
      <c r="AE101" s="422"/>
      <c r="AF101" s="422"/>
      <c r="AG101" s="422"/>
      <c r="AH101" s="422"/>
    </row>
    <row r="102" spans="1:34" s="40" customFormat="1" ht="14.25">
      <c r="A102" s="473">
        <v>3</v>
      </c>
      <c r="B102" s="474">
        <v>43959</v>
      </c>
      <c r="C102" s="474"/>
      <c r="D102" s="475" t="s">
        <v>3674</v>
      </c>
      <c r="E102" s="476" t="s">
        <v>602</v>
      </c>
      <c r="F102" s="476">
        <v>4.5</v>
      </c>
      <c r="G102" s="477">
        <v>2</v>
      </c>
      <c r="H102" s="477">
        <v>2.9</v>
      </c>
      <c r="I102" s="476" t="s">
        <v>3676</v>
      </c>
      <c r="J102" s="478" t="s">
        <v>3683</v>
      </c>
      <c r="K102" s="478">
        <f t="shared" ref="K102:K103" si="53">L102*M102</f>
        <v>-5280</v>
      </c>
      <c r="L102" s="478">
        <f t="shared" ref="L102:L103" si="54">H102-F102</f>
        <v>-1.6</v>
      </c>
      <c r="M102" s="478">
        <v>3300</v>
      </c>
      <c r="N102" s="478" t="s">
        <v>665</v>
      </c>
      <c r="O102" s="479">
        <v>43962</v>
      </c>
      <c r="P102" s="409"/>
      <c r="Q102" s="409"/>
      <c r="R102" s="345" t="s">
        <v>3188</v>
      </c>
      <c r="Z102" s="422"/>
      <c r="AA102" s="422"/>
      <c r="AB102" s="422"/>
      <c r="AC102" s="422"/>
      <c r="AD102" s="422"/>
      <c r="AE102" s="422"/>
      <c r="AF102" s="422"/>
      <c r="AG102" s="422"/>
      <c r="AH102" s="422"/>
    </row>
    <row r="103" spans="1:34" s="40" customFormat="1" ht="14.25">
      <c r="A103" s="494">
        <v>4</v>
      </c>
      <c r="B103" s="462">
        <v>43962</v>
      </c>
      <c r="C103" s="462"/>
      <c r="D103" s="394" t="s">
        <v>3681</v>
      </c>
      <c r="E103" s="400" t="s">
        <v>602</v>
      </c>
      <c r="F103" s="400">
        <v>13</v>
      </c>
      <c r="G103" s="457">
        <v>4.8</v>
      </c>
      <c r="H103" s="457">
        <v>18.5</v>
      </c>
      <c r="I103" s="400" t="s">
        <v>3682</v>
      </c>
      <c r="J103" s="495" t="s">
        <v>3699</v>
      </c>
      <c r="K103" s="495">
        <f t="shared" si="53"/>
        <v>2750</v>
      </c>
      <c r="L103" s="495">
        <f t="shared" si="54"/>
        <v>5.5</v>
      </c>
      <c r="M103" s="495">
        <v>500</v>
      </c>
      <c r="N103" s="495" t="s">
        <v>601</v>
      </c>
      <c r="O103" s="496">
        <v>43964</v>
      </c>
      <c r="P103" s="409"/>
      <c r="Q103" s="409"/>
      <c r="R103" s="345" t="s">
        <v>604</v>
      </c>
      <c r="Z103" s="422"/>
      <c r="AA103" s="422"/>
      <c r="AB103" s="422"/>
      <c r="AC103" s="422"/>
      <c r="AD103" s="422"/>
      <c r="AE103" s="422"/>
      <c r="AF103" s="422"/>
      <c r="AG103" s="422"/>
      <c r="AH103" s="422"/>
    </row>
    <row r="104" spans="1:34" s="40" customFormat="1" ht="14.25">
      <c r="A104" s="494">
        <v>5</v>
      </c>
      <c r="B104" s="462">
        <v>43964</v>
      </c>
      <c r="C104" s="462"/>
      <c r="D104" s="394" t="s">
        <v>3700</v>
      </c>
      <c r="E104" s="400" t="s">
        <v>602</v>
      </c>
      <c r="F104" s="400">
        <v>45</v>
      </c>
      <c r="G104" s="457">
        <v>24</v>
      </c>
      <c r="H104" s="457">
        <v>56.5</v>
      </c>
      <c r="I104" s="400" t="s">
        <v>3701</v>
      </c>
      <c r="J104" s="495" t="s">
        <v>3690</v>
      </c>
      <c r="K104" s="495">
        <f t="shared" ref="K104" si="55">L104*M104</f>
        <v>2300</v>
      </c>
      <c r="L104" s="495">
        <f t="shared" ref="L104" si="56">H104-F104</f>
        <v>11.5</v>
      </c>
      <c r="M104" s="495">
        <v>200</v>
      </c>
      <c r="N104" s="495" t="s">
        <v>601</v>
      </c>
      <c r="O104" s="497">
        <v>43964</v>
      </c>
      <c r="P104" s="409"/>
      <c r="Q104" s="409"/>
      <c r="R104" s="345" t="s">
        <v>604</v>
      </c>
      <c r="Z104" s="422"/>
      <c r="AA104" s="422"/>
      <c r="AB104" s="422"/>
      <c r="AC104" s="422"/>
      <c r="AD104" s="422"/>
      <c r="AE104" s="422"/>
      <c r="AF104" s="422"/>
      <c r="AG104" s="422"/>
      <c r="AH104" s="422"/>
    </row>
    <row r="105" spans="1:34" s="40" customFormat="1" ht="14.25">
      <c r="A105" s="494">
        <v>6</v>
      </c>
      <c r="B105" s="462">
        <v>43964</v>
      </c>
      <c r="C105" s="462"/>
      <c r="D105" s="394" t="s">
        <v>3702</v>
      </c>
      <c r="E105" s="400" t="s">
        <v>602</v>
      </c>
      <c r="F105" s="400">
        <v>37</v>
      </c>
      <c r="G105" s="457">
        <v>18</v>
      </c>
      <c r="H105" s="457">
        <v>46</v>
      </c>
      <c r="I105" s="400" t="s">
        <v>3703</v>
      </c>
      <c r="J105" s="495" t="s">
        <v>3407</v>
      </c>
      <c r="K105" s="495">
        <f t="shared" ref="K105:K106" si="57">L105*M105</f>
        <v>2250</v>
      </c>
      <c r="L105" s="495">
        <f t="shared" ref="L105:L106" si="58">H105-F105</f>
        <v>9</v>
      </c>
      <c r="M105" s="495">
        <v>250</v>
      </c>
      <c r="N105" s="495" t="s">
        <v>601</v>
      </c>
      <c r="O105" s="497">
        <v>43964</v>
      </c>
      <c r="P105" s="409"/>
      <c r="Q105" s="409"/>
      <c r="R105" s="345" t="s">
        <v>3188</v>
      </c>
      <c r="Z105" s="422"/>
      <c r="AA105" s="422"/>
      <c r="AB105" s="422"/>
      <c r="AC105" s="422"/>
      <c r="AD105" s="422"/>
      <c r="AE105" s="422"/>
      <c r="AF105" s="422"/>
      <c r="AG105" s="422"/>
      <c r="AH105" s="422"/>
    </row>
    <row r="106" spans="1:34" s="40" customFormat="1" ht="14.25">
      <c r="A106" s="494">
        <v>7</v>
      </c>
      <c r="B106" s="462">
        <v>43964</v>
      </c>
      <c r="C106" s="462"/>
      <c r="D106" s="394" t="s">
        <v>3704</v>
      </c>
      <c r="E106" s="400" t="s">
        <v>602</v>
      </c>
      <c r="F106" s="400">
        <v>41</v>
      </c>
      <c r="G106" s="457">
        <v>18</v>
      </c>
      <c r="H106" s="457">
        <v>53</v>
      </c>
      <c r="I106" s="400" t="s">
        <v>3701</v>
      </c>
      <c r="J106" s="495" t="s">
        <v>3718</v>
      </c>
      <c r="K106" s="495">
        <f t="shared" si="57"/>
        <v>2400</v>
      </c>
      <c r="L106" s="495">
        <f t="shared" si="58"/>
        <v>12</v>
      </c>
      <c r="M106" s="495">
        <v>200</v>
      </c>
      <c r="N106" s="495" t="s">
        <v>601</v>
      </c>
      <c r="O106" s="496">
        <v>43965</v>
      </c>
      <c r="P106" s="409"/>
      <c r="Q106" s="409"/>
      <c r="R106" s="345" t="s">
        <v>604</v>
      </c>
      <c r="Z106" s="422"/>
      <c r="AA106" s="422"/>
      <c r="AB106" s="422"/>
      <c r="AC106" s="422"/>
      <c r="AD106" s="422"/>
      <c r="AE106" s="422"/>
      <c r="AF106" s="422"/>
      <c r="AG106" s="422"/>
      <c r="AH106" s="422"/>
    </row>
    <row r="107" spans="1:34" s="40" customFormat="1" ht="14.25">
      <c r="A107" s="494">
        <v>8</v>
      </c>
      <c r="B107" s="462">
        <v>43964</v>
      </c>
      <c r="C107" s="462"/>
      <c r="D107" s="394" t="s">
        <v>3702</v>
      </c>
      <c r="E107" s="400" t="s">
        <v>602</v>
      </c>
      <c r="F107" s="400">
        <v>34.5</v>
      </c>
      <c r="G107" s="457">
        <v>14</v>
      </c>
      <c r="H107" s="457">
        <v>44</v>
      </c>
      <c r="I107" s="400" t="s">
        <v>3705</v>
      </c>
      <c r="J107" s="495" t="s">
        <v>3706</v>
      </c>
      <c r="K107" s="495">
        <f t="shared" ref="K107:K109" si="59">L107*M107</f>
        <v>2375</v>
      </c>
      <c r="L107" s="495">
        <f t="shared" ref="L107:L109" si="60">H107-F107</f>
        <v>9.5</v>
      </c>
      <c r="M107" s="495">
        <v>250</v>
      </c>
      <c r="N107" s="495" t="s">
        <v>601</v>
      </c>
      <c r="O107" s="497">
        <v>43964</v>
      </c>
      <c r="P107" s="409"/>
      <c r="Q107" s="409"/>
      <c r="R107" s="345" t="s">
        <v>3188</v>
      </c>
      <c r="Z107" s="422"/>
      <c r="AA107" s="422"/>
      <c r="AB107" s="422"/>
      <c r="AC107" s="422"/>
      <c r="AD107" s="422"/>
      <c r="AE107" s="422"/>
      <c r="AF107" s="422"/>
      <c r="AG107" s="422"/>
      <c r="AH107" s="422"/>
    </row>
    <row r="108" spans="1:34" s="40" customFormat="1" ht="14.25">
      <c r="A108" s="494">
        <v>9</v>
      </c>
      <c r="B108" s="462">
        <v>43964</v>
      </c>
      <c r="C108" s="462"/>
      <c r="D108" s="394" t="s">
        <v>3707</v>
      </c>
      <c r="E108" s="400" t="s">
        <v>602</v>
      </c>
      <c r="F108" s="400">
        <v>29</v>
      </c>
      <c r="G108" s="457">
        <v>15</v>
      </c>
      <c r="H108" s="457">
        <v>37.5</v>
      </c>
      <c r="I108" s="400" t="s">
        <v>3708</v>
      </c>
      <c r="J108" s="495" t="s">
        <v>3646</v>
      </c>
      <c r="K108" s="495">
        <f t="shared" si="59"/>
        <v>3187.5</v>
      </c>
      <c r="L108" s="495">
        <f t="shared" si="60"/>
        <v>8.5</v>
      </c>
      <c r="M108" s="495">
        <v>375</v>
      </c>
      <c r="N108" s="495" t="s">
        <v>601</v>
      </c>
      <c r="O108" s="496">
        <v>43966</v>
      </c>
      <c r="P108" s="409"/>
      <c r="Q108" s="409"/>
      <c r="R108" s="345" t="s">
        <v>604</v>
      </c>
      <c r="Z108" s="422"/>
      <c r="AA108" s="422"/>
      <c r="AB108" s="422"/>
      <c r="AC108" s="422"/>
      <c r="AD108" s="422"/>
      <c r="AE108" s="422"/>
      <c r="AF108" s="422"/>
      <c r="AG108" s="422"/>
      <c r="AH108" s="422"/>
    </row>
    <row r="109" spans="1:34" s="40" customFormat="1" ht="14.25">
      <c r="A109" s="494">
        <v>10</v>
      </c>
      <c r="B109" s="462">
        <v>43965</v>
      </c>
      <c r="C109" s="462"/>
      <c r="D109" s="394" t="s">
        <v>3700</v>
      </c>
      <c r="E109" s="400" t="s">
        <v>602</v>
      </c>
      <c r="F109" s="400">
        <v>51.5</v>
      </c>
      <c r="G109" s="457">
        <v>28</v>
      </c>
      <c r="H109" s="457">
        <v>60</v>
      </c>
      <c r="I109" s="400" t="s">
        <v>3701</v>
      </c>
      <c r="J109" s="495" t="s">
        <v>3646</v>
      </c>
      <c r="K109" s="495">
        <f t="shared" si="59"/>
        <v>1700</v>
      </c>
      <c r="L109" s="495">
        <f t="shared" si="60"/>
        <v>8.5</v>
      </c>
      <c r="M109" s="495">
        <v>200</v>
      </c>
      <c r="N109" s="495" t="s">
        <v>601</v>
      </c>
      <c r="O109" s="496">
        <v>43969</v>
      </c>
      <c r="P109" s="409"/>
      <c r="Q109" s="409"/>
      <c r="R109" s="345" t="s">
        <v>604</v>
      </c>
      <c r="Z109" s="422"/>
      <c r="AA109" s="422"/>
      <c r="AB109" s="422"/>
      <c r="AC109" s="422"/>
      <c r="AD109" s="422"/>
      <c r="AE109" s="422"/>
      <c r="AF109" s="422"/>
      <c r="AG109" s="422"/>
      <c r="AH109" s="422"/>
    </row>
    <row r="110" spans="1:34" s="40" customFormat="1" ht="14.25">
      <c r="A110" s="494">
        <v>11</v>
      </c>
      <c r="B110" s="462">
        <v>43966</v>
      </c>
      <c r="C110" s="462"/>
      <c r="D110" s="394" t="s">
        <v>3707</v>
      </c>
      <c r="E110" s="400" t="s">
        <v>602</v>
      </c>
      <c r="F110" s="400">
        <v>27.5</v>
      </c>
      <c r="G110" s="457">
        <v>15</v>
      </c>
      <c r="H110" s="457">
        <v>34</v>
      </c>
      <c r="I110" s="400" t="s">
        <v>3708</v>
      </c>
      <c r="J110" s="495" t="s">
        <v>3719</v>
      </c>
      <c r="K110" s="495">
        <f t="shared" ref="K110" si="61">L110*M110</f>
        <v>2437.5</v>
      </c>
      <c r="L110" s="495">
        <f t="shared" ref="L110" si="62">H110-F110</f>
        <v>6.5</v>
      </c>
      <c r="M110" s="495">
        <v>375</v>
      </c>
      <c r="N110" s="495" t="s">
        <v>601</v>
      </c>
      <c r="O110" s="497">
        <v>43966</v>
      </c>
      <c r="P110" s="409"/>
      <c r="Q110" s="409"/>
      <c r="R110" s="345" t="s">
        <v>604</v>
      </c>
      <c r="Z110" s="422"/>
      <c r="AA110" s="422"/>
      <c r="AB110" s="422"/>
      <c r="AC110" s="422"/>
      <c r="AD110" s="422"/>
      <c r="AE110" s="422"/>
      <c r="AF110" s="422"/>
      <c r="AG110" s="422"/>
      <c r="AH110" s="422"/>
    </row>
    <row r="111" spans="1:34" s="40" customFormat="1" ht="14.25">
      <c r="A111" s="494">
        <v>12</v>
      </c>
      <c r="B111" s="462">
        <v>43970</v>
      </c>
      <c r="C111" s="462"/>
      <c r="D111" s="394" t="s">
        <v>3738</v>
      </c>
      <c r="E111" s="400" t="s">
        <v>602</v>
      </c>
      <c r="F111" s="400">
        <v>27</v>
      </c>
      <c r="G111" s="457">
        <v>8</v>
      </c>
      <c r="H111" s="457">
        <v>33</v>
      </c>
      <c r="I111" s="400" t="s">
        <v>3705</v>
      </c>
      <c r="J111" s="495" t="s">
        <v>3698</v>
      </c>
      <c r="K111" s="495">
        <f t="shared" ref="K111:K112" si="63">L111*M111</f>
        <v>1500</v>
      </c>
      <c r="L111" s="495">
        <f t="shared" ref="L111:L113" si="64">H111-F111</f>
        <v>6</v>
      </c>
      <c r="M111" s="495">
        <v>250</v>
      </c>
      <c r="N111" s="495" t="s">
        <v>601</v>
      </c>
      <c r="O111" s="496">
        <v>43971</v>
      </c>
      <c r="P111" s="409"/>
      <c r="Q111" s="409"/>
      <c r="R111" s="345" t="s">
        <v>604</v>
      </c>
      <c r="Z111" s="422"/>
      <c r="AA111" s="422"/>
      <c r="AB111" s="422"/>
      <c r="AC111" s="422"/>
      <c r="AD111" s="422"/>
      <c r="AE111" s="422"/>
      <c r="AF111" s="422"/>
      <c r="AG111" s="422"/>
      <c r="AH111" s="422"/>
    </row>
    <row r="112" spans="1:34" s="40" customFormat="1" ht="14.25">
      <c r="A112" s="473">
        <v>13</v>
      </c>
      <c r="B112" s="474">
        <v>43971</v>
      </c>
      <c r="C112" s="474"/>
      <c r="D112" s="475" t="s">
        <v>3739</v>
      </c>
      <c r="E112" s="476" t="s">
        <v>602</v>
      </c>
      <c r="F112" s="476">
        <v>45</v>
      </c>
      <c r="G112" s="477">
        <v>25</v>
      </c>
      <c r="H112" s="477">
        <v>25</v>
      </c>
      <c r="I112" s="476" t="s">
        <v>3701</v>
      </c>
      <c r="J112" s="478" t="s">
        <v>3751</v>
      </c>
      <c r="K112" s="478">
        <f t="shared" si="63"/>
        <v>-4000</v>
      </c>
      <c r="L112" s="478">
        <f t="shared" si="64"/>
        <v>-20</v>
      </c>
      <c r="M112" s="478">
        <v>200</v>
      </c>
      <c r="N112" s="478" t="s">
        <v>665</v>
      </c>
      <c r="O112" s="479">
        <v>43972</v>
      </c>
      <c r="P112" s="409"/>
      <c r="Q112" s="409"/>
      <c r="R112" s="345" t="s">
        <v>3188</v>
      </c>
      <c r="Z112" s="422"/>
      <c r="AA112" s="422"/>
      <c r="AB112" s="422"/>
      <c r="AC112" s="422"/>
      <c r="AD112" s="422"/>
      <c r="AE112" s="422"/>
      <c r="AF112" s="422"/>
      <c r="AG112" s="422"/>
      <c r="AH112" s="422"/>
    </row>
    <row r="113" spans="1:34" s="40" customFormat="1" ht="14.25">
      <c r="A113" s="473">
        <v>14</v>
      </c>
      <c r="B113" s="474">
        <v>43971</v>
      </c>
      <c r="C113" s="474"/>
      <c r="D113" s="475" t="s">
        <v>3740</v>
      </c>
      <c r="E113" s="476" t="s">
        <v>602</v>
      </c>
      <c r="F113" s="476">
        <v>3.4</v>
      </c>
      <c r="G113" s="477">
        <v>1.4</v>
      </c>
      <c r="H113" s="477">
        <v>2.15</v>
      </c>
      <c r="I113" s="476" t="s">
        <v>3741</v>
      </c>
      <c r="J113" s="478" t="s">
        <v>3752</v>
      </c>
      <c r="K113" s="478">
        <f t="shared" ref="K113" si="65">L113*M113</f>
        <v>-3750</v>
      </c>
      <c r="L113" s="478">
        <f t="shared" si="64"/>
        <v>-1.25</v>
      </c>
      <c r="M113" s="478">
        <v>3000</v>
      </c>
      <c r="N113" s="478" t="s">
        <v>665</v>
      </c>
      <c r="O113" s="479">
        <v>43972</v>
      </c>
      <c r="P113" s="409"/>
      <c r="Q113" s="409"/>
      <c r="R113" s="345" t="s">
        <v>604</v>
      </c>
      <c r="Z113" s="422"/>
      <c r="AA113" s="422"/>
      <c r="AB113" s="422"/>
      <c r="AC113" s="422"/>
      <c r="AD113" s="422"/>
      <c r="AE113" s="422"/>
      <c r="AF113" s="422"/>
      <c r="AG113" s="422"/>
      <c r="AH113" s="422"/>
    </row>
    <row r="114" spans="1:34" s="40" customFormat="1" ht="14.25">
      <c r="A114" s="480">
        <v>15</v>
      </c>
      <c r="B114" s="471">
        <v>43972</v>
      </c>
      <c r="C114" s="471"/>
      <c r="D114" s="380" t="s">
        <v>3747</v>
      </c>
      <c r="E114" s="426" t="s">
        <v>602</v>
      </c>
      <c r="F114" s="426" t="s">
        <v>3748</v>
      </c>
      <c r="G114" s="472">
        <v>3.5</v>
      </c>
      <c r="H114" s="472"/>
      <c r="I114" s="481" t="s">
        <v>3749</v>
      </c>
      <c r="J114" s="384" t="s">
        <v>603</v>
      </c>
      <c r="K114" s="384"/>
      <c r="L114" s="384"/>
      <c r="M114" s="384"/>
      <c r="N114" s="384"/>
      <c r="O114" s="404"/>
      <c r="P114" s="409"/>
      <c r="Q114" s="409"/>
      <c r="R114" s="345" t="s">
        <v>604</v>
      </c>
      <c r="Z114" s="422"/>
      <c r="AA114" s="422"/>
      <c r="AB114" s="422"/>
      <c r="AC114" s="422"/>
      <c r="AD114" s="422"/>
      <c r="AE114" s="422"/>
      <c r="AF114" s="422"/>
      <c r="AG114" s="422"/>
      <c r="AH114" s="422"/>
    </row>
    <row r="115" spans="1:34" s="40" customFormat="1" ht="14.25">
      <c r="A115" s="494">
        <v>16</v>
      </c>
      <c r="B115" s="462">
        <v>43972</v>
      </c>
      <c r="C115" s="462"/>
      <c r="D115" s="394" t="s">
        <v>3750</v>
      </c>
      <c r="E115" s="400" t="s">
        <v>602</v>
      </c>
      <c r="F115" s="400">
        <v>15</v>
      </c>
      <c r="G115" s="457">
        <v>7</v>
      </c>
      <c r="H115" s="457">
        <v>18.5</v>
      </c>
      <c r="I115" s="400" t="s">
        <v>3749</v>
      </c>
      <c r="J115" s="495" t="s">
        <v>3664</v>
      </c>
      <c r="K115" s="495">
        <f t="shared" ref="K115:K116" si="66">L115*M115</f>
        <v>2450</v>
      </c>
      <c r="L115" s="495">
        <f t="shared" ref="L115:L116" si="67">H115-F115</f>
        <v>3.5</v>
      </c>
      <c r="M115" s="495">
        <v>700</v>
      </c>
      <c r="N115" s="495" t="s">
        <v>601</v>
      </c>
      <c r="O115" s="497">
        <v>43972</v>
      </c>
      <c r="P115" s="409"/>
      <c r="Q115" s="409"/>
      <c r="R115" s="345" t="s">
        <v>604</v>
      </c>
      <c r="Z115" s="422"/>
      <c r="AA115" s="422"/>
      <c r="AB115" s="422"/>
      <c r="AC115" s="422"/>
      <c r="AD115" s="422"/>
      <c r="AE115" s="422"/>
      <c r="AF115" s="422"/>
      <c r="AG115" s="422"/>
      <c r="AH115" s="422"/>
    </row>
    <row r="116" spans="1:34" s="40" customFormat="1" ht="14.25">
      <c r="A116" s="494">
        <v>17</v>
      </c>
      <c r="B116" s="462">
        <v>43977</v>
      </c>
      <c r="C116" s="462"/>
      <c r="D116" s="394" t="s">
        <v>3771</v>
      </c>
      <c r="E116" s="400" t="s">
        <v>602</v>
      </c>
      <c r="F116" s="400">
        <v>19</v>
      </c>
      <c r="G116" s="457">
        <v>0</v>
      </c>
      <c r="H116" s="457">
        <v>27</v>
      </c>
      <c r="I116" s="400" t="s">
        <v>3776</v>
      </c>
      <c r="J116" s="495" t="s">
        <v>3655</v>
      </c>
      <c r="K116" s="495">
        <f t="shared" si="66"/>
        <v>2000</v>
      </c>
      <c r="L116" s="495">
        <f t="shared" si="67"/>
        <v>8</v>
      </c>
      <c r="M116" s="495">
        <v>250</v>
      </c>
      <c r="N116" s="495" t="s">
        <v>601</v>
      </c>
      <c r="O116" s="497">
        <v>43977</v>
      </c>
      <c r="P116" s="409"/>
      <c r="Q116" s="409"/>
      <c r="R116" s="345" t="s">
        <v>3188</v>
      </c>
      <c r="Z116" s="422"/>
      <c r="AA116" s="422"/>
      <c r="AB116" s="422"/>
      <c r="AC116" s="422"/>
      <c r="AD116" s="422"/>
      <c r="AE116" s="422"/>
      <c r="AF116" s="422"/>
      <c r="AG116" s="422"/>
      <c r="AH116" s="422"/>
    </row>
    <row r="117" spans="1:34" s="40" customFormat="1" ht="14.25">
      <c r="A117" s="480">
        <v>18</v>
      </c>
      <c r="B117" s="471">
        <v>43977</v>
      </c>
      <c r="C117" s="471"/>
      <c r="D117" s="380" t="s">
        <v>3772</v>
      </c>
      <c r="E117" s="426" t="s">
        <v>602</v>
      </c>
      <c r="F117" s="426" t="s">
        <v>3773</v>
      </c>
      <c r="G117" s="472"/>
      <c r="H117" s="472"/>
      <c r="I117" s="481" t="s">
        <v>3701</v>
      </c>
      <c r="J117" s="384" t="s">
        <v>603</v>
      </c>
      <c r="K117" s="384"/>
      <c r="L117" s="384"/>
      <c r="M117" s="384"/>
      <c r="N117" s="384"/>
      <c r="O117" s="404"/>
      <c r="P117" s="409"/>
      <c r="Q117" s="409"/>
      <c r="R117" s="345" t="s">
        <v>3730</v>
      </c>
      <c r="Z117" s="422"/>
      <c r="AA117" s="422"/>
      <c r="AB117" s="422"/>
      <c r="AC117" s="422"/>
      <c r="AD117" s="422"/>
      <c r="AE117" s="422"/>
      <c r="AF117" s="422"/>
      <c r="AG117" s="422"/>
      <c r="AH117" s="422"/>
    </row>
    <row r="118" spans="1:34" s="40" customFormat="1" ht="14.25">
      <c r="A118" s="480">
        <v>19</v>
      </c>
      <c r="B118" s="471">
        <v>43977</v>
      </c>
      <c r="C118" s="471"/>
      <c r="D118" s="380" t="s">
        <v>3771</v>
      </c>
      <c r="E118" s="426" t="s">
        <v>602</v>
      </c>
      <c r="F118" s="426" t="s">
        <v>3774</v>
      </c>
      <c r="G118" s="472">
        <v>4</v>
      </c>
      <c r="H118" s="472"/>
      <c r="I118" s="481" t="s">
        <v>3776</v>
      </c>
      <c r="J118" s="384" t="s">
        <v>603</v>
      </c>
      <c r="K118" s="384"/>
      <c r="L118" s="384"/>
      <c r="M118" s="384"/>
      <c r="N118" s="384"/>
      <c r="O118" s="404"/>
      <c r="P118" s="409"/>
      <c r="Q118" s="409"/>
      <c r="R118" s="345" t="s">
        <v>604</v>
      </c>
      <c r="Z118" s="422"/>
      <c r="AA118" s="422"/>
      <c r="AB118" s="422"/>
      <c r="AC118" s="422"/>
      <c r="AD118" s="422"/>
      <c r="AE118" s="422"/>
      <c r="AF118" s="422"/>
      <c r="AG118" s="422"/>
      <c r="AH118" s="422"/>
    </row>
    <row r="119" spans="1:34" s="40" customFormat="1" ht="14.25">
      <c r="A119" s="480">
        <v>20</v>
      </c>
      <c r="B119" s="471">
        <v>43977</v>
      </c>
      <c r="C119" s="471"/>
      <c r="D119" s="380" t="s">
        <v>3775</v>
      </c>
      <c r="E119" s="426" t="s">
        <v>602</v>
      </c>
      <c r="F119" s="426" t="s">
        <v>3777</v>
      </c>
      <c r="G119" s="472"/>
      <c r="H119" s="472"/>
      <c r="I119" s="481" t="s">
        <v>3776</v>
      </c>
      <c r="J119" s="384" t="s">
        <v>603</v>
      </c>
      <c r="K119" s="384"/>
      <c r="L119" s="384"/>
      <c r="M119" s="384"/>
      <c r="N119" s="384"/>
      <c r="O119" s="404"/>
      <c r="P119" s="409"/>
      <c r="Q119" s="409"/>
      <c r="R119" s="345" t="s">
        <v>3188</v>
      </c>
      <c r="Z119" s="422"/>
      <c r="AA119" s="422"/>
      <c r="AB119" s="422"/>
      <c r="AC119" s="422"/>
      <c r="AD119" s="422"/>
      <c r="AE119" s="422"/>
      <c r="AF119" s="422"/>
      <c r="AG119" s="422"/>
      <c r="AH119" s="422"/>
    </row>
    <row r="120" spans="1:34" s="40" customFormat="1" ht="14.25">
      <c r="A120" s="480"/>
      <c r="B120" s="471"/>
      <c r="C120" s="471"/>
      <c r="D120" s="380"/>
      <c r="E120" s="426"/>
      <c r="F120" s="426"/>
      <c r="G120" s="472"/>
      <c r="H120" s="472"/>
      <c r="I120" s="481"/>
      <c r="J120" s="384"/>
      <c r="K120" s="384"/>
      <c r="L120" s="384"/>
      <c r="M120" s="384"/>
      <c r="N120" s="384"/>
      <c r="O120" s="404"/>
      <c r="P120" s="409"/>
      <c r="Q120" s="409"/>
      <c r="R120" s="345"/>
      <c r="Z120" s="422"/>
      <c r="AA120" s="422"/>
      <c r="AB120" s="422"/>
      <c r="AC120" s="422"/>
      <c r="AD120" s="422"/>
      <c r="AE120" s="422"/>
      <c r="AF120" s="422"/>
      <c r="AG120" s="422"/>
      <c r="AH120" s="422"/>
    </row>
    <row r="121" spans="1:34" s="40" customFormat="1" ht="14.25">
      <c r="A121" s="480"/>
      <c r="B121" s="471"/>
      <c r="C121" s="471"/>
      <c r="D121" s="380"/>
      <c r="E121" s="426"/>
      <c r="F121" s="426"/>
      <c r="G121" s="472"/>
      <c r="H121" s="472"/>
      <c r="I121" s="426"/>
      <c r="J121" s="384"/>
      <c r="K121" s="384"/>
      <c r="L121" s="384"/>
      <c r="M121" s="384"/>
      <c r="N121" s="384"/>
      <c r="O121" s="404"/>
      <c r="P121" s="409"/>
      <c r="Q121" s="409"/>
      <c r="R121" s="345"/>
      <c r="Z121" s="422"/>
      <c r="AA121" s="422"/>
      <c r="AB121" s="422"/>
      <c r="AC121" s="422"/>
      <c r="AD121" s="422"/>
      <c r="AE121" s="422"/>
      <c r="AF121" s="422"/>
      <c r="AG121" s="422"/>
      <c r="AH121" s="422"/>
    </row>
    <row r="122" spans="1:34" s="40" customFormat="1" ht="14.25">
      <c r="A122" s="386"/>
      <c r="B122" s="387"/>
      <c r="C122" s="387"/>
      <c r="D122" s="388"/>
      <c r="E122" s="386"/>
      <c r="F122" s="423"/>
      <c r="G122" s="386"/>
      <c r="H122" s="386"/>
      <c r="I122" s="386"/>
      <c r="J122" s="387"/>
      <c r="K122" s="424"/>
      <c r="L122" s="386"/>
      <c r="M122" s="386"/>
      <c r="N122" s="386"/>
      <c r="O122" s="425"/>
      <c r="P122" s="409"/>
      <c r="Q122" s="409"/>
      <c r="R122" s="345"/>
      <c r="Z122" s="422"/>
      <c r="AA122" s="422"/>
      <c r="AB122" s="422"/>
      <c r="AC122" s="422"/>
      <c r="AD122" s="422"/>
      <c r="AE122" s="422"/>
      <c r="AF122" s="422"/>
      <c r="AG122" s="422"/>
      <c r="AH122" s="422"/>
    </row>
    <row r="123" spans="1:34" ht="15">
      <c r="A123" s="101" t="s">
        <v>620</v>
      </c>
      <c r="B123" s="102"/>
      <c r="C123" s="102"/>
      <c r="D123" s="103"/>
      <c r="E123" s="34"/>
      <c r="F123" s="32"/>
      <c r="G123" s="32"/>
      <c r="H123" s="74"/>
      <c r="I123" s="121"/>
      <c r="J123" s="122"/>
      <c r="K123" s="17"/>
      <c r="L123" s="17"/>
      <c r="M123" s="17"/>
      <c r="N123" s="11"/>
      <c r="O123" s="53"/>
      <c r="Q123" s="97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34" ht="38.25">
      <c r="A124" s="20" t="s">
        <v>16</v>
      </c>
      <c r="B124" s="21" t="s">
        <v>576</v>
      </c>
      <c r="C124" s="21"/>
      <c r="D124" s="22" t="s">
        <v>589</v>
      </c>
      <c r="E124" s="21" t="s">
        <v>590</v>
      </c>
      <c r="F124" s="21" t="s">
        <v>591</v>
      </c>
      <c r="G124" s="21" t="s">
        <v>592</v>
      </c>
      <c r="H124" s="21" t="s">
        <v>593</v>
      </c>
      <c r="I124" s="21" t="s">
        <v>594</v>
      </c>
      <c r="J124" s="20" t="s">
        <v>595</v>
      </c>
      <c r="K124" s="21" t="s">
        <v>596</v>
      </c>
      <c r="L124" s="21" t="s">
        <v>597</v>
      </c>
      <c r="M124" s="21" t="s">
        <v>598</v>
      </c>
      <c r="N124" s="22" t="s">
        <v>599</v>
      </c>
      <c r="O124" s="21" t="s">
        <v>600</v>
      </c>
      <c r="P124" s="99"/>
      <c r="Q124" s="11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34" s="8" customFormat="1">
      <c r="A125" s="410"/>
      <c r="B125" s="411"/>
      <c r="C125" s="412"/>
      <c r="D125" s="413"/>
      <c r="E125" s="414"/>
      <c r="F125" s="414"/>
      <c r="G125" s="415"/>
      <c r="H125" s="415"/>
      <c r="I125" s="414"/>
      <c r="J125" s="416"/>
      <c r="K125" s="417"/>
      <c r="L125" s="418"/>
      <c r="M125" s="419"/>
      <c r="N125" s="420"/>
      <c r="O125" s="421"/>
      <c r="P125" s="125"/>
      <c r="Q125"/>
      <c r="R125" s="96"/>
      <c r="T125" s="57"/>
      <c r="U125" s="57"/>
      <c r="V125" s="57"/>
      <c r="W125" s="57"/>
      <c r="X125" s="57"/>
      <c r="Y125" s="57"/>
      <c r="Z125" s="57"/>
    </row>
    <row r="126" spans="1:34">
      <c r="A126" s="23" t="s">
        <v>605</v>
      </c>
      <c r="B126" s="23"/>
      <c r="C126" s="23"/>
      <c r="D126" s="23"/>
      <c r="E126" s="5"/>
      <c r="F126" s="30" t="s">
        <v>607</v>
      </c>
      <c r="G126" s="83"/>
      <c r="H126" s="83"/>
      <c r="I126" s="38"/>
      <c r="J126" s="86"/>
      <c r="K126" s="84"/>
      <c r="L126" s="85"/>
      <c r="M126" s="86"/>
      <c r="N126" s="87"/>
      <c r="O126" s="126"/>
      <c r="P126" s="11"/>
      <c r="Q126" s="16"/>
      <c r="R126" s="98"/>
      <c r="S126" s="16"/>
      <c r="T126" s="16"/>
      <c r="U126" s="16"/>
      <c r="V126" s="16"/>
      <c r="W126" s="16"/>
      <c r="X126" s="16"/>
      <c r="Y126" s="16"/>
    </row>
    <row r="127" spans="1:34">
      <c r="A127" s="29" t="s">
        <v>606</v>
      </c>
      <c r="B127" s="23"/>
      <c r="C127" s="23"/>
      <c r="D127" s="23"/>
      <c r="E127" s="32"/>
      <c r="F127" s="30" t="s">
        <v>609</v>
      </c>
      <c r="G127" s="12"/>
      <c r="H127" s="12"/>
      <c r="I127" s="12"/>
      <c r="J127" s="53"/>
      <c r="K127" s="12"/>
      <c r="L127" s="12"/>
      <c r="M127" s="12"/>
      <c r="N127" s="11"/>
      <c r="O127" s="53"/>
      <c r="Q127" s="7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34">
      <c r="A128" s="29"/>
      <c r="B128" s="23"/>
      <c r="C128" s="23"/>
      <c r="D128" s="23"/>
      <c r="E128" s="32"/>
      <c r="F128" s="30"/>
      <c r="G128" s="12"/>
      <c r="H128" s="12"/>
      <c r="I128" s="12"/>
      <c r="J128" s="53"/>
      <c r="K128" s="12"/>
      <c r="L128" s="12"/>
      <c r="M128" s="12"/>
      <c r="N128" s="11"/>
      <c r="O128" s="53"/>
      <c r="Q128" s="7"/>
      <c r="R128" s="83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9"/>
      <c r="B129" s="23"/>
      <c r="C129" s="23"/>
      <c r="D129" s="23"/>
      <c r="E129" s="32"/>
      <c r="F129" s="30"/>
      <c r="G129" s="12"/>
      <c r="H129" s="12"/>
      <c r="I129" s="12"/>
      <c r="J129" s="53"/>
      <c r="K129" s="12"/>
      <c r="L129" s="12"/>
      <c r="M129" s="12"/>
      <c r="N129" s="11"/>
      <c r="O129" s="53"/>
      <c r="Q129" s="7"/>
      <c r="R129" s="83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9"/>
      <c r="B130" s="23"/>
      <c r="C130" s="23"/>
      <c r="D130" s="23"/>
      <c r="E130" s="32"/>
      <c r="F130" s="30"/>
      <c r="G130" s="41"/>
      <c r="H130" s="42"/>
      <c r="I130" s="83"/>
      <c r="J130" s="17"/>
      <c r="K130" s="84"/>
      <c r="L130" s="85"/>
      <c r="M130" s="86"/>
      <c r="N130" s="87"/>
      <c r="O130" s="88"/>
      <c r="P130" s="5"/>
      <c r="Q130" s="11"/>
      <c r="R130" s="83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37"/>
      <c r="B131" s="45"/>
      <c r="C131" s="104"/>
      <c r="D131" s="6"/>
      <c r="E131" s="38"/>
      <c r="F131" s="83"/>
      <c r="G131" s="41"/>
      <c r="H131" s="42"/>
      <c r="I131" s="83"/>
      <c r="J131" s="17"/>
      <c r="K131" s="84"/>
      <c r="L131" s="85"/>
      <c r="M131" s="86"/>
      <c r="N131" s="87"/>
      <c r="O131" s="88"/>
      <c r="P131" s="5"/>
      <c r="Q131" s="11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 ht="15">
      <c r="A132" s="5"/>
      <c r="B132" s="105" t="s">
        <v>621</v>
      </c>
      <c r="C132" s="105"/>
      <c r="D132" s="105"/>
      <c r="E132" s="105"/>
      <c r="F132" s="17"/>
      <c r="G132" s="17"/>
      <c r="H132" s="106"/>
      <c r="I132" s="17"/>
      <c r="J132" s="75"/>
      <c r="K132" s="76"/>
      <c r="L132" s="17"/>
      <c r="M132" s="17"/>
      <c r="N132" s="16"/>
      <c r="O132" s="100"/>
      <c r="P132" s="7"/>
      <c r="Q132" s="11"/>
      <c r="R132" s="143"/>
      <c r="S132" s="16"/>
      <c r="T132" s="16"/>
      <c r="U132" s="16"/>
      <c r="V132" s="16"/>
      <c r="W132" s="16"/>
      <c r="X132" s="16"/>
      <c r="Y132" s="16"/>
      <c r="Z132" s="16"/>
    </row>
    <row r="133" spans="1:26" ht="38.25">
      <c r="A133" s="20" t="s">
        <v>16</v>
      </c>
      <c r="B133" s="21" t="s">
        <v>576</v>
      </c>
      <c r="C133" s="21"/>
      <c r="D133" s="22" t="s">
        <v>589</v>
      </c>
      <c r="E133" s="21" t="s">
        <v>590</v>
      </c>
      <c r="F133" s="21" t="s">
        <v>591</v>
      </c>
      <c r="G133" s="21" t="s">
        <v>622</v>
      </c>
      <c r="H133" s="21" t="s">
        <v>623</v>
      </c>
      <c r="I133" s="21" t="s">
        <v>594</v>
      </c>
      <c r="J133" s="61" t="s">
        <v>595</v>
      </c>
      <c r="K133" s="21" t="s">
        <v>596</v>
      </c>
      <c r="L133" s="21" t="s">
        <v>597</v>
      </c>
      <c r="M133" s="21" t="s">
        <v>598</v>
      </c>
      <c r="N133" s="22" t="s">
        <v>599</v>
      </c>
      <c r="O133" s="100"/>
      <c r="P133" s="7"/>
      <c r="Q133" s="11"/>
      <c r="R133" s="143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1</v>
      </c>
      <c r="B134" s="107">
        <v>41579</v>
      </c>
      <c r="C134" s="107"/>
      <c r="D134" s="108" t="s">
        <v>624</v>
      </c>
      <c r="E134" s="109" t="s">
        <v>625</v>
      </c>
      <c r="F134" s="110">
        <v>82</v>
      </c>
      <c r="G134" s="109" t="s">
        <v>626</v>
      </c>
      <c r="H134" s="109">
        <v>100</v>
      </c>
      <c r="I134" s="127">
        <v>100</v>
      </c>
      <c r="J134" s="128" t="s">
        <v>627</v>
      </c>
      <c r="K134" s="129">
        <f t="shared" ref="K134:K165" si="68">H134-F134</f>
        <v>18</v>
      </c>
      <c r="L134" s="130">
        <f t="shared" ref="L134:L165" si="69">K134/F134</f>
        <v>0.21951219512195122</v>
      </c>
      <c r="M134" s="131" t="s">
        <v>601</v>
      </c>
      <c r="N134" s="132">
        <v>42657</v>
      </c>
      <c r="O134" s="53"/>
      <c r="P134" s="11"/>
      <c r="Q134" s="16"/>
      <c r="R134" s="143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2</v>
      </c>
      <c r="B135" s="107">
        <v>41794</v>
      </c>
      <c r="C135" s="107"/>
      <c r="D135" s="108" t="s">
        <v>628</v>
      </c>
      <c r="E135" s="109" t="s">
        <v>602</v>
      </c>
      <c r="F135" s="110">
        <v>257</v>
      </c>
      <c r="G135" s="109" t="s">
        <v>626</v>
      </c>
      <c r="H135" s="109">
        <v>300</v>
      </c>
      <c r="I135" s="127">
        <v>300</v>
      </c>
      <c r="J135" s="128" t="s">
        <v>627</v>
      </c>
      <c r="K135" s="129">
        <f t="shared" si="68"/>
        <v>43</v>
      </c>
      <c r="L135" s="130">
        <f t="shared" si="69"/>
        <v>0.16731517509727625</v>
      </c>
      <c r="M135" s="131" t="s">
        <v>601</v>
      </c>
      <c r="N135" s="132">
        <v>41822</v>
      </c>
      <c r="O135" s="53"/>
      <c r="P135" s="11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3</v>
      </c>
      <c r="B136" s="107">
        <v>41828</v>
      </c>
      <c r="C136" s="107"/>
      <c r="D136" s="108" t="s">
        <v>629</v>
      </c>
      <c r="E136" s="109" t="s">
        <v>602</v>
      </c>
      <c r="F136" s="110">
        <v>393</v>
      </c>
      <c r="G136" s="109" t="s">
        <v>626</v>
      </c>
      <c r="H136" s="109">
        <v>468</v>
      </c>
      <c r="I136" s="127">
        <v>468</v>
      </c>
      <c r="J136" s="128" t="s">
        <v>627</v>
      </c>
      <c r="K136" s="129">
        <f t="shared" si="68"/>
        <v>75</v>
      </c>
      <c r="L136" s="130">
        <f t="shared" si="69"/>
        <v>0.19083969465648856</v>
      </c>
      <c r="M136" s="131" t="s">
        <v>601</v>
      </c>
      <c r="N136" s="132">
        <v>41863</v>
      </c>
      <c r="O136" s="53"/>
      <c r="P136" s="11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4</v>
      </c>
      <c r="B137" s="107">
        <v>41857</v>
      </c>
      <c r="C137" s="107"/>
      <c r="D137" s="108" t="s">
        <v>630</v>
      </c>
      <c r="E137" s="109" t="s">
        <v>602</v>
      </c>
      <c r="F137" s="110">
        <v>205</v>
      </c>
      <c r="G137" s="109" t="s">
        <v>626</v>
      </c>
      <c r="H137" s="109">
        <v>275</v>
      </c>
      <c r="I137" s="127">
        <v>250</v>
      </c>
      <c r="J137" s="128" t="s">
        <v>627</v>
      </c>
      <c r="K137" s="129">
        <f t="shared" si="68"/>
        <v>70</v>
      </c>
      <c r="L137" s="130">
        <f t="shared" si="69"/>
        <v>0.34146341463414637</v>
      </c>
      <c r="M137" s="131" t="s">
        <v>601</v>
      </c>
      <c r="N137" s="132">
        <v>41962</v>
      </c>
      <c r="O137" s="53"/>
      <c r="P137" s="11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5</v>
      </c>
      <c r="B138" s="107">
        <v>41886</v>
      </c>
      <c r="C138" s="107"/>
      <c r="D138" s="108" t="s">
        <v>631</v>
      </c>
      <c r="E138" s="109" t="s">
        <v>602</v>
      </c>
      <c r="F138" s="110">
        <v>162</v>
      </c>
      <c r="G138" s="109" t="s">
        <v>626</v>
      </c>
      <c r="H138" s="109">
        <v>190</v>
      </c>
      <c r="I138" s="127">
        <v>190</v>
      </c>
      <c r="J138" s="128" t="s">
        <v>627</v>
      </c>
      <c r="K138" s="129">
        <f t="shared" si="68"/>
        <v>28</v>
      </c>
      <c r="L138" s="130">
        <f t="shared" si="69"/>
        <v>0.1728395061728395</v>
      </c>
      <c r="M138" s="131" t="s">
        <v>601</v>
      </c>
      <c r="N138" s="132">
        <v>42006</v>
      </c>
      <c r="O138" s="53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6</v>
      </c>
      <c r="B139" s="107">
        <v>41886</v>
      </c>
      <c r="C139" s="107"/>
      <c r="D139" s="108" t="s">
        <v>632</v>
      </c>
      <c r="E139" s="109" t="s">
        <v>602</v>
      </c>
      <c r="F139" s="110">
        <v>75</v>
      </c>
      <c r="G139" s="109" t="s">
        <v>626</v>
      </c>
      <c r="H139" s="109">
        <v>91.5</v>
      </c>
      <c r="I139" s="127" t="s">
        <v>633</v>
      </c>
      <c r="J139" s="128" t="s">
        <v>634</v>
      </c>
      <c r="K139" s="129">
        <f t="shared" si="68"/>
        <v>16.5</v>
      </c>
      <c r="L139" s="130">
        <f t="shared" si="69"/>
        <v>0.22</v>
      </c>
      <c r="M139" s="131" t="s">
        <v>601</v>
      </c>
      <c r="N139" s="132">
        <v>41954</v>
      </c>
      <c r="O139" s="53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7</v>
      </c>
      <c r="B140" s="107">
        <v>41913</v>
      </c>
      <c r="C140" s="107"/>
      <c r="D140" s="108" t="s">
        <v>635</v>
      </c>
      <c r="E140" s="109" t="s">
        <v>602</v>
      </c>
      <c r="F140" s="110">
        <v>850</v>
      </c>
      <c r="G140" s="109" t="s">
        <v>626</v>
      </c>
      <c r="H140" s="109">
        <v>982.5</v>
      </c>
      <c r="I140" s="127">
        <v>1050</v>
      </c>
      <c r="J140" s="128" t="s">
        <v>636</v>
      </c>
      <c r="K140" s="129">
        <f t="shared" si="68"/>
        <v>132.5</v>
      </c>
      <c r="L140" s="130">
        <f t="shared" si="69"/>
        <v>0.15588235294117647</v>
      </c>
      <c r="M140" s="131" t="s">
        <v>601</v>
      </c>
      <c r="N140" s="132">
        <v>42039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8</v>
      </c>
      <c r="B141" s="107">
        <v>41913</v>
      </c>
      <c r="C141" s="107"/>
      <c r="D141" s="108" t="s">
        <v>637</v>
      </c>
      <c r="E141" s="109" t="s">
        <v>602</v>
      </c>
      <c r="F141" s="110">
        <v>475</v>
      </c>
      <c r="G141" s="109" t="s">
        <v>626</v>
      </c>
      <c r="H141" s="109">
        <v>515</v>
      </c>
      <c r="I141" s="127">
        <v>600</v>
      </c>
      <c r="J141" s="128" t="s">
        <v>638</v>
      </c>
      <c r="K141" s="129">
        <f t="shared" si="68"/>
        <v>40</v>
      </c>
      <c r="L141" s="130">
        <f t="shared" si="69"/>
        <v>8.4210526315789472E-2</v>
      </c>
      <c r="M141" s="131" t="s">
        <v>601</v>
      </c>
      <c r="N141" s="132">
        <v>41939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9</v>
      </c>
      <c r="B142" s="107">
        <v>41913</v>
      </c>
      <c r="C142" s="107"/>
      <c r="D142" s="108" t="s">
        <v>639</v>
      </c>
      <c r="E142" s="109" t="s">
        <v>602</v>
      </c>
      <c r="F142" s="110">
        <v>86</v>
      </c>
      <c r="G142" s="109" t="s">
        <v>626</v>
      </c>
      <c r="H142" s="109">
        <v>99</v>
      </c>
      <c r="I142" s="127">
        <v>140</v>
      </c>
      <c r="J142" s="128" t="s">
        <v>640</v>
      </c>
      <c r="K142" s="129">
        <f t="shared" si="68"/>
        <v>13</v>
      </c>
      <c r="L142" s="130">
        <f t="shared" si="69"/>
        <v>0.15116279069767441</v>
      </c>
      <c r="M142" s="131" t="s">
        <v>601</v>
      </c>
      <c r="N142" s="132">
        <v>41939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10</v>
      </c>
      <c r="B143" s="107">
        <v>41926</v>
      </c>
      <c r="C143" s="107"/>
      <c r="D143" s="108" t="s">
        <v>641</v>
      </c>
      <c r="E143" s="109" t="s">
        <v>602</v>
      </c>
      <c r="F143" s="110">
        <v>496.6</v>
      </c>
      <c r="G143" s="109" t="s">
        <v>626</v>
      </c>
      <c r="H143" s="109">
        <v>621</v>
      </c>
      <c r="I143" s="127">
        <v>580</v>
      </c>
      <c r="J143" s="128" t="s">
        <v>627</v>
      </c>
      <c r="K143" s="129">
        <f t="shared" si="68"/>
        <v>124.39999999999998</v>
      </c>
      <c r="L143" s="130">
        <f t="shared" si="69"/>
        <v>0.25050342327829234</v>
      </c>
      <c r="M143" s="131" t="s">
        <v>601</v>
      </c>
      <c r="N143" s="132">
        <v>42605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11</v>
      </c>
      <c r="B144" s="107">
        <v>41926</v>
      </c>
      <c r="C144" s="107"/>
      <c r="D144" s="108" t="s">
        <v>642</v>
      </c>
      <c r="E144" s="109" t="s">
        <v>602</v>
      </c>
      <c r="F144" s="110">
        <v>2481.9</v>
      </c>
      <c r="G144" s="109" t="s">
        <v>626</v>
      </c>
      <c r="H144" s="109">
        <v>2840</v>
      </c>
      <c r="I144" s="127">
        <v>2870</v>
      </c>
      <c r="J144" s="128" t="s">
        <v>643</v>
      </c>
      <c r="K144" s="129">
        <f t="shared" si="68"/>
        <v>358.09999999999991</v>
      </c>
      <c r="L144" s="130">
        <f t="shared" si="69"/>
        <v>0.14428462065353154</v>
      </c>
      <c r="M144" s="131" t="s">
        <v>601</v>
      </c>
      <c r="N144" s="132">
        <v>42017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12</v>
      </c>
      <c r="B145" s="107">
        <v>41928</v>
      </c>
      <c r="C145" s="107"/>
      <c r="D145" s="108" t="s">
        <v>644</v>
      </c>
      <c r="E145" s="109" t="s">
        <v>602</v>
      </c>
      <c r="F145" s="110">
        <v>84.5</v>
      </c>
      <c r="G145" s="109" t="s">
        <v>626</v>
      </c>
      <c r="H145" s="109">
        <v>93</v>
      </c>
      <c r="I145" s="127">
        <v>110</v>
      </c>
      <c r="J145" s="128" t="s">
        <v>645</v>
      </c>
      <c r="K145" s="129">
        <f t="shared" si="68"/>
        <v>8.5</v>
      </c>
      <c r="L145" s="130">
        <f t="shared" si="69"/>
        <v>0.10059171597633136</v>
      </c>
      <c r="M145" s="131" t="s">
        <v>601</v>
      </c>
      <c r="N145" s="132">
        <v>41939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13</v>
      </c>
      <c r="B146" s="107">
        <v>41928</v>
      </c>
      <c r="C146" s="107"/>
      <c r="D146" s="108" t="s">
        <v>646</v>
      </c>
      <c r="E146" s="109" t="s">
        <v>602</v>
      </c>
      <c r="F146" s="110">
        <v>401</v>
      </c>
      <c r="G146" s="109" t="s">
        <v>626</v>
      </c>
      <c r="H146" s="109">
        <v>428</v>
      </c>
      <c r="I146" s="127">
        <v>450</v>
      </c>
      <c r="J146" s="128" t="s">
        <v>647</v>
      </c>
      <c r="K146" s="129">
        <f t="shared" si="68"/>
        <v>27</v>
      </c>
      <c r="L146" s="130">
        <f t="shared" si="69"/>
        <v>6.7331670822942641E-2</v>
      </c>
      <c r="M146" s="131" t="s">
        <v>601</v>
      </c>
      <c r="N146" s="132">
        <v>42020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14</v>
      </c>
      <c r="B147" s="107">
        <v>41928</v>
      </c>
      <c r="C147" s="107"/>
      <c r="D147" s="108" t="s">
        <v>648</v>
      </c>
      <c r="E147" s="109" t="s">
        <v>602</v>
      </c>
      <c r="F147" s="110">
        <v>101</v>
      </c>
      <c r="G147" s="109" t="s">
        <v>626</v>
      </c>
      <c r="H147" s="109">
        <v>112</v>
      </c>
      <c r="I147" s="127">
        <v>120</v>
      </c>
      <c r="J147" s="128" t="s">
        <v>649</v>
      </c>
      <c r="K147" s="129">
        <f t="shared" si="68"/>
        <v>11</v>
      </c>
      <c r="L147" s="130">
        <f t="shared" si="69"/>
        <v>0.10891089108910891</v>
      </c>
      <c r="M147" s="131" t="s">
        <v>601</v>
      </c>
      <c r="N147" s="132">
        <v>41939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15</v>
      </c>
      <c r="B148" s="107">
        <v>41954</v>
      </c>
      <c r="C148" s="107"/>
      <c r="D148" s="108" t="s">
        <v>650</v>
      </c>
      <c r="E148" s="109" t="s">
        <v>602</v>
      </c>
      <c r="F148" s="110">
        <v>59</v>
      </c>
      <c r="G148" s="109" t="s">
        <v>626</v>
      </c>
      <c r="H148" s="109">
        <v>76</v>
      </c>
      <c r="I148" s="127">
        <v>76</v>
      </c>
      <c r="J148" s="128" t="s">
        <v>627</v>
      </c>
      <c r="K148" s="129">
        <f t="shared" si="68"/>
        <v>17</v>
      </c>
      <c r="L148" s="130">
        <f t="shared" si="69"/>
        <v>0.28813559322033899</v>
      </c>
      <c r="M148" s="131" t="s">
        <v>601</v>
      </c>
      <c r="N148" s="132">
        <v>43032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16</v>
      </c>
      <c r="B149" s="107">
        <v>41954</v>
      </c>
      <c r="C149" s="107"/>
      <c r="D149" s="108" t="s">
        <v>639</v>
      </c>
      <c r="E149" s="109" t="s">
        <v>602</v>
      </c>
      <c r="F149" s="110">
        <v>99</v>
      </c>
      <c r="G149" s="109" t="s">
        <v>626</v>
      </c>
      <c r="H149" s="109">
        <v>120</v>
      </c>
      <c r="I149" s="127">
        <v>120</v>
      </c>
      <c r="J149" s="128" t="s">
        <v>651</v>
      </c>
      <c r="K149" s="129">
        <f t="shared" si="68"/>
        <v>21</v>
      </c>
      <c r="L149" s="130">
        <f t="shared" si="69"/>
        <v>0.21212121212121213</v>
      </c>
      <c r="M149" s="131" t="s">
        <v>601</v>
      </c>
      <c r="N149" s="132">
        <v>41960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17</v>
      </c>
      <c r="B150" s="107">
        <v>41956</v>
      </c>
      <c r="C150" s="107"/>
      <c r="D150" s="108" t="s">
        <v>652</v>
      </c>
      <c r="E150" s="109" t="s">
        <v>602</v>
      </c>
      <c r="F150" s="110">
        <v>22</v>
      </c>
      <c r="G150" s="109" t="s">
        <v>626</v>
      </c>
      <c r="H150" s="109">
        <v>33.549999999999997</v>
      </c>
      <c r="I150" s="127">
        <v>32</v>
      </c>
      <c r="J150" s="128" t="s">
        <v>653</v>
      </c>
      <c r="K150" s="129">
        <f t="shared" si="68"/>
        <v>11.549999999999997</v>
      </c>
      <c r="L150" s="130">
        <f t="shared" si="69"/>
        <v>0.52499999999999991</v>
      </c>
      <c r="M150" s="131" t="s">
        <v>601</v>
      </c>
      <c r="N150" s="132">
        <v>42188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18</v>
      </c>
      <c r="B151" s="107">
        <v>41976</v>
      </c>
      <c r="C151" s="107"/>
      <c r="D151" s="108" t="s">
        <v>654</v>
      </c>
      <c r="E151" s="109" t="s">
        <v>602</v>
      </c>
      <c r="F151" s="110">
        <v>440</v>
      </c>
      <c r="G151" s="109" t="s">
        <v>626</v>
      </c>
      <c r="H151" s="109">
        <v>520</v>
      </c>
      <c r="I151" s="127">
        <v>520</v>
      </c>
      <c r="J151" s="128" t="s">
        <v>655</v>
      </c>
      <c r="K151" s="129">
        <f t="shared" si="68"/>
        <v>80</v>
      </c>
      <c r="L151" s="130">
        <f t="shared" si="69"/>
        <v>0.18181818181818182</v>
      </c>
      <c r="M151" s="131" t="s">
        <v>601</v>
      </c>
      <c r="N151" s="132">
        <v>42208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19</v>
      </c>
      <c r="B152" s="107">
        <v>41976</v>
      </c>
      <c r="C152" s="107"/>
      <c r="D152" s="108" t="s">
        <v>656</v>
      </c>
      <c r="E152" s="109" t="s">
        <v>602</v>
      </c>
      <c r="F152" s="110">
        <v>360</v>
      </c>
      <c r="G152" s="109" t="s">
        <v>626</v>
      </c>
      <c r="H152" s="109">
        <v>427</v>
      </c>
      <c r="I152" s="127">
        <v>425</v>
      </c>
      <c r="J152" s="128" t="s">
        <v>657</v>
      </c>
      <c r="K152" s="129">
        <f t="shared" si="68"/>
        <v>67</v>
      </c>
      <c r="L152" s="130">
        <f t="shared" si="69"/>
        <v>0.18611111111111112</v>
      </c>
      <c r="M152" s="131" t="s">
        <v>601</v>
      </c>
      <c r="N152" s="132">
        <v>42058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20</v>
      </c>
      <c r="B153" s="107">
        <v>42012</v>
      </c>
      <c r="C153" s="107"/>
      <c r="D153" s="108" t="s">
        <v>658</v>
      </c>
      <c r="E153" s="109" t="s">
        <v>602</v>
      </c>
      <c r="F153" s="110">
        <v>360</v>
      </c>
      <c r="G153" s="109" t="s">
        <v>626</v>
      </c>
      <c r="H153" s="109">
        <v>455</v>
      </c>
      <c r="I153" s="127">
        <v>420</v>
      </c>
      <c r="J153" s="128" t="s">
        <v>659</v>
      </c>
      <c r="K153" s="129">
        <f t="shared" si="68"/>
        <v>95</v>
      </c>
      <c r="L153" s="130">
        <f t="shared" si="69"/>
        <v>0.2638888888888889</v>
      </c>
      <c r="M153" s="131" t="s">
        <v>601</v>
      </c>
      <c r="N153" s="132">
        <v>42024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21</v>
      </c>
      <c r="B154" s="107">
        <v>42012</v>
      </c>
      <c r="C154" s="107"/>
      <c r="D154" s="108" t="s">
        <v>660</v>
      </c>
      <c r="E154" s="109" t="s">
        <v>602</v>
      </c>
      <c r="F154" s="110">
        <v>130</v>
      </c>
      <c r="G154" s="109"/>
      <c r="H154" s="109">
        <v>175.5</v>
      </c>
      <c r="I154" s="127">
        <v>165</v>
      </c>
      <c r="J154" s="128" t="s">
        <v>661</v>
      </c>
      <c r="K154" s="129">
        <f t="shared" si="68"/>
        <v>45.5</v>
      </c>
      <c r="L154" s="130">
        <f t="shared" si="69"/>
        <v>0.35</v>
      </c>
      <c r="M154" s="131" t="s">
        <v>601</v>
      </c>
      <c r="N154" s="132">
        <v>43088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22</v>
      </c>
      <c r="B155" s="107">
        <v>42040</v>
      </c>
      <c r="C155" s="107"/>
      <c r="D155" s="108" t="s">
        <v>391</v>
      </c>
      <c r="E155" s="109" t="s">
        <v>625</v>
      </c>
      <c r="F155" s="110">
        <v>98</v>
      </c>
      <c r="G155" s="109"/>
      <c r="H155" s="109">
        <v>120</v>
      </c>
      <c r="I155" s="127">
        <v>120</v>
      </c>
      <c r="J155" s="128" t="s">
        <v>627</v>
      </c>
      <c r="K155" s="129">
        <f t="shared" si="68"/>
        <v>22</v>
      </c>
      <c r="L155" s="130">
        <f t="shared" si="69"/>
        <v>0.22448979591836735</v>
      </c>
      <c r="M155" s="131" t="s">
        <v>601</v>
      </c>
      <c r="N155" s="132">
        <v>42753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23</v>
      </c>
      <c r="B156" s="107">
        <v>42040</v>
      </c>
      <c r="C156" s="107"/>
      <c r="D156" s="108" t="s">
        <v>662</v>
      </c>
      <c r="E156" s="109" t="s">
        <v>625</v>
      </c>
      <c r="F156" s="110">
        <v>196</v>
      </c>
      <c r="G156" s="109"/>
      <c r="H156" s="109">
        <v>262</v>
      </c>
      <c r="I156" s="127">
        <v>255</v>
      </c>
      <c r="J156" s="128" t="s">
        <v>627</v>
      </c>
      <c r="K156" s="129">
        <f t="shared" si="68"/>
        <v>66</v>
      </c>
      <c r="L156" s="130">
        <f t="shared" si="69"/>
        <v>0.33673469387755101</v>
      </c>
      <c r="M156" s="131" t="s">
        <v>601</v>
      </c>
      <c r="N156" s="132">
        <v>42599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5">
        <v>24</v>
      </c>
      <c r="B157" s="111">
        <v>42067</v>
      </c>
      <c r="C157" s="111"/>
      <c r="D157" s="112" t="s">
        <v>390</v>
      </c>
      <c r="E157" s="113" t="s">
        <v>625</v>
      </c>
      <c r="F157" s="114">
        <v>235</v>
      </c>
      <c r="G157" s="114"/>
      <c r="H157" s="115">
        <v>77</v>
      </c>
      <c r="I157" s="133" t="s">
        <v>663</v>
      </c>
      <c r="J157" s="134" t="s">
        <v>664</v>
      </c>
      <c r="K157" s="135">
        <f t="shared" si="68"/>
        <v>-158</v>
      </c>
      <c r="L157" s="136">
        <f t="shared" si="69"/>
        <v>-0.67234042553191486</v>
      </c>
      <c r="M157" s="137" t="s">
        <v>665</v>
      </c>
      <c r="N157" s="138">
        <v>43522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25</v>
      </c>
      <c r="B158" s="107">
        <v>42067</v>
      </c>
      <c r="C158" s="107"/>
      <c r="D158" s="108" t="s">
        <v>482</v>
      </c>
      <c r="E158" s="109" t="s">
        <v>625</v>
      </c>
      <c r="F158" s="110">
        <v>185</v>
      </c>
      <c r="G158" s="109"/>
      <c r="H158" s="109">
        <v>224</v>
      </c>
      <c r="I158" s="127" t="s">
        <v>666</v>
      </c>
      <c r="J158" s="128" t="s">
        <v>627</v>
      </c>
      <c r="K158" s="129">
        <f t="shared" si="68"/>
        <v>39</v>
      </c>
      <c r="L158" s="130">
        <f t="shared" si="69"/>
        <v>0.21081081081081082</v>
      </c>
      <c r="M158" s="131" t="s">
        <v>601</v>
      </c>
      <c r="N158" s="132">
        <v>42647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366">
        <v>26</v>
      </c>
      <c r="B159" s="116">
        <v>42090</v>
      </c>
      <c r="C159" s="116"/>
      <c r="D159" s="117" t="s">
        <v>667</v>
      </c>
      <c r="E159" s="118" t="s">
        <v>625</v>
      </c>
      <c r="F159" s="119">
        <v>49.5</v>
      </c>
      <c r="G159" s="120"/>
      <c r="H159" s="120">
        <v>15.85</v>
      </c>
      <c r="I159" s="120">
        <v>67</v>
      </c>
      <c r="J159" s="139" t="s">
        <v>668</v>
      </c>
      <c r="K159" s="120">
        <f t="shared" si="68"/>
        <v>-33.65</v>
      </c>
      <c r="L159" s="140">
        <f t="shared" si="69"/>
        <v>-0.67979797979797973</v>
      </c>
      <c r="M159" s="137" t="s">
        <v>665</v>
      </c>
      <c r="N159" s="141">
        <v>43627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27</v>
      </c>
      <c r="B160" s="107">
        <v>42093</v>
      </c>
      <c r="C160" s="107"/>
      <c r="D160" s="108" t="s">
        <v>669</v>
      </c>
      <c r="E160" s="109" t="s">
        <v>625</v>
      </c>
      <c r="F160" s="110">
        <v>183.5</v>
      </c>
      <c r="G160" s="109"/>
      <c r="H160" s="109">
        <v>219</v>
      </c>
      <c r="I160" s="127">
        <v>218</v>
      </c>
      <c r="J160" s="128" t="s">
        <v>670</v>
      </c>
      <c r="K160" s="129">
        <f t="shared" si="68"/>
        <v>35.5</v>
      </c>
      <c r="L160" s="130">
        <f t="shared" si="69"/>
        <v>0.19346049046321526</v>
      </c>
      <c r="M160" s="131" t="s">
        <v>601</v>
      </c>
      <c r="N160" s="132">
        <v>42103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28</v>
      </c>
      <c r="B161" s="107">
        <v>42114</v>
      </c>
      <c r="C161" s="107"/>
      <c r="D161" s="108" t="s">
        <v>671</v>
      </c>
      <c r="E161" s="109" t="s">
        <v>625</v>
      </c>
      <c r="F161" s="110">
        <f>(227+237)/2</f>
        <v>232</v>
      </c>
      <c r="G161" s="109"/>
      <c r="H161" s="109">
        <v>298</v>
      </c>
      <c r="I161" s="127">
        <v>298</v>
      </c>
      <c r="J161" s="128" t="s">
        <v>627</v>
      </c>
      <c r="K161" s="129">
        <f t="shared" si="68"/>
        <v>66</v>
      </c>
      <c r="L161" s="130">
        <f t="shared" si="69"/>
        <v>0.28448275862068967</v>
      </c>
      <c r="M161" s="131" t="s">
        <v>601</v>
      </c>
      <c r="N161" s="132">
        <v>42823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29</v>
      </c>
      <c r="B162" s="107">
        <v>42128</v>
      </c>
      <c r="C162" s="107"/>
      <c r="D162" s="108" t="s">
        <v>672</v>
      </c>
      <c r="E162" s="109" t="s">
        <v>602</v>
      </c>
      <c r="F162" s="110">
        <v>385</v>
      </c>
      <c r="G162" s="109"/>
      <c r="H162" s="109">
        <f>212.5+331</f>
        <v>543.5</v>
      </c>
      <c r="I162" s="127">
        <v>510</v>
      </c>
      <c r="J162" s="128" t="s">
        <v>673</v>
      </c>
      <c r="K162" s="129">
        <f t="shared" si="68"/>
        <v>158.5</v>
      </c>
      <c r="L162" s="130">
        <f t="shared" si="69"/>
        <v>0.41168831168831171</v>
      </c>
      <c r="M162" s="131" t="s">
        <v>601</v>
      </c>
      <c r="N162" s="132">
        <v>42235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30</v>
      </c>
      <c r="B163" s="107">
        <v>42128</v>
      </c>
      <c r="C163" s="107"/>
      <c r="D163" s="108" t="s">
        <v>674</v>
      </c>
      <c r="E163" s="109" t="s">
        <v>602</v>
      </c>
      <c r="F163" s="110">
        <v>115.5</v>
      </c>
      <c r="G163" s="109"/>
      <c r="H163" s="109">
        <v>146</v>
      </c>
      <c r="I163" s="127">
        <v>142</v>
      </c>
      <c r="J163" s="128" t="s">
        <v>675</v>
      </c>
      <c r="K163" s="129">
        <f t="shared" si="68"/>
        <v>30.5</v>
      </c>
      <c r="L163" s="130">
        <f t="shared" si="69"/>
        <v>0.26406926406926406</v>
      </c>
      <c r="M163" s="131" t="s">
        <v>601</v>
      </c>
      <c r="N163" s="132">
        <v>42202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31</v>
      </c>
      <c r="B164" s="107">
        <v>42151</v>
      </c>
      <c r="C164" s="107"/>
      <c r="D164" s="108" t="s">
        <v>676</v>
      </c>
      <c r="E164" s="109" t="s">
        <v>602</v>
      </c>
      <c r="F164" s="110">
        <v>237.5</v>
      </c>
      <c r="G164" s="109"/>
      <c r="H164" s="109">
        <v>279.5</v>
      </c>
      <c r="I164" s="127">
        <v>278</v>
      </c>
      <c r="J164" s="128" t="s">
        <v>627</v>
      </c>
      <c r="K164" s="129">
        <f t="shared" si="68"/>
        <v>42</v>
      </c>
      <c r="L164" s="130">
        <f t="shared" si="69"/>
        <v>0.17684210526315788</v>
      </c>
      <c r="M164" s="131" t="s">
        <v>601</v>
      </c>
      <c r="N164" s="132">
        <v>42222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32</v>
      </c>
      <c r="B165" s="107">
        <v>42174</v>
      </c>
      <c r="C165" s="107"/>
      <c r="D165" s="108" t="s">
        <v>646</v>
      </c>
      <c r="E165" s="109" t="s">
        <v>625</v>
      </c>
      <c r="F165" s="110">
        <v>340</v>
      </c>
      <c r="G165" s="109"/>
      <c r="H165" s="109">
        <v>448</v>
      </c>
      <c r="I165" s="127">
        <v>448</v>
      </c>
      <c r="J165" s="128" t="s">
        <v>627</v>
      </c>
      <c r="K165" s="129">
        <f t="shared" si="68"/>
        <v>108</v>
      </c>
      <c r="L165" s="130">
        <f t="shared" si="69"/>
        <v>0.31764705882352939</v>
      </c>
      <c r="M165" s="131" t="s">
        <v>601</v>
      </c>
      <c r="N165" s="132">
        <v>43018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33</v>
      </c>
      <c r="B166" s="107">
        <v>42191</v>
      </c>
      <c r="C166" s="107"/>
      <c r="D166" s="108" t="s">
        <v>677</v>
      </c>
      <c r="E166" s="109" t="s">
        <v>625</v>
      </c>
      <c r="F166" s="110">
        <v>390</v>
      </c>
      <c r="G166" s="109"/>
      <c r="H166" s="109">
        <v>460</v>
      </c>
      <c r="I166" s="127">
        <v>460</v>
      </c>
      <c r="J166" s="128" t="s">
        <v>627</v>
      </c>
      <c r="K166" s="129">
        <f t="shared" ref="K166:K186" si="70">H166-F166</f>
        <v>70</v>
      </c>
      <c r="L166" s="130">
        <f t="shared" ref="L166:L186" si="71">K166/F166</f>
        <v>0.17948717948717949</v>
      </c>
      <c r="M166" s="131" t="s">
        <v>601</v>
      </c>
      <c r="N166" s="132">
        <v>42478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5">
        <v>34</v>
      </c>
      <c r="B167" s="111">
        <v>42195</v>
      </c>
      <c r="C167" s="111"/>
      <c r="D167" s="112" t="s">
        <v>678</v>
      </c>
      <c r="E167" s="113" t="s">
        <v>625</v>
      </c>
      <c r="F167" s="114">
        <v>122.5</v>
      </c>
      <c r="G167" s="114"/>
      <c r="H167" s="115">
        <v>61</v>
      </c>
      <c r="I167" s="133">
        <v>172</v>
      </c>
      <c r="J167" s="134" t="s">
        <v>679</v>
      </c>
      <c r="K167" s="135">
        <f t="shared" si="70"/>
        <v>-61.5</v>
      </c>
      <c r="L167" s="136">
        <f t="shared" si="71"/>
        <v>-0.50204081632653064</v>
      </c>
      <c r="M167" s="137" t="s">
        <v>665</v>
      </c>
      <c r="N167" s="138">
        <v>43333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35</v>
      </c>
      <c r="B168" s="107">
        <v>42219</v>
      </c>
      <c r="C168" s="107"/>
      <c r="D168" s="108" t="s">
        <v>680</v>
      </c>
      <c r="E168" s="109" t="s">
        <v>625</v>
      </c>
      <c r="F168" s="110">
        <v>297.5</v>
      </c>
      <c r="G168" s="109"/>
      <c r="H168" s="109">
        <v>350</v>
      </c>
      <c r="I168" s="127">
        <v>360</v>
      </c>
      <c r="J168" s="128" t="s">
        <v>681</v>
      </c>
      <c r="K168" s="129">
        <f t="shared" si="70"/>
        <v>52.5</v>
      </c>
      <c r="L168" s="130">
        <f t="shared" si="71"/>
        <v>0.17647058823529413</v>
      </c>
      <c r="M168" s="131" t="s">
        <v>601</v>
      </c>
      <c r="N168" s="132">
        <v>42232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36</v>
      </c>
      <c r="B169" s="107">
        <v>42219</v>
      </c>
      <c r="C169" s="107"/>
      <c r="D169" s="108" t="s">
        <v>682</v>
      </c>
      <c r="E169" s="109" t="s">
        <v>625</v>
      </c>
      <c r="F169" s="110">
        <v>115.5</v>
      </c>
      <c r="G169" s="109"/>
      <c r="H169" s="109">
        <v>149</v>
      </c>
      <c r="I169" s="127">
        <v>140</v>
      </c>
      <c r="J169" s="142" t="s">
        <v>683</v>
      </c>
      <c r="K169" s="129">
        <f t="shared" si="70"/>
        <v>33.5</v>
      </c>
      <c r="L169" s="130">
        <f t="shared" si="71"/>
        <v>0.29004329004329005</v>
      </c>
      <c r="M169" s="131" t="s">
        <v>601</v>
      </c>
      <c r="N169" s="132">
        <v>42740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37</v>
      </c>
      <c r="B170" s="107">
        <v>42251</v>
      </c>
      <c r="C170" s="107"/>
      <c r="D170" s="108" t="s">
        <v>676</v>
      </c>
      <c r="E170" s="109" t="s">
        <v>625</v>
      </c>
      <c r="F170" s="110">
        <v>226</v>
      </c>
      <c r="G170" s="109"/>
      <c r="H170" s="109">
        <v>292</v>
      </c>
      <c r="I170" s="127">
        <v>292</v>
      </c>
      <c r="J170" s="128" t="s">
        <v>684</v>
      </c>
      <c r="K170" s="129">
        <f t="shared" si="70"/>
        <v>66</v>
      </c>
      <c r="L170" s="130">
        <f t="shared" si="71"/>
        <v>0.29203539823008851</v>
      </c>
      <c r="M170" s="131" t="s">
        <v>601</v>
      </c>
      <c r="N170" s="132">
        <v>42286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38</v>
      </c>
      <c r="B171" s="107">
        <v>42254</v>
      </c>
      <c r="C171" s="107"/>
      <c r="D171" s="108" t="s">
        <v>671</v>
      </c>
      <c r="E171" s="109" t="s">
        <v>625</v>
      </c>
      <c r="F171" s="110">
        <v>232.5</v>
      </c>
      <c r="G171" s="109"/>
      <c r="H171" s="109">
        <v>312.5</v>
      </c>
      <c r="I171" s="127">
        <v>310</v>
      </c>
      <c r="J171" s="128" t="s">
        <v>627</v>
      </c>
      <c r="K171" s="129">
        <f t="shared" si="70"/>
        <v>80</v>
      </c>
      <c r="L171" s="130">
        <f t="shared" si="71"/>
        <v>0.34408602150537637</v>
      </c>
      <c r="M171" s="131" t="s">
        <v>601</v>
      </c>
      <c r="N171" s="132">
        <v>42823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39</v>
      </c>
      <c r="B172" s="107">
        <v>42268</v>
      </c>
      <c r="C172" s="107"/>
      <c r="D172" s="108" t="s">
        <v>685</v>
      </c>
      <c r="E172" s="109" t="s">
        <v>625</v>
      </c>
      <c r="F172" s="110">
        <v>196.5</v>
      </c>
      <c r="G172" s="109"/>
      <c r="H172" s="109">
        <v>238</v>
      </c>
      <c r="I172" s="127">
        <v>238</v>
      </c>
      <c r="J172" s="128" t="s">
        <v>684</v>
      </c>
      <c r="K172" s="129">
        <f t="shared" si="70"/>
        <v>41.5</v>
      </c>
      <c r="L172" s="130">
        <f t="shared" si="71"/>
        <v>0.21119592875318066</v>
      </c>
      <c r="M172" s="131" t="s">
        <v>601</v>
      </c>
      <c r="N172" s="132">
        <v>42291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40</v>
      </c>
      <c r="B173" s="107">
        <v>42271</v>
      </c>
      <c r="C173" s="107"/>
      <c r="D173" s="108" t="s">
        <v>624</v>
      </c>
      <c r="E173" s="109" t="s">
        <v>625</v>
      </c>
      <c r="F173" s="110">
        <v>65</v>
      </c>
      <c r="G173" s="109"/>
      <c r="H173" s="109">
        <v>82</v>
      </c>
      <c r="I173" s="127">
        <v>82</v>
      </c>
      <c r="J173" s="128" t="s">
        <v>684</v>
      </c>
      <c r="K173" s="129">
        <f t="shared" si="70"/>
        <v>17</v>
      </c>
      <c r="L173" s="130">
        <f t="shared" si="71"/>
        <v>0.26153846153846155</v>
      </c>
      <c r="M173" s="131" t="s">
        <v>601</v>
      </c>
      <c r="N173" s="132">
        <v>42578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41</v>
      </c>
      <c r="B174" s="107">
        <v>42291</v>
      </c>
      <c r="C174" s="107"/>
      <c r="D174" s="108" t="s">
        <v>686</v>
      </c>
      <c r="E174" s="109" t="s">
        <v>625</v>
      </c>
      <c r="F174" s="110">
        <v>144</v>
      </c>
      <c r="G174" s="109"/>
      <c r="H174" s="109">
        <v>182.5</v>
      </c>
      <c r="I174" s="127">
        <v>181</v>
      </c>
      <c r="J174" s="128" t="s">
        <v>684</v>
      </c>
      <c r="K174" s="129">
        <f t="shared" si="70"/>
        <v>38.5</v>
      </c>
      <c r="L174" s="130">
        <f t="shared" si="71"/>
        <v>0.2673611111111111</v>
      </c>
      <c r="M174" s="131" t="s">
        <v>601</v>
      </c>
      <c r="N174" s="132">
        <v>42817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42</v>
      </c>
      <c r="B175" s="107">
        <v>42291</v>
      </c>
      <c r="C175" s="107"/>
      <c r="D175" s="108" t="s">
        <v>687</v>
      </c>
      <c r="E175" s="109" t="s">
        <v>625</v>
      </c>
      <c r="F175" s="110">
        <v>264</v>
      </c>
      <c r="G175" s="109"/>
      <c r="H175" s="109">
        <v>311</v>
      </c>
      <c r="I175" s="127">
        <v>311</v>
      </c>
      <c r="J175" s="128" t="s">
        <v>684</v>
      </c>
      <c r="K175" s="129">
        <f t="shared" si="70"/>
        <v>47</v>
      </c>
      <c r="L175" s="130">
        <f t="shared" si="71"/>
        <v>0.17803030303030304</v>
      </c>
      <c r="M175" s="131" t="s">
        <v>601</v>
      </c>
      <c r="N175" s="132">
        <v>42604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43</v>
      </c>
      <c r="B176" s="107">
        <v>42318</v>
      </c>
      <c r="C176" s="107"/>
      <c r="D176" s="108" t="s">
        <v>688</v>
      </c>
      <c r="E176" s="109" t="s">
        <v>602</v>
      </c>
      <c r="F176" s="110">
        <v>549.5</v>
      </c>
      <c r="G176" s="109"/>
      <c r="H176" s="109">
        <v>630</v>
      </c>
      <c r="I176" s="127">
        <v>630</v>
      </c>
      <c r="J176" s="128" t="s">
        <v>684</v>
      </c>
      <c r="K176" s="129">
        <f t="shared" si="70"/>
        <v>80.5</v>
      </c>
      <c r="L176" s="130">
        <f t="shared" si="71"/>
        <v>0.1464968152866242</v>
      </c>
      <c r="M176" s="131" t="s">
        <v>601</v>
      </c>
      <c r="N176" s="132">
        <v>42419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44</v>
      </c>
      <c r="B177" s="107">
        <v>42342</v>
      </c>
      <c r="C177" s="107"/>
      <c r="D177" s="108" t="s">
        <v>689</v>
      </c>
      <c r="E177" s="109" t="s">
        <v>625</v>
      </c>
      <c r="F177" s="110">
        <v>1027.5</v>
      </c>
      <c r="G177" s="109"/>
      <c r="H177" s="109">
        <v>1315</v>
      </c>
      <c r="I177" s="127">
        <v>1250</v>
      </c>
      <c r="J177" s="128" t="s">
        <v>684</v>
      </c>
      <c r="K177" s="129">
        <f t="shared" si="70"/>
        <v>287.5</v>
      </c>
      <c r="L177" s="130">
        <f t="shared" si="71"/>
        <v>0.27980535279805352</v>
      </c>
      <c r="M177" s="131" t="s">
        <v>601</v>
      </c>
      <c r="N177" s="132">
        <v>43244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45</v>
      </c>
      <c r="B178" s="107">
        <v>42367</v>
      </c>
      <c r="C178" s="107"/>
      <c r="D178" s="108" t="s">
        <v>690</v>
      </c>
      <c r="E178" s="109" t="s">
        <v>625</v>
      </c>
      <c r="F178" s="110">
        <v>465</v>
      </c>
      <c r="G178" s="109"/>
      <c r="H178" s="109">
        <v>540</v>
      </c>
      <c r="I178" s="127">
        <v>540</v>
      </c>
      <c r="J178" s="128" t="s">
        <v>684</v>
      </c>
      <c r="K178" s="129">
        <f t="shared" si="70"/>
        <v>75</v>
      </c>
      <c r="L178" s="130">
        <f t="shared" si="71"/>
        <v>0.16129032258064516</v>
      </c>
      <c r="M178" s="131" t="s">
        <v>601</v>
      </c>
      <c r="N178" s="132">
        <v>42530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46</v>
      </c>
      <c r="B179" s="107">
        <v>42380</v>
      </c>
      <c r="C179" s="107"/>
      <c r="D179" s="108" t="s">
        <v>391</v>
      </c>
      <c r="E179" s="109" t="s">
        <v>602</v>
      </c>
      <c r="F179" s="110">
        <v>81</v>
      </c>
      <c r="G179" s="109"/>
      <c r="H179" s="109">
        <v>110</v>
      </c>
      <c r="I179" s="127">
        <v>110</v>
      </c>
      <c r="J179" s="128" t="s">
        <v>684</v>
      </c>
      <c r="K179" s="129">
        <f t="shared" si="70"/>
        <v>29</v>
      </c>
      <c r="L179" s="130">
        <f t="shared" si="71"/>
        <v>0.35802469135802467</v>
      </c>
      <c r="M179" s="131" t="s">
        <v>601</v>
      </c>
      <c r="N179" s="132">
        <v>42745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47</v>
      </c>
      <c r="B180" s="107">
        <v>42382</v>
      </c>
      <c r="C180" s="107"/>
      <c r="D180" s="108" t="s">
        <v>691</v>
      </c>
      <c r="E180" s="109" t="s">
        <v>602</v>
      </c>
      <c r="F180" s="110">
        <v>417.5</v>
      </c>
      <c r="G180" s="109"/>
      <c r="H180" s="109">
        <v>547</v>
      </c>
      <c r="I180" s="127">
        <v>535</v>
      </c>
      <c r="J180" s="128" t="s">
        <v>684</v>
      </c>
      <c r="K180" s="129">
        <f t="shared" si="70"/>
        <v>129.5</v>
      </c>
      <c r="L180" s="130">
        <f t="shared" si="71"/>
        <v>0.31017964071856285</v>
      </c>
      <c r="M180" s="131" t="s">
        <v>601</v>
      </c>
      <c r="N180" s="132">
        <v>42578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48</v>
      </c>
      <c r="B181" s="107">
        <v>42408</v>
      </c>
      <c r="C181" s="107"/>
      <c r="D181" s="108" t="s">
        <v>692</v>
      </c>
      <c r="E181" s="109" t="s">
        <v>625</v>
      </c>
      <c r="F181" s="110">
        <v>650</v>
      </c>
      <c r="G181" s="109"/>
      <c r="H181" s="109">
        <v>800</v>
      </c>
      <c r="I181" s="127">
        <v>800</v>
      </c>
      <c r="J181" s="128" t="s">
        <v>684</v>
      </c>
      <c r="K181" s="129">
        <f t="shared" si="70"/>
        <v>150</v>
      </c>
      <c r="L181" s="130">
        <f t="shared" si="71"/>
        <v>0.23076923076923078</v>
      </c>
      <c r="M181" s="131" t="s">
        <v>601</v>
      </c>
      <c r="N181" s="132">
        <v>43154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49</v>
      </c>
      <c r="B182" s="107">
        <v>42433</v>
      </c>
      <c r="C182" s="107"/>
      <c r="D182" s="108" t="s">
        <v>198</v>
      </c>
      <c r="E182" s="109" t="s">
        <v>625</v>
      </c>
      <c r="F182" s="110">
        <v>437.5</v>
      </c>
      <c r="G182" s="109"/>
      <c r="H182" s="109">
        <v>504.5</v>
      </c>
      <c r="I182" s="127">
        <v>522</v>
      </c>
      <c r="J182" s="128" t="s">
        <v>693</v>
      </c>
      <c r="K182" s="129">
        <f t="shared" si="70"/>
        <v>67</v>
      </c>
      <c r="L182" s="130">
        <f t="shared" si="71"/>
        <v>0.15314285714285714</v>
      </c>
      <c r="M182" s="131" t="s">
        <v>601</v>
      </c>
      <c r="N182" s="132">
        <v>42480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50</v>
      </c>
      <c r="B183" s="107">
        <v>42438</v>
      </c>
      <c r="C183" s="107"/>
      <c r="D183" s="108" t="s">
        <v>694</v>
      </c>
      <c r="E183" s="109" t="s">
        <v>625</v>
      </c>
      <c r="F183" s="110">
        <v>189.5</v>
      </c>
      <c r="G183" s="109"/>
      <c r="H183" s="109">
        <v>218</v>
      </c>
      <c r="I183" s="127">
        <v>218</v>
      </c>
      <c r="J183" s="128" t="s">
        <v>684</v>
      </c>
      <c r="K183" s="129">
        <f t="shared" si="70"/>
        <v>28.5</v>
      </c>
      <c r="L183" s="130">
        <f t="shared" si="71"/>
        <v>0.15039577836411611</v>
      </c>
      <c r="M183" s="131" t="s">
        <v>601</v>
      </c>
      <c r="N183" s="132">
        <v>43034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366">
        <v>51</v>
      </c>
      <c r="B184" s="116">
        <v>42471</v>
      </c>
      <c r="C184" s="116"/>
      <c r="D184" s="117" t="s">
        <v>695</v>
      </c>
      <c r="E184" s="118" t="s">
        <v>625</v>
      </c>
      <c r="F184" s="119">
        <v>36.5</v>
      </c>
      <c r="G184" s="120"/>
      <c r="H184" s="120">
        <v>15.85</v>
      </c>
      <c r="I184" s="120">
        <v>60</v>
      </c>
      <c r="J184" s="139" t="s">
        <v>696</v>
      </c>
      <c r="K184" s="135">
        <f t="shared" si="70"/>
        <v>-20.65</v>
      </c>
      <c r="L184" s="169">
        <f t="shared" si="71"/>
        <v>-0.5657534246575342</v>
      </c>
      <c r="M184" s="137" t="s">
        <v>665</v>
      </c>
      <c r="N184" s="170">
        <v>43627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52</v>
      </c>
      <c r="B185" s="107">
        <v>42472</v>
      </c>
      <c r="C185" s="107"/>
      <c r="D185" s="108" t="s">
        <v>697</v>
      </c>
      <c r="E185" s="109" t="s">
        <v>625</v>
      </c>
      <c r="F185" s="110">
        <v>93</v>
      </c>
      <c r="G185" s="109"/>
      <c r="H185" s="109">
        <v>149</v>
      </c>
      <c r="I185" s="127">
        <v>140</v>
      </c>
      <c r="J185" s="142" t="s">
        <v>698</v>
      </c>
      <c r="K185" s="129">
        <f t="shared" si="70"/>
        <v>56</v>
      </c>
      <c r="L185" s="130">
        <f t="shared" si="71"/>
        <v>0.60215053763440862</v>
      </c>
      <c r="M185" s="131" t="s">
        <v>601</v>
      </c>
      <c r="N185" s="132">
        <v>42740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53</v>
      </c>
      <c r="B186" s="107">
        <v>42472</v>
      </c>
      <c r="C186" s="107"/>
      <c r="D186" s="108" t="s">
        <v>699</v>
      </c>
      <c r="E186" s="109" t="s">
        <v>625</v>
      </c>
      <c r="F186" s="110">
        <v>130</v>
      </c>
      <c r="G186" s="109"/>
      <c r="H186" s="109">
        <v>150</v>
      </c>
      <c r="I186" s="127" t="s">
        <v>700</v>
      </c>
      <c r="J186" s="128" t="s">
        <v>684</v>
      </c>
      <c r="K186" s="129">
        <f t="shared" si="70"/>
        <v>20</v>
      </c>
      <c r="L186" s="130">
        <f t="shared" si="71"/>
        <v>0.15384615384615385</v>
      </c>
      <c r="M186" s="131" t="s">
        <v>601</v>
      </c>
      <c r="N186" s="132">
        <v>42564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54</v>
      </c>
      <c r="B187" s="107">
        <v>42473</v>
      </c>
      <c r="C187" s="107"/>
      <c r="D187" s="108" t="s">
        <v>355</v>
      </c>
      <c r="E187" s="109" t="s">
        <v>625</v>
      </c>
      <c r="F187" s="110">
        <v>196</v>
      </c>
      <c r="G187" s="109"/>
      <c r="H187" s="109">
        <v>299</v>
      </c>
      <c r="I187" s="127">
        <v>299</v>
      </c>
      <c r="J187" s="128" t="s">
        <v>684</v>
      </c>
      <c r="K187" s="129">
        <v>103</v>
      </c>
      <c r="L187" s="130">
        <v>0.52551020408163296</v>
      </c>
      <c r="M187" s="131" t="s">
        <v>601</v>
      </c>
      <c r="N187" s="132">
        <v>42620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55</v>
      </c>
      <c r="B188" s="107">
        <v>42473</v>
      </c>
      <c r="C188" s="107"/>
      <c r="D188" s="108" t="s">
        <v>758</v>
      </c>
      <c r="E188" s="109" t="s">
        <v>625</v>
      </c>
      <c r="F188" s="110">
        <v>88</v>
      </c>
      <c r="G188" s="109"/>
      <c r="H188" s="109">
        <v>103</v>
      </c>
      <c r="I188" s="127">
        <v>103</v>
      </c>
      <c r="J188" s="128" t="s">
        <v>684</v>
      </c>
      <c r="K188" s="129">
        <v>15</v>
      </c>
      <c r="L188" s="130">
        <v>0.170454545454545</v>
      </c>
      <c r="M188" s="131" t="s">
        <v>601</v>
      </c>
      <c r="N188" s="132">
        <v>42530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56</v>
      </c>
      <c r="B189" s="107">
        <v>42492</v>
      </c>
      <c r="C189" s="107"/>
      <c r="D189" s="108" t="s">
        <v>701</v>
      </c>
      <c r="E189" s="109" t="s">
        <v>625</v>
      </c>
      <c r="F189" s="110">
        <v>127.5</v>
      </c>
      <c r="G189" s="109"/>
      <c r="H189" s="109">
        <v>148</v>
      </c>
      <c r="I189" s="127" t="s">
        <v>702</v>
      </c>
      <c r="J189" s="128" t="s">
        <v>684</v>
      </c>
      <c r="K189" s="129">
        <f>H189-F189</f>
        <v>20.5</v>
      </c>
      <c r="L189" s="130">
        <f>K189/F189</f>
        <v>0.16078431372549021</v>
      </c>
      <c r="M189" s="131" t="s">
        <v>601</v>
      </c>
      <c r="N189" s="132">
        <v>42564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57</v>
      </c>
      <c r="B190" s="107">
        <v>42493</v>
      </c>
      <c r="C190" s="107"/>
      <c r="D190" s="108" t="s">
        <v>703</v>
      </c>
      <c r="E190" s="109" t="s">
        <v>625</v>
      </c>
      <c r="F190" s="110">
        <v>675</v>
      </c>
      <c r="G190" s="109"/>
      <c r="H190" s="109">
        <v>815</v>
      </c>
      <c r="I190" s="127" t="s">
        <v>704</v>
      </c>
      <c r="J190" s="128" t="s">
        <v>684</v>
      </c>
      <c r="K190" s="129">
        <f>H190-F190</f>
        <v>140</v>
      </c>
      <c r="L190" s="130">
        <f>K190/F190</f>
        <v>0.2074074074074074</v>
      </c>
      <c r="M190" s="131" t="s">
        <v>601</v>
      </c>
      <c r="N190" s="132">
        <v>43154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5">
        <v>58</v>
      </c>
      <c r="B191" s="111">
        <v>42522</v>
      </c>
      <c r="C191" s="111"/>
      <c r="D191" s="112" t="s">
        <v>759</v>
      </c>
      <c r="E191" s="113" t="s">
        <v>625</v>
      </c>
      <c r="F191" s="114">
        <v>500</v>
      </c>
      <c r="G191" s="114"/>
      <c r="H191" s="115">
        <v>232.5</v>
      </c>
      <c r="I191" s="133" t="s">
        <v>760</v>
      </c>
      <c r="J191" s="134" t="s">
        <v>761</v>
      </c>
      <c r="K191" s="135">
        <f>H191-F191</f>
        <v>-267.5</v>
      </c>
      <c r="L191" s="136">
        <f>K191/F191</f>
        <v>-0.53500000000000003</v>
      </c>
      <c r="M191" s="137" t="s">
        <v>665</v>
      </c>
      <c r="N191" s="138">
        <v>43735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59</v>
      </c>
      <c r="B192" s="107">
        <v>42527</v>
      </c>
      <c r="C192" s="107"/>
      <c r="D192" s="108" t="s">
        <v>705</v>
      </c>
      <c r="E192" s="109" t="s">
        <v>625</v>
      </c>
      <c r="F192" s="110">
        <v>110</v>
      </c>
      <c r="G192" s="109"/>
      <c r="H192" s="109">
        <v>126.5</v>
      </c>
      <c r="I192" s="127">
        <v>125</v>
      </c>
      <c r="J192" s="128" t="s">
        <v>634</v>
      </c>
      <c r="K192" s="129">
        <f>H192-F192</f>
        <v>16.5</v>
      </c>
      <c r="L192" s="130">
        <f>K192/F192</f>
        <v>0.15</v>
      </c>
      <c r="M192" s="131" t="s">
        <v>601</v>
      </c>
      <c r="N192" s="132">
        <v>42552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60</v>
      </c>
      <c r="B193" s="107">
        <v>42538</v>
      </c>
      <c r="C193" s="107"/>
      <c r="D193" s="108" t="s">
        <v>706</v>
      </c>
      <c r="E193" s="109" t="s">
        <v>625</v>
      </c>
      <c r="F193" s="110">
        <v>44</v>
      </c>
      <c r="G193" s="109"/>
      <c r="H193" s="109">
        <v>69.5</v>
      </c>
      <c r="I193" s="127">
        <v>69.5</v>
      </c>
      <c r="J193" s="128" t="s">
        <v>707</v>
      </c>
      <c r="K193" s="129">
        <f>H193-F193</f>
        <v>25.5</v>
      </c>
      <c r="L193" s="130">
        <f>K193/F193</f>
        <v>0.57954545454545459</v>
      </c>
      <c r="M193" s="131" t="s">
        <v>601</v>
      </c>
      <c r="N193" s="132">
        <v>42977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61</v>
      </c>
      <c r="B194" s="107">
        <v>42549</v>
      </c>
      <c r="C194" s="107"/>
      <c r="D194" s="149" t="s">
        <v>762</v>
      </c>
      <c r="E194" s="109" t="s">
        <v>625</v>
      </c>
      <c r="F194" s="110">
        <v>262.5</v>
      </c>
      <c r="G194" s="109"/>
      <c r="H194" s="109">
        <v>340</v>
      </c>
      <c r="I194" s="127">
        <v>333</v>
      </c>
      <c r="J194" s="128" t="s">
        <v>763</v>
      </c>
      <c r="K194" s="129">
        <v>77.5</v>
      </c>
      <c r="L194" s="130">
        <v>0.29523809523809502</v>
      </c>
      <c r="M194" s="131" t="s">
        <v>601</v>
      </c>
      <c r="N194" s="132">
        <v>43017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62</v>
      </c>
      <c r="B195" s="107">
        <v>42549</v>
      </c>
      <c r="C195" s="107"/>
      <c r="D195" s="149" t="s">
        <v>764</v>
      </c>
      <c r="E195" s="109" t="s">
        <v>625</v>
      </c>
      <c r="F195" s="110">
        <v>840</v>
      </c>
      <c r="G195" s="109"/>
      <c r="H195" s="109">
        <v>1230</v>
      </c>
      <c r="I195" s="127">
        <v>1230</v>
      </c>
      <c r="J195" s="128" t="s">
        <v>684</v>
      </c>
      <c r="K195" s="129">
        <v>390</v>
      </c>
      <c r="L195" s="130">
        <v>0.46428571428571402</v>
      </c>
      <c r="M195" s="131" t="s">
        <v>601</v>
      </c>
      <c r="N195" s="132">
        <v>42649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67">
        <v>63</v>
      </c>
      <c r="B196" s="144">
        <v>42556</v>
      </c>
      <c r="C196" s="144"/>
      <c r="D196" s="145" t="s">
        <v>708</v>
      </c>
      <c r="E196" s="146" t="s">
        <v>625</v>
      </c>
      <c r="F196" s="147">
        <v>395</v>
      </c>
      <c r="G196" s="148"/>
      <c r="H196" s="148">
        <f>(468.5+342.5)/2</f>
        <v>405.5</v>
      </c>
      <c r="I196" s="148">
        <v>510</v>
      </c>
      <c r="J196" s="171" t="s">
        <v>709</v>
      </c>
      <c r="K196" s="172">
        <f t="shared" ref="K196:K202" si="72">H196-F196</f>
        <v>10.5</v>
      </c>
      <c r="L196" s="173">
        <f t="shared" ref="L196:L202" si="73">K196/F196</f>
        <v>2.6582278481012658E-2</v>
      </c>
      <c r="M196" s="174" t="s">
        <v>710</v>
      </c>
      <c r="N196" s="175">
        <v>43606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5">
        <v>64</v>
      </c>
      <c r="B197" s="111">
        <v>42584</v>
      </c>
      <c r="C197" s="111"/>
      <c r="D197" s="112" t="s">
        <v>711</v>
      </c>
      <c r="E197" s="113" t="s">
        <v>602</v>
      </c>
      <c r="F197" s="114">
        <f>169.5-12.8</f>
        <v>156.69999999999999</v>
      </c>
      <c r="G197" s="114"/>
      <c r="H197" s="115">
        <v>77</v>
      </c>
      <c r="I197" s="133" t="s">
        <v>712</v>
      </c>
      <c r="J197" s="397" t="s">
        <v>3403</v>
      </c>
      <c r="K197" s="135">
        <f t="shared" si="72"/>
        <v>-79.699999999999989</v>
      </c>
      <c r="L197" s="136">
        <f t="shared" si="73"/>
        <v>-0.50861518825781749</v>
      </c>
      <c r="M197" s="137" t="s">
        <v>665</v>
      </c>
      <c r="N197" s="138">
        <v>43522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5">
        <v>65</v>
      </c>
      <c r="B198" s="111">
        <v>42586</v>
      </c>
      <c r="C198" s="111"/>
      <c r="D198" s="112" t="s">
        <v>713</v>
      </c>
      <c r="E198" s="113" t="s">
        <v>625</v>
      </c>
      <c r="F198" s="114">
        <v>400</v>
      </c>
      <c r="G198" s="114"/>
      <c r="H198" s="115">
        <v>305</v>
      </c>
      <c r="I198" s="133">
        <v>475</v>
      </c>
      <c r="J198" s="134" t="s">
        <v>714</v>
      </c>
      <c r="K198" s="135">
        <f t="shared" si="72"/>
        <v>-95</v>
      </c>
      <c r="L198" s="136">
        <f t="shared" si="73"/>
        <v>-0.23749999999999999</v>
      </c>
      <c r="M198" s="137" t="s">
        <v>665</v>
      </c>
      <c r="N198" s="138">
        <v>43606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66</v>
      </c>
      <c r="B199" s="107">
        <v>42593</v>
      </c>
      <c r="C199" s="107"/>
      <c r="D199" s="108" t="s">
        <v>715</v>
      </c>
      <c r="E199" s="109" t="s">
        <v>625</v>
      </c>
      <c r="F199" s="110">
        <v>86.5</v>
      </c>
      <c r="G199" s="109"/>
      <c r="H199" s="109">
        <v>130</v>
      </c>
      <c r="I199" s="127">
        <v>130</v>
      </c>
      <c r="J199" s="142" t="s">
        <v>716</v>
      </c>
      <c r="K199" s="129">
        <f t="shared" si="72"/>
        <v>43.5</v>
      </c>
      <c r="L199" s="130">
        <f t="shared" si="73"/>
        <v>0.50289017341040465</v>
      </c>
      <c r="M199" s="131" t="s">
        <v>601</v>
      </c>
      <c r="N199" s="132">
        <v>43091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5">
        <v>67</v>
      </c>
      <c r="B200" s="111">
        <v>42600</v>
      </c>
      <c r="C200" s="111"/>
      <c r="D200" s="112" t="s">
        <v>382</v>
      </c>
      <c r="E200" s="113" t="s">
        <v>625</v>
      </c>
      <c r="F200" s="114">
        <v>133.5</v>
      </c>
      <c r="G200" s="114"/>
      <c r="H200" s="115">
        <v>126.5</v>
      </c>
      <c r="I200" s="133">
        <v>178</v>
      </c>
      <c r="J200" s="134" t="s">
        <v>717</v>
      </c>
      <c r="K200" s="135">
        <f t="shared" si="72"/>
        <v>-7</v>
      </c>
      <c r="L200" s="136">
        <f t="shared" si="73"/>
        <v>-5.2434456928838954E-2</v>
      </c>
      <c r="M200" s="137" t="s">
        <v>665</v>
      </c>
      <c r="N200" s="138">
        <v>42615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68</v>
      </c>
      <c r="B201" s="107">
        <v>42613</v>
      </c>
      <c r="C201" s="107"/>
      <c r="D201" s="108" t="s">
        <v>718</v>
      </c>
      <c r="E201" s="109" t="s">
        <v>625</v>
      </c>
      <c r="F201" s="110">
        <v>560</v>
      </c>
      <c r="G201" s="109"/>
      <c r="H201" s="109">
        <v>725</v>
      </c>
      <c r="I201" s="127">
        <v>725</v>
      </c>
      <c r="J201" s="128" t="s">
        <v>627</v>
      </c>
      <c r="K201" s="129">
        <f t="shared" si="72"/>
        <v>165</v>
      </c>
      <c r="L201" s="130">
        <f t="shared" si="73"/>
        <v>0.29464285714285715</v>
      </c>
      <c r="M201" s="131" t="s">
        <v>601</v>
      </c>
      <c r="N201" s="132">
        <v>42456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69</v>
      </c>
      <c r="B202" s="107">
        <v>42614</v>
      </c>
      <c r="C202" s="107"/>
      <c r="D202" s="108" t="s">
        <v>719</v>
      </c>
      <c r="E202" s="109" t="s">
        <v>625</v>
      </c>
      <c r="F202" s="110">
        <v>160.5</v>
      </c>
      <c r="G202" s="109"/>
      <c r="H202" s="109">
        <v>210</v>
      </c>
      <c r="I202" s="127">
        <v>210</v>
      </c>
      <c r="J202" s="128" t="s">
        <v>627</v>
      </c>
      <c r="K202" s="129">
        <f t="shared" si="72"/>
        <v>49.5</v>
      </c>
      <c r="L202" s="130">
        <f t="shared" si="73"/>
        <v>0.30841121495327101</v>
      </c>
      <c r="M202" s="131" t="s">
        <v>601</v>
      </c>
      <c r="N202" s="132">
        <v>42871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70</v>
      </c>
      <c r="B203" s="107">
        <v>42646</v>
      </c>
      <c r="C203" s="107"/>
      <c r="D203" s="149" t="s">
        <v>406</v>
      </c>
      <c r="E203" s="109" t="s">
        <v>625</v>
      </c>
      <c r="F203" s="110">
        <v>430</v>
      </c>
      <c r="G203" s="109"/>
      <c r="H203" s="109">
        <v>596</v>
      </c>
      <c r="I203" s="127">
        <v>575</v>
      </c>
      <c r="J203" s="128" t="s">
        <v>765</v>
      </c>
      <c r="K203" s="129">
        <v>166</v>
      </c>
      <c r="L203" s="130">
        <v>0.38604651162790699</v>
      </c>
      <c r="M203" s="131" t="s">
        <v>601</v>
      </c>
      <c r="N203" s="132">
        <v>42769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71</v>
      </c>
      <c r="B204" s="107">
        <v>42657</v>
      </c>
      <c r="C204" s="107"/>
      <c r="D204" s="108" t="s">
        <v>720</v>
      </c>
      <c r="E204" s="109" t="s">
        <v>625</v>
      </c>
      <c r="F204" s="110">
        <v>280</v>
      </c>
      <c r="G204" s="109"/>
      <c r="H204" s="109">
        <v>345</v>
      </c>
      <c r="I204" s="127">
        <v>345</v>
      </c>
      <c r="J204" s="128" t="s">
        <v>627</v>
      </c>
      <c r="K204" s="129">
        <f t="shared" ref="K204:K209" si="74">H204-F204</f>
        <v>65</v>
      </c>
      <c r="L204" s="130">
        <f>K204/F204</f>
        <v>0.23214285714285715</v>
      </c>
      <c r="M204" s="131" t="s">
        <v>601</v>
      </c>
      <c r="N204" s="132">
        <v>42814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72</v>
      </c>
      <c r="B205" s="107">
        <v>42657</v>
      </c>
      <c r="C205" s="107"/>
      <c r="D205" s="108" t="s">
        <v>721</v>
      </c>
      <c r="E205" s="109" t="s">
        <v>625</v>
      </c>
      <c r="F205" s="110">
        <v>245</v>
      </c>
      <c r="G205" s="109"/>
      <c r="H205" s="109">
        <v>325.5</v>
      </c>
      <c r="I205" s="127">
        <v>330</v>
      </c>
      <c r="J205" s="128" t="s">
        <v>722</v>
      </c>
      <c r="K205" s="129">
        <f t="shared" si="74"/>
        <v>80.5</v>
      </c>
      <c r="L205" s="130">
        <f>K205/F205</f>
        <v>0.32857142857142857</v>
      </c>
      <c r="M205" s="131" t="s">
        <v>601</v>
      </c>
      <c r="N205" s="132">
        <v>42769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73</v>
      </c>
      <c r="B206" s="107">
        <v>42660</v>
      </c>
      <c r="C206" s="107"/>
      <c r="D206" s="108" t="s">
        <v>350</v>
      </c>
      <c r="E206" s="109" t="s">
        <v>625</v>
      </c>
      <c r="F206" s="110">
        <v>125</v>
      </c>
      <c r="G206" s="109"/>
      <c r="H206" s="109">
        <v>160</v>
      </c>
      <c r="I206" s="127">
        <v>160</v>
      </c>
      <c r="J206" s="128" t="s">
        <v>684</v>
      </c>
      <c r="K206" s="129">
        <f t="shared" si="74"/>
        <v>35</v>
      </c>
      <c r="L206" s="130">
        <v>0.28000000000000003</v>
      </c>
      <c r="M206" s="131" t="s">
        <v>601</v>
      </c>
      <c r="N206" s="132">
        <v>42803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74</v>
      </c>
      <c r="B207" s="107">
        <v>42660</v>
      </c>
      <c r="C207" s="107"/>
      <c r="D207" s="108" t="s">
        <v>484</v>
      </c>
      <c r="E207" s="109" t="s">
        <v>625</v>
      </c>
      <c r="F207" s="110">
        <v>114</v>
      </c>
      <c r="G207" s="109"/>
      <c r="H207" s="109">
        <v>145</v>
      </c>
      <c r="I207" s="127">
        <v>145</v>
      </c>
      <c r="J207" s="128" t="s">
        <v>684</v>
      </c>
      <c r="K207" s="129">
        <f t="shared" si="74"/>
        <v>31</v>
      </c>
      <c r="L207" s="130">
        <f>K207/F207</f>
        <v>0.27192982456140352</v>
      </c>
      <c r="M207" s="131" t="s">
        <v>601</v>
      </c>
      <c r="N207" s="132">
        <v>42859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75</v>
      </c>
      <c r="B208" s="107">
        <v>42660</v>
      </c>
      <c r="C208" s="107"/>
      <c r="D208" s="108" t="s">
        <v>723</v>
      </c>
      <c r="E208" s="109" t="s">
        <v>625</v>
      </c>
      <c r="F208" s="110">
        <v>212</v>
      </c>
      <c r="G208" s="109"/>
      <c r="H208" s="109">
        <v>280</v>
      </c>
      <c r="I208" s="127">
        <v>276</v>
      </c>
      <c r="J208" s="128" t="s">
        <v>724</v>
      </c>
      <c r="K208" s="129">
        <f t="shared" si="74"/>
        <v>68</v>
      </c>
      <c r="L208" s="130">
        <f>K208/F208</f>
        <v>0.32075471698113206</v>
      </c>
      <c r="M208" s="131" t="s">
        <v>601</v>
      </c>
      <c r="N208" s="132">
        <v>42858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76</v>
      </c>
      <c r="B209" s="107">
        <v>42678</v>
      </c>
      <c r="C209" s="107"/>
      <c r="D209" s="108" t="s">
        <v>152</v>
      </c>
      <c r="E209" s="109" t="s">
        <v>625</v>
      </c>
      <c r="F209" s="110">
        <v>155</v>
      </c>
      <c r="G209" s="109"/>
      <c r="H209" s="109">
        <v>210</v>
      </c>
      <c r="I209" s="127">
        <v>210</v>
      </c>
      <c r="J209" s="128" t="s">
        <v>725</v>
      </c>
      <c r="K209" s="129">
        <f t="shared" si="74"/>
        <v>55</v>
      </c>
      <c r="L209" s="130">
        <f>K209/F209</f>
        <v>0.35483870967741937</v>
      </c>
      <c r="M209" s="131" t="s">
        <v>601</v>
      </c>
      <c r="N209" s="132">
        <v>42944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5">
        <v>77</v>
      </c>
      <c r="B210" s="111">
        <v>42710</v>
      </c>
      <c r="C210" s="111"/>
      <c r="D210" s="112" t="s">
        <v>766</v>
      </c>
      <c r="E210" s="113" t="s">
        <v>625</v>
      </c>
      <c r="F210" s="114">
        <v>150.5</v>
      </c>
      <c r="G210" s="114"/>
      <c r="H210" s="115">
        <v>72.5</v>
      </c>
      <c r="I210" s="133">
        <v>174</v>
      </c>
      <c r="J210" s="134" t="s">
        <v>767</v>
      </c>
      <c r="K210" s="135">
        <v>-78</v>
      </c>
      <c r="L210" s="136">
        <v>-0.51827242524916906</v>
      </c>
      <c r="M210" s="137" t="s">
        <v>665</v>
      </c>
      <c r="N210" s="138">
        <v>43333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78</v>
      </c>
      <c r="B211" s="107">
        <v>42712</v>
      </c>
      <c r="C211" s="107"/>
      <c r="D211" s="108" t="s">
        <v>126</v>
      </c>
      <c r="E211" s="109" t="s">
        <v>625</v>
      </c>
      <c r="F211" s="110">
        <v>380</v>
      </c>
      <c r="G211" s="109"/>
      <c r="H211" s="109">
        <v>478</v>
      </c>
      <c r="I211" s="127">
        <v>468</v>
      </c>
      <c r="J211" s="128" t="s">
        <v>684</v>
      </c>
      <c r="K211" s="129">
        <f>H211-F211</f>
        <v>98</v>
      </c>
      <c r="L211" s="130">
        <f>K211/F211</f>
        <v>0.25789473684210529</v>
      </c>
      <c r="M211" s="131" t="s">
        <v>601</v>
      </c>
      <c r="N211" s="132">
        <v>43025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79</v>
      </c>
      <c r="B212" s="107">
        <v>42734</v>
      </c>
      <c r="C212" s="107"/>
      <c r="D212" s="108" t="s">
        <v>249</v>
      </c>
      <c r="E212" s="109" t="s">
        <v>625</v>
      </c>
      <c r="F212" s="110">
        <v>305</v>
      </c>
      <c r="G212" s="109"/>
      <c r="H212" s="109">
        <v>375</v>
      </c>
      <c r="I212" s="127">
        <v>375</v>
      </c>
      <c r="J212" s="128" t="s">
        <v>684</v>
      </c>
      <c r="K212" s="129">
        <f>H212-F212</f>
        <v>70</v>
      </c>
      <c r="L212" s="130">
        <f>K212/F212</f>
        <v>0.22950819672131148</v>
      </c>
      <c r="M212" s="131" t="s">
        <v>601</v>
      </c>
      <c r="N212" s="132">
        <v>42768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80</v>
      </c>
      <c r="B213" s="107">
        <v>42739</v>
      </c>
      <c r="C213" s="107"/>
      <c r="D213" s="108" t="s">
        <v>352</v>
      </c>
      <c r="E213" s="109" t="s">
        <v>625</v>
      </c>
      <c r="F213" s="110">
        <v>99.5</v>
      </c>
      <c r="G213" s="109"/>
      <c r="H213" s="109">
        <v>158</v>
      </c>
      <c r="I213" s="127">
        <v>158</v>
      </c>
      <c r="J213" s="128" t="s">
        <v>684</v>
      </c>
      <c r="K213" s="129">
        <f>H213-F213</f>
        <v>58.5</v>
      </c>
      <c r="L213" s="130">
        <f>K213/F213</f>
        <v>0.5879396984924623</v>
      </c>
      <c r="M213" s="131" t="s">
        <v>601</v>
      </c>
      <c r="N213" s="132">
        <v>42898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81</v>
      </c>
      <c r="B214" s="107">
        <v>42739</v>
      </c>
      <c r="C214" s="107"/>
      <c r="D214" s="108" t="s">
        <v>352</v>
      </c>
      <c r="E214" s="109" t="s">
        <v>625</v>
      </c>
      <c r="F214" s="110">
        <v>99.5</v>
      </c>
      <c r="G214" s="109"/>
      <c r="H214" s="109">
        <v>158</v>
      </c>
      <c r="I214" s="127">
        <v>158</v>
      </c>
      <c r="J214" s="128" t="s">
        <v>684</v>
      </c>
      <c r="K214" s="129">
        <v>58.5</v>
      </c>
      <c r="L214" s="130">
        <v>0.58793969849246197</v>
      </c>
      <c r="M214" s="131" t="s">
        <v>601</v>
      </c>
      <c r="N214" s="132">
        <v>42898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82</v>
      </c>
      <c r="B215" s="107">
        <v>42786</v>
      </c>
      <c r="C215" s="107"/>
      <c r="D215" s="108" t="s">
        <v>170</v>
      </c>
      <c r="E215" s="109" t="s">
        <v>625</v>
      </c>
      <c r="F215" s="110">
        <v>140.5</v>
      </c>
      <c r="G215" s="109"/>
      <c r="H215" s="109">
        <v>220</v>
      </c>
      <c r="I215" s="127">
        <v>220</v>
      </c>
      <c r="J215" s="128" t="s">
        <v>684</v>
      </c>
      <c r="K215" s="129">
        <f>H215-F215</f>
        <v>79.5</v>
      </c>
      <c r="L215" s="130">
        <f>K215/F215</f>
        <v>0.5658362989323843</v>
      </c>
      <c r="M215" s="131" t="s">
        <v>601</v>
      </c>
      <c r="N215" s="132">
        <v>42864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83</v>
      </c>
      <c r="B216" s="107">
        <v>42786</v>
      </c>
      <c r="C216" s="107"/>
      <c r="D216" s="108" t="s">
        <v>768</v>
      </c>
      <c r="E216" s="109" t="s">
        <v>625</v>
      </c>
      <c r="F216" s="110">
        <v>202.5</v>
      </c>
      <c r="G216" s="109"/>
      <c r="H216" s="109">
        <v>234</v>
      </c>
      <c r="I216" s="127">
        <v>234</v>
      </c>
      <c r="J216" s="128" t="s">
        <v>684</v>
      </c>
      <c r="K216" s="129">
        <v>31.5</v>
      </c>
      <c r="L216" s="130">
        <v>0.155555555555556</v>
      </c>
      <c r="M216" s="131" t="s">
        <v>601</v>
      </c>
      <c r="N216" s="132">
        <v>42836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84</v>
      </c>
      <c r="B217" s="107">
        <v>42818</v>
      </c>
      <c r="C217" s="107"/>
      <c r="D217" s="108" t="s">
        <v>558</v>
      </c>
      <c r="E217" s="109" t="s">
        <v>625</v>
      </c>
      <c r="F217" s="110">
        <v>300.5</v>
      </c>
      <c r="G217" s="109"/>
      <c r="H217" s="109">
        <v>417.5</v>
      </c>
      <c r="I217" s="127">
        <v>420</v>
      </c>
      <c r="J217" s="128" t="s">
        <v>726</v>
      </c>
      <c r="K217" s="129">
        <f>H217-F217</f>
        <v>117</v>
      </c>
      <c r="L217" s="130">
        <f>K217/F217</f>
        <v>0.38935108153078202</v>
      </c>
      <c r="M217" s="131" t="s">
        <v>601</v>
      </c>
      <c r="N217" s="132">
        <v>43070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85</v>
      </c>
      <c r="B218" s="107">
        <v>42818</v>
      </c>
      <c r="C218" s="107"/>
      <c r="D218" s="108" t="s">
        <v>764</v>
      </c>
      <c r="E218" s="109" t="s">
        <v>625</v>
      </c>
      <c r="F218" s="110">
        <v>850</v>
      </c>
      <c r="G218" s="109"/>
      <c r="H218" s="109">
        <v>1042.5</v>
      </c>
      <c r="I218" s="127">
        <v>1023</v>
      </c>
      <c r="J218" s="128" t="s">
        <v>769</v>
      </c>
      <c r="K218" s="129">
        <v>192.5</v>
      </c>
      <c r="L218" s="130">
        <v>0.22647058823529401</v>
      </c>
      <c r="M218" s="131" t="s">
        <v>601</v>
      </c>
      <c r="N218" s="132">
        <v>42830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86</v>
      </c>
      <c r="B219" s="107">
        <v>42830</v>
      </c>
      <c r="C219" s="107"/>
      <c r="D219" s="108" t="s">
        <v>502</v>
      </c>
      <c r="E219" s="109" t="s">
        <v>625</v>
      </c>
      <c r="F219" s="110">
        <v>785</v>
      </c>
      <c r="G219" s="109"/>
      <c r="H219" s="109">
        <v>930</v>
      </c>
      <c r="I219" s="127">
        <v>920</v>
      </c>
      <c r="J219" s="128" t="s">
        <v>727</v>
      </c>
      <c r="K219" s="129">
        <f>H219-F219</f>
        <v>145</v>
      </c>
      <c r="L219" s="130">
        <f>K219/F219</f>
        <v>0.18471337579617833</v>
      </c>
      <c r="M219" s="131" t="s">
        <v>601</v>
      </c>
      <c r="N219" s="132">
        <v>42976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5">
        <v>87</v>
      </c>
      <c r="B220" s="111">
        <v>42831</v>
      </c>
      <c r="C220" s="111"/>
      <c r="D220" s="112" t="s">
        <v>770</v>
      </c>
      <c r="E220" s="113" t="s">
        <v>625</v>
      </c>
      <c r="F220" s="114">
        <v>40</v>
      </c>
      <c r="G220" s="114"/>
      <c r="H220" s="115">
        <v>13.1</v>
      </c>
      <c r="I220" s="133">
        <v>60</v>
      </c>
      <c r="J220" s="139" t="s">
        <v>771</v>
      </c>
      <c r="K220" s="135">
        <v>-26.9</v>
      </c>
      <c r="L220" s="136">
        <v>-0.67249999999999999</v>
      </c>
      <c r="M220" s="137" t="s">
        <v>665</v>
      </c>
      <c r="N220" s="138">
        <v>43138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88</v>
      </c>
      <c r="B221" s="107">
        <v>42837</v>
      </c>
      <c r="C221" s="107"/>
      <c r="D221" s="108" t="s">
        <v>89</v>
      </c>
      <c r="E221" s="109" t="s">
        <v>625</v>
      </c>
      <c r="F221" s="110">
        <v>289.5</v>
      </c>
      <c r="G221" s="109"/>
      <c r="H221" s="109">
        <v>354</v>
      </c>
      <c r="I221" s="127">
        <v>360</v>
      </c>
      <c r="J221" s="128" t="s">
        <v>728</v>
      </c>
      <c r="K221" s="129">
        <f t="shared" ref="K221:K229" si="75">H221-F221</f>
        <v>64.5</v>
      </c>
      <c r="L221" s="130">
        <f t="shared" ref="L221:L229" si="76">K221/F221</f>
        <v>0.22279792746113988</v>
      </c>
      <c r="M221" s="131" t="s">
        <v>601</v>
      </c>
      <c r="N221" s="132">
        <v>43040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89</v>
      </c>
      <c r="B222" s="107">
        <v>42845</v>
      </c>
      <c r="C222" s="107"/>
      <c r="D222" s="108" t="s">
        <v>439</v>
      </c>
      <c r="E222" s="109" t="s">
        <v>625</v>
      </c>
      <c r="F222" s="110">
        <v>700</v>
      </c>
      <c r="G222" s="109"/>
      <c r="H222" s="109">
        <v>840</v>
      </c>
      <c r="I222" s="127">
        <v>840</v>
      </c>
      <c r="J222" s="128" t="s">
        <v>729</v>
      </c>
      <c r="K222" s="129">
        <f t="shared" si="75"/>
        <v>140</v>
      </c>
      <c r="L222" s="130">
        <f t="shared" si="76"/>
        <v>0.2</v>
      </c>
      <c r="M222" s="131" t="s">
        <v>601</v>
      </c>
      <c r="N222" s="132">
        <v>42893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90</v>
      </c>
      <c r="B223" s="107">
        <v>42887</v>
      </c>
      <c r="C223" s="107"/>
      <c r="D223" s="149" t="s">
        <v>364</v>
      </c>
      <c r="E223" s="109" t="s">
        <v>625</v>
      </c>
      <c r="F223" s="110">
        <v>130</v>
      </c>
      <c r="G223" s="109"/>
      <c r="H223" s="109">
        <v>144.25</v>
      </c>
      <c r="I223" s="127">
        <v>170</v>
      </c>
      <c r="J223" s="128" t="s">
        <v>730</v>
      </c>
      <c r="K223" s="129">
        <f t="shared" si="75"/>
        <v>14.25</v>
      </c>
      <c r="L223" s="130">
        <f t="shared" si="76"/>
        <v>0.10961538461538461</v>
      </c>
      <c r="M223" s="131" t="s">
        <v>601</v>
      </c>
      <c r="N223" s="132">
        <v>43675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91</v>
      </c>
      <c r="B224" s="107">
        <v>42901</v>
      </c>
      <c r="C224" s="107"/>
      <c r="D224" s="149" t="s">
        <v>731</v>
      </c>
      <c r="E224" s="109" t="s">
        <v>625</v>
      </c>
      <c r="F224" s="110">
        <v>214.5</v>
      </c>
      <c r="G224" s="109"/>
      <c r="H224" s="109">
        <v>262</v>
      </c>
      <c r="I224" s="127">
        <v>262</v>
      </c>
      <c r="J224" s="128" t="s">
        <v>732</v>
      </c>
      <c r="K224" s="129">
        <f t="shared" si="75"/>
        <v>47.5</v>
      </c>
      <c r="L224" s="130">
        <f t="shared" si="76"/>
        <v>0.22144522144522144</v>
      </c>
      <c r="M224" s="131" t="s">
        <v>601</v>
      </c>
      <c r="N224" s="132">
        <v>42977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6">
        <v>92</v>
      </c>
      <c r="B225" s="155">
        <v>42933</v>
      </c>
      <c r="C225" s="155"/>
      <c r="D225" s="156" t="s">
        <v>733</v>
      </c>
      <c r="E225" s="157" t="s">
        <v>625</v>
      </c>
      <c r="F225" s="158">
        <v>370</v>
      </c>
      <c r="G225" s="157"/>
      <c r="H225" s="157">
        <v>447.5</v>
      </c>
      <c r="I225" s="179">
        <v>450</v>
      </c>
      <c r="J225" s="232" t="s">
        <v>684</v>
      </c>
      <c r="K225" s="129">
        <f t="shared" si="75"/>
        <v>77.5</v>
      </c>
      <c r="L225" s="181">
        <f t="shared" si="76"/>
        <v>0.20945945945945946</v>
      </c>
      <c r="M225" s="182" t="s">
        <v>601</v>
      </c>
      <c r="N225" s="183">
        <v>43035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6">
        <v>93</v>
      </c>
      <c r="B226" s="155">
        <v>42943</v>
      </c>
      <c r="C226" s="155"/>
      <c r="D226" s="156" t="s">
        <v>168</v>
      </c>
      <c r="E226" s="157" t="s">
        <v>625</v>
      </c>
      <c r="F226" s="158">
        <v>657.5</v>
      </c>
      <c r="G226" s="157"/>
      <c r="H226" s="157">
        <v>825</v>
      </c>
      <c r="I226" s="179">
        <v>820</v>
      </c>
      <c r="J226" s="232" t="s">
        <v>684</v>
      </c>
      <c r="K226" s="129">
        <f t="shared" si="75"/>
        <v>167.5</v>
      </c>
      <c r="L226" s="181">
        <f t="shared" si="76"/>
        <v>0.25475285171102663</v>
      </c>
      <c r="M226" s="182" t="s">
        <v>601</v>
      </c>
      <c r="N226" s="183">
        <v>43090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94</v>
      </c>
      <c r="B227" s="107">
        <v>42964</v>
      </c>
      <c r="C227" s="107"/>
      <c r="D227" s="108" t="s">
        <v>369</v>
      </c>
      <c r="E227" s="109" t="s">
        <v>625</v>
      </c>
      <c r="F227" s="110">
        <v>605</v>
      </c>
      <c r="G227" s="109"/>
      <c r="H227" s="109">
        <v>750</v>
      </c>
      <c r="I227" s="127">
        <v>750</v>
      </c>
      <c r="J227" s="128" t="s">
        <v>727</v>
      </c>
      <c r="K227" s="129">
        <f t="shared" si="75"/>
        <v>145</v>
      </c>
      <c r="L227" s="130">
        <f t="shared" si="76"/>
        <v>0.23966942148760331</v>
      </c>
      <c r="M227" s="131" t="s">
        <v>601</v>
      </c>
      <c r="N227" s="132">
        <v>43027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68">
        <v>95</v>
      </c>
      <c r="B228" s="150">
        <v>42979</v>
      </c>
      <c r="C228" s="150"/>
      <c r="D228" s="151" t="s">
        <v>510</v>
      </c>
      <c r="E228" s="152" t="s">
        <v>625</v>
      </c>
      <c r="F228" s="153">
        <v>255</v>
      </c>
      <c r="G228" s="154"/>
      <c r="H228" s="154">
        <v>217.25</v>
      </c>
      <c r="I228" s="154">
        <v>320</v>
      </c>
      <c r="J228" s="176" t="s">
        <v>734</v>
      </c>
      <c r="K228" s="135">
        <f t="shared" si="75"/>
        <v>-37.75</v>
      </c>
      <c r="L228" s="177">
        <f t="shared" si="76"/>
        <v>-0.14803921568627451</v>
      </c>
      <c r="M228" s="137" t="s">
        <v>665</v>
      </c>
      <c r="N228" s="178">
        <v>43661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96</v>
      </c>
      <c r="B229" s="107">
        <v>42997</v>
      </c>
      <c r="C229" s="107"/>
      <c r="D229" s="108" t="s">
        <v>735</v>
      </c>
      <c r="E229" s="109" t="s">
        <v>625</v>
      </c>
      <c r="F229" s="110">
        <v>215</v>
      </c>
      <c r="G229" s="109"/>
      <c r="H229" s="109">
        <v>258</v>
      </c>
      <c r="I229" s="127">
        <v>258</v>
      </c>
      <c r="J229" s="128" t="s">
        <v>684</v>
      </c>
      <c r="K229" s="129">
        <f t="shared" si="75"/>
        <v>43</v>
      </c>
      <c r="L229" s="130">
        <f t="shared" si="76"/>
        <v>0.2</v>
      </c>
      <c r="M229" s="131" t="s">
        <v>601</v>
      </c>
      <c r="N229" s="132">
        <v>43040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97</v>
      </c>
      <c r="B230" s="107">
        <v>42997</v>
      </c>
      <c r="C230" s="107"/>
      <c r="D230" s="108" t="s">
        <v>735</v>
      </c>
      <c r="E230" s="109" t="s">
        <v>625</v>
      </c>
      <c r="F230" s="110">
        <v>215</v>
      </c>
      <c r="G230" s="109"/>
      <c r="H230" s="109">
        <v>258</v>
      </c>
      <c r="I230" s="127">
        <v>258</v>
      </c>
      <c r="J230" s="232" t="s">
        <v>684</v>
      </c>
      <c r="K230" s="129">
        <v>43</v>
      </c>
      <c r="L230" s="130">
        <v>0.2</v>
      </c>
      <c r="M230" s="131" t="s">
        <v>601</v>
      </c>
      <c r="N230" s="132">
        <v>43040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7">
        <v>98</v>
      </c>
      <c r="B231" s="208">
        <v>42998</v>
      </c>
      <c r="C231" s="208"/>
      <c r="D231" s="377" t="s">
        <v>2981</v>
      </c>
      <c r="E231" s="209" t="s">
        <v>625</v>
      </c>
      <c r="F231" s="210">
        <v>75</v>
      </c>
      <c r="G231" s="209"/>
      <c r="H231" s="209">
        <v>90</v>
      </c>
      <c r="I231" s="233">
        <v>90</v>
      </c>
      <c r="J231" s="128" t="s">
        <v>736</v>
      </c>
      <c r="K231" s="129">
        <f t="shared" ref="K231:K236" si="77">H231-F231</f>
        <v>15</v>
      </c>
      <c r="L231" s="130">
        <f t="shared" ref="L231:L236" si="78">K231/F231</f>
        <v>0.2</v>
      </c>
      <c r="M231" s="131" t="s">
        <v>601</v>
      </c>
      <c r="N231" s="132">
        <v>43019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6">
        <v>99</v>
      </c>
      <c r="B232" s="155">
        <v>43011</v>
      </c>
      <c r="C232" s="155"/>
      <c r="D232" s="156" t="s">
        <v>737</v>
      </c>
      <c r="E232" s="157" t="s">
        <v>625</v>
      </c>
      <c r="F232" s="158">
        <v>315</v>
      </c>
      <c r="G232" s="157"/>
      <c r="H232" s="157">
        <v>392</v>
      </c>
      <c r="I232" s="179">
        <v>384</v>
      </c>
      <c r="J232" s="232" t="s">
        <v>738</v>
      </c>
      <c r="K232" s="129">
        <f t="shared" si="77"/>
        <v>77</v>
      </c>
      <c r="L232" s="181">
        <f t="shared" si="78"/>
        <v>0.24444444444444444</v>
      </c>
      <c r="M232" s="182" t="s">
        <v>601</v>
      </c>
      <c r="N232" s="183">
        <v>43017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6">
        <v>100</v>
      </c>
      <c r="B233" s="155">
        <v>43013</v>
      </c>
      <c r="C233" s="155"/>
      <c r="D233" s="156" t="s">
        <v>739</v>
      </c>
      <c r="E233" s="157" t="s">
        <v>625</v>
      </c>
      <c r="F233" s="158">
        <v>145</v>
      </c>
      <c r="G233" s="157"/>
      <c r="H233" s="157">
        <v>179</v>
      </c>
      <c r="I233" s="179">
        <v>180</v>
      </c>
      <c r="J233" s="232" t="s">
        <v>615</v>
      </c>
      <c r="K233" s="129">
        <f t="shared" si="77"/>
        <v>34</v>
      </c>
      <c r="L233" s="181">
        <f t="shared" si="78"/>
        <v>0.23448275862068965</v>
      </c>
      <c r="M233" s="182" t="s">
        <v>601</v>
      </c>
      <c r="N233" s="183">
        <v>43025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6">
        <v>101</v>
      </c>
      <c r="B234" s="155">
        <v>43014</v>
      </c>
      <c r="C234" s="155"/>
      <c r="D234" s="156" t="s">
        <v>340</v>
      </c>
      <c r="E234" s="157" t="s">
        <v>625</v>
      </c>
      <c r="F234" s="158">
        <v>256</v>
      </c>
      <c r="G234" s="157"/>
      <c r="H234" s="157">
        <v>323</v>
      </c>
      <c r="I234" s="179">
        <v>320</v>
      </c>
      <c r="J234" s="232" t="s">
        <v>684</v>
      </c>
      <c r="K234" s="129">
        <f t="shared" si="77"/>
        <v>67</v>
      </c>
      <c r="L234" s="181">
        <f t="shared" si="78"/>
        <v>0.26171875</v>
      </c>
      <c r="M234" s="182" t="s">
        <v>601</v>
      </c>
      <c r="N234" s="183">
        <v>43067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6">
        <v>102</v>
      </c>
      <c r="B235" s="155">
        <v>43017</v>
      </c>
      <c r="C235" s="155"/>
      <c r="D235" s="156" t="s">
        <v>361</v>
      </c>
      <c r="E235" s="157" t="s">
        <v>625</v>
      </c>
      <c r="F235" s="158">
        <v>137.5</v>
      </c>
      <c r="G235" s="157"/>
      <c r="H235" s="157">
        <v>184</v>
      </c>
      <c r="I235" s="179">
        <v>183</v>
      </c>
      <c r="J235" s="180" t="s">
        <v>740</v>
      </c>
      <c r="K235" s="129">
        <f t="shared" si="77"/>
        <v>46.5</v>
      </c>
      <c r="L235" s="181">
        <f t="shared" si="78"/>
        <v>0.33818181818181819</v>
      </c>
      <c r="M235" s="182" t="s">
        <v>601</v>
      </c>
      <c r="N235" s="183">
        <v>43108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6">
        <v>103</v>
      </c>
      <c r="B236" s="155">
        <v>43018</v>
      </c>
      <c r="C236" s="155"/>
      <c r="D236" s="156" t="s">
        <v>741</v>
      </c>
      <c r="E236" s="157" t="s">
        <v>625</v>
      </c>
      <c r="F236" s="158">
        <v>125.5</v>
      </c>
      <c r="G236" s="157"/>
      <c r="H236" s="157">
        <v>158</v>
      </c>
      <c r="I236" s="179">
        <v>155</v>
      </c>
      <c r="J236" s="180" t="s">
        <v>742</v>
      </c>
      <c r="K236" s="129">
        <f t="shared" si="77"/>
        <v>32.5</v>
      </c>
      <c r="L236" s="181">
        <f t="shared" si="78"/>
        <v>0.25896414342629481</v>
      </c>
      <c r="M236" s="182" t="s">
        <v>601</v>
      </c>
      <c r="N236" s="183">
        <v>43067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6">
        <v>104</v>
      </c>
      <c r="B237" s="155">
        <v>43018</v>
      </c>
      <c r="C237" s="155"/>
      <c r="D237" s="156" t="s">
        <v>772</v>
      </c>
      <c r="E237" s="157" t="s">
        <v>625</v>
      </c>
      <c r="F237" s="158">
        <v>895</v>
      </c>
      <c r="G237" s="157"/>
      <c r="H237" s="157">
        <v>1122.5</v>
      </c>
      <c r="I237" s="179">
        <v>1078</v>
      </c>
      <c r="J237" s="180" t="s">
        <v>773</v>
      </c>
      <c r="K237" s="129">
        <v>227.5</v>
      </c>
      <c r="L237" s="181">
        <v>0.25418994413407803</v>
      </c>
      <c r="M237" s="182" t="s">
        <v>601</v>
      </c>
      <c r="N237" s="183">
        <v>43117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6">
        <v>105</v>
      </c>
      <c r="B238" s="155">
        <v>43020</v>
      </c>
      <c r="C238" s="155"/>
      <c r="D238" s="156" t="s">
        <v>348</v>
      </c>
      <c r="E238" s="157" t="s">
        <v>625</v>
      </c>
      <c r="F238" s="158">
        <v>525</v>
      </c>
      <c r="G238" s="157"/>
      <c r="H238" s="157">
        <v>629</v>
      </c>
      <c r="I238" s="179">
        <v>629</v>
      </c>
      <c r="J238" s="232" t="s">
        <v>684</v>
      </c>
      <c r="K238" s="129">
        <v>104</v>
      </c>
      <c r="L238" s="181">
        <v>0.19809523809523799</v>
      </c>
      <c r="M238" s="182" t="s">
        <v>601</v>
      </c>
      <c r="N238" s="183">
        <v>43119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6">
        <v>106</v>
      </c>
      <c r="B239" s="155">
        <v>43046</v>
      </c>
      <c r="C239" s="155"/>
      <c r="D239" s="156" t="s">
        <v>394</v>
      </c>
      <c r="E239" s="157" t="s">
        <v>625</v>
      </c>
      <c r="F239" s="158">
        <v>740</v>
      </c>
      <c r="G239" s="157"/>
      <c r="H239" s="157">
        <v>892.5</v>
      </c>
      <c r="I239" s="179">
        <v>900</v>
      </c>
      <c r="J239" s="180" t="s">
        <v>743</v>
      </c>
      <c r="K239" s="129">
        <f>H239-F239</f>
        <v>152.5</v>
      </c>
      <c r="L239" s="181">
        <f>K239/F239</f>
        <v>0.20608108108108109</v>
      </c>
      <c r="M239" s="182" t="s">
        <v>601</v>
      </c>
      <c r="N239" s="183">
        <v>43052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107</v>
      </c>
      <c r="B240" s="107">
        <v>43073</v>
      </c>
      <c r="C240" s="107"/>
      <c r="D240" s="108" t="s">
        <v>744</v>
      </c>
      <c r="E240" s="109" t="s">
        <v>625</v>
      </c>
      <c r="F240" s="110">
        <v>118.5</v>
      </c>
      <c r="G240" s="109"/>
      <c r="H240" s="109">
        <v>143.5</v>
      </c>
      <c r="I240" s="127">
        <v>145</v>
      </c>
      <c r="J240" s="142" t="s">
        <v>745</v>
      </c>
      <c r="K240" s="129">
        <f>H240-F240</f>
        <v>25</v>
      </c>
      <c r="L240" s="130">
        <f>K240/F240</f>
        <v>0.2109704641350211</v>
      </c>
      <c r="M240" s="131" t="s">
        <v>601</v>
      </c>
      <c r="N240" s="132">
        <v>43097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108</v>
      </c>
      <c r="B241" s="111">
        <v>43090</v>
      </c>
      <c r="C241" s="111"/>
      <c r="D241" s="159" t="s">
        <v>444</v>
      </c>
      <c r="E241" s="113" t="s">
        <v>625</v>
      </c>
      <c r="F241" s="114">
        <v>715</v>
      </c>
      <c r="G241" s="114"/>
      <c r="H241" s="115">
        <v>500</v>
      </c>
      <c r="I241" s="133">
        <v>872</v>
      </c>
      <c r="J241" s="139" t="s">
        <v>746</v>
      </c>
      <c r="K241" s="135">
        <f>H241-F241</f>
        <v>-215</v>
      </c>
      <c r="L241" s="136">
        <f>K241/F241</f>
        <v>-0.30069930069930068</v>
      </c>
      <c r="M241" s="137" t="s">
        <v>665</v>
      </c>
      <c r="N241" s="138">
        <v>43670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109</v>
      </c>
      <c r="B242" s="107">
        <v>43098</v>
      </c>
      <c r="C242" s="107"/>
      <c r="D242" s="108" t="s">
        <v>737</v>
      </c>
      <c r="E242" s="109" t="s">
        <v>625</v>
      </c>
      <c r="F242" s="110">
        <v>435</v>
      </c>
      <c r="G242" s="109"/>
      <c r="H242" s="109">
        <v>542.5</v>
      </c>
      <c r="I242" s="127">
        <v>539</v>
      </c>
      <c r="J242" s="142" t="s">
        <v>684</v>
      </c>
      <c r="K242" s="129">
        <v>107.5</v>
      </c>
      <c r="L242" s="130">
        <v>0.247126436781609</v>
      </c>
      <c r="M242" s="131" t="s">
        <v>601</v>
      </c>
      <c r="N242" s="132">
        <v>43206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110</v>
      </c>
      <c r="B243" s="107">
        <v>43098</v>
      </c>
      <c r="C243" s="107"/>
      <c r="D243" s="108" t="s">
        <v>572</v>
      </c>
      <c r="E243" s="109" t="s">
        <v>625</v>
      </c>
      <c r="F243" s="110">
        <v>885</v>
      </c>
      <c r="G243" s="109"/>
      <c r="H243" s="109">
        <v>1090</v>
      </c>
      <c r="I243" s="127">
        <v>1084</v>
      </c>
      <c r="J243" s="142" t="s">
        <v>684</v>
      </c>
      <c r="K243" s="129">
        <v>205</v>
      </c>
      <c r="L243" s="130">
        <v>0.23163841807909599</v>
      </c>
      <c r="M243" s="131" t="s">
        <v>601</v>
      </c>
      <c r="N243" s="132">
        <v>43213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69">
        <v>111</v>
      </c>
      <c r="B244" s="349">
        <v>43192</v>
      </c>
      <c r="C244" s="349"/>
      <c r="D244" s="117" t="s">
        <v>754</v>
      </c>
      <c r="E244" s="352" t="s">
        <v>625</v>
      </c>
      <c r="F244" s="355">
        <v>478.5</v>
      </c>
      <c r="G244" s="352"/>
      <c r="H244" s="352">
        <v>442</v>
      </c>
      <c r="I244" s="358">
        <v>613</v>
      </c>
      <c r="J244" s="397" t="s">
        <v>3405</v>
      </c>
      <c r="K244" s="135">
        <f>H244-F244</f>
        <v>-36.5</v>
      </c>
      <c r="L244" s="136">
        <f>K244/F244</f>
        <v>-7.6280041797283177E-2</v>
      </c>
      <c r="M244" s="137" t="s">
        <v>665</v>
      </c>
      <c r="N244" s="138">
        <v>43762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5">
        <v>112</v>
      </c>
      <c r="B245" s="111">
        <v>43194</v>
      </c>
      <c r="C245" s="111"/>
      <c r="D245" s="376" t="s">
        <v>2980</v>
      </c>
      <c r="E245" s="113" t="s">
        <v>625</v>
      </c>
      <c r="F245" s="114">
        <f>141.5-7.3</f>
        <v>134.19999999999999</v>
      </c>
      <c r="G245" s="114"/>
      <c r="H245" s="115">
        <v>77</v>
      </c>
      <c r="I245" s="133">
        <v>180</v>
      </c>
      <c r="J245" s="397" t="s">
        <v>3404</v>
      </c>
      <c r="K245" s="135">
        <f>H245-F245</f>
        <v>-57.199999999999989</v>
      </c>
      <c r="L245" s="136">
        <f>K245/F245</f>
        <v>-0.42622950819672129</v>
      </c>
      <c r="M245" s="137" t="s">
        <v>665</v>
      </c>
      <c r="N245" s="138">
        <v>43522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5">
        <v>113</v>
      </c>
      <c r="B246" s="111">
        <v>43209</v>
      </c>
      <c r="C246" s="111"/>
      <c r="D246" s="112" t="s">
        <v>747</v>
      </c>
      <c r="E246" s="113" t="s">
        <v>625</v>
      </c>
      <c r="F246" s="114">
        <v>430</v>
      </c>
      <c r="G246" s="114"/>
      <c r="H246" s="115">
        <v>220</v>
      </c>
      <c r="I246" s="133">
        <v>537</v>
      </c>
      <c r="J246" s="139" t="s">
        <v>748</v>
      </c>
      <c r="K246" s="135">
        <f>H246-F246</f>
        <v>-210</v>
      </c>
      <c r="L246" s="136">
        <f>K246/F246</f>
        <v>-0.48837209302325579</v>
      </c>
      <c r="M246" s="137" t="s">
        <v>665</v>
      </c>
      <c r="N246" s="138">
        <v>43252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70">
        <v>114</v>
      </c>
      <c r="B247" s="160">
        <v>43220</v>
      </c>
      <c r="C247" s="160"/>
      <c r="D247" s="161" t="s">
        <v>395</v>
      </c>
      <c r="E247" s="162" t="s">
        <v>625</v>
      </c>
      <c r="F247" s="164">
        <v>153.5</v>
      </c>
      <c r="G247" s="164"/>
      <c r="H247" s="164">
        <v>196</v>
      </c>
      <c r="I247" s="164">
        <v>196</v>
      </c>
      <c r="J247" s="361" t="s">
        <v>3496</v>
      </c>
      <c r="K247" s="184">
        <f>H247-F247</f>
        <v>42.5</v>
      </c>
      <c r="L247" s="185">
        <f>K247/F247</f>
        <v>0.27687296416938112</v>
      </c>
      <c r="M247" s="163" t="s">
        <v>601</v>
      </c>
      <c r="N247" s="186">
        <v>43605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115</v>
      </c>
      <c r="B248" s="111">
        <v>43306</v>
      </c>
      <c r="C248" s="111"/>
      <c r="D248" s="112" t="s">
        <v>770</v>
      </c>
      <c r="E248" s="113" t="s">
        <v>625</v>
      </c>
      <c r="F248" s="114">
        <v>27.5</v>
      </c>
      <c r="G248" s="114"/>
      <c r="H248" s="115">
        <v>13.1</v>
      </c>
      <c r="I248" s="133">
        <v>60</v>
      </c>
      <c r="J248" s="139" t="s">
        <v>774</v>
      </c>
      <c r="K248" s="135">
        <v>-14.4</v>
      </c>
      <c r="L248" s="136">
        <v>-0.52363636363636401</v>
      </c>
      <c r="M248" s="137" t="s">
        <v>665</v>
      </c>
      <c r="N248" s="138">
        <v>43138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9">
        <v>116</v>
      </c>
      <c r="B249" s="349">
        <v>43318</v>
      </c>
      <c r="C249" s="349"/>
      <c r="D249" s="117" t="s">
        <v>749</v>
      </c>
      <c r="E249" s="352" t="s">
        <v>625</v>
      </c>
      <c r="F249" s="352">
        <v>148.5</v>
      </c>
      <c r="G249" s="352"/>
      <c r="H249" s="352">
        <v>102</v>
      </c>
      <c r="I249" s="358">
        <v>182</v>
      </c>
      <c r="J249" s="139" t="s">
        <v>3495</v>
      </c>
      <c r="K249" s="135">
        <f>H249-F249</f>
        <v>-46.5</v>
      </c>
      <c r="L249" s="136">
        <f>K249/F249</f>
        <v>-0.31313131313131315</v>
      </c>
      <c r="M249" s="137" t="s">
        <v>665</v>
      </c>
      <c r="N249" s="138">
        <v>43661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117</v>
      </c>
      <c r="B250" s="107">
        <v>43335</v>
      </c>
      <c r="C250" s="107"/>
      <c r="D250" s="108" t="s">
        <v>775</v>
      </c>
      <c r="E250" s="109" t="s">
        <v>625</v>
      </c>
      <c r="F250" s="157">
        <v>285</v>
      </c>
      <c r="G250" s="109"/>
      <c r="H250" s="109">
        <v>355</v>
      </c>
      <c r="I250" s="127">
        <v>364</v>
      </c>
      <c r="J250" s="142" t="s">
        <v>776</v>
      </c>
      <c r="K250" s="129">
        <v>70</v>
      </c>
      <c r="L250" s="130">
        <v>0.24561403508771901</v>
      </c>
      <c r="M250" s="131" t="s">
        <v>601</v>
      </c>
      <c r="N250" s="132">
        <v>43455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118</v>
      </c>
      <c r="B251" s="107">
        <v>43341</v>
      </c>
      <c r="C251" s="107"/>
      <c r="D251" s="108" t="s">
        <v>385</v>
      </c>
      <c r="E251" s="109" t="s">
        <v>625</v>
      </c>
      <c r="F251" s="157">
        <v>525</v>
      </c>
      <c r="G251" s="109"/>
      <c r="H251" s="109">
        <v>585</v>
      </c>
      <c r="I251" s="127">
        <v>635</v>
      </c>
      <c r="J251" s="142" t="s">
        <v>750</v>
      </c>
      <c r="K251" s="129">
        <f t="shared" ref="K251:K263" si="79">H251-F251</f>
        <v>60</v>
      </c>
      <c r="L251" s="130">
        <f t="shared" ref="L251:L263" si="80">K251/F251</f>
        <v>0.11428571428571428</v>
      </c>
      <c r="M251" s="131" t="s">
        <v>601</v>
      </c>
      <c r="N251" s="132">
        <v>43662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4">
        <v>119</v>
      </c>
      <c r="B252" s="107">
        <v>43395</v>
      </c>
      <c r="C252" s="107"/>
      <c r="D252" s="108" t="s">
        <v>369</v>
      </c>
      <c r="E252" s="109" t="s">
        <v>625</v>
      </c>
      <c r="F252" s="157">
        <v>475</v>
      </c>
      <c r="G252" s="109"/>
      <c r="H252" s="109">
        <v>574</v>
      </c>
      <c r="I252" s="127">
        <v>570</v>
      </c>
      <c r="J252" s="142" t="s">
        <v>684</v>
      </c>
      <c r="K252" s="129">
        <f t="shared" si="79"/>
        <v>99</v>
      </c>
      <c r="L252" s="130">
        <f t="shared" si="80"/>
        <v>0.20842105263157895</v>
      </c>
      <c r="M252" s="131" t="s">
        <v>601</v>
      </c>
      <c r="N252" s="132">
        <v>43403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6">
        <v>120</v>
      </c>
      <c r="B253" s="155">
        <v>43397</v>
      </c>
      <c r="C253" s="155"/>
      <c r="D253" s="432" t="s">
        <v>392</v>
      </c>
      <c r="E253" s="157" t="s">
        <v>625</v>
      </c>
      <c r="F253" s="157">
        <v>707.5</v>
      </c>
      <c r="G253" s="157"/>
      <c r="H253" s="157">
        <v>872</v>
      </c>
      <c r="I253" s="179">
        <v>872</v>
      </c>
      <c r="J253" s="180" t="s">
        <v>684</v>
      </c>
      <c r="K253" s="129">
        <f t="shared" si="79"/>
        <v>164.5</v>
      </c>
      <c r="L253" s="181">
        <f t="shared" si="80"/>
        <v>0.23250883392226149</v>
      </c>
      <c r="M253" s="182" t="s">
        <v>601</v>
      </c>
      <c r="N253" s="183">
        <v>43482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6">
        <v>121</v>
      </c>
      <c r="B254" s="155">
        <v>43398</v>
      </c>
      <c r="C254" s="155"/>
      <c r="D254" s="432" t="s">
        <v>349</v>
      </c>
      <c r="E254" s="157" t="s">
        <v>625</v>
      </c>
      <c r="F254" s="157">
        <v>162</v>
      </c>
      <c r="G254" s="157"/>
      <c r="H254" s="157">
        <v>204</v>
      </c>
      <c r="I254" s="179">
        <v>209</v>
      </c>
      <c r="J254" s="180" t="s">
        <v>3494</v>
      </c>
      <c r="K254" s="129">
        <f t="shared" si="79"/>
        <v>42</v>
      </c>
      <c r="L254" s="181">
        <f t="shared" si="80"/>
        <v>0.25925925925925924</v>
      </c>
      <c r="M254" s="182" t="s">
        <v>601</v>
      </c>
      <c r="N254" s="183">
        <v>43539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7">
        <v>122</v>
      </c>
      <c r="B255" s="208">
        <v>43399</v>
      </c>
      <c r="C255" s="208"/>
      <c r="D255" s="156" t="s">
        <v>496</v>
      </c>
      <c r="E255" s="209" t="s">
        <v>625</v>
      </c>
      <c r="F255" s="209">
        <v>240</v>
      </c>
      <c r="G255" s="209"/>
      <c r="H255" s="209">
        <v>297</v>
      </c>
      <c r="I255" s="233">
        <v>297</v>
      </c>
      <c r="J255" s="180" t="s">
        <v>684</v>
      </c>
      <c r="K255" s="234">
        <f t="shared" si="79"/>
        <v>57</v>
      </c>
      <c r="L255" s="235">
        <f t="shared" si="80"/>
        <v>0.23749999999999999</v>
      </c>
      <c r="M255" s="236" t="s">
        <v>601</v>
      </c>
      <c r="N255" s="237">
        <v>43417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123</v>
      </c>
      <c r="B256" s="107">
        <v>43439</v>
      </c>
      <c r="C256" s="107"/>
      <c r="D256" s="149" t="s">
        <v>751</v>
      </c>
      <c r="E256" s="109" t="s">
        <v>625</v>
      </c>
      <c r="F256" s="109">
        <v>202.5</v>
      </c>
      <c r="G256" s="109"/>
      <c r="H256" s="109">
        <v>255</v>
      </c>
      <c r="I256" s="127">
        <v>252</v>
      </c>
      <c r="J256" s="142" t="s">
        <v>684</v>
      </c>
      <c r="K256" s="129">
        <f t="shared" si="79"/>
        <v>52.5</v>
      </c>
      <c r="L256" s="130">
        <f t="shared" si="80"/>
        <v>0.25925925925925924</v>
      </c>
      <c r="M256" s="131" t="s">
        <v>601</v>
      </c>
      <c r="N256" s="132">
        <v>43542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7">
        <v>124</v>
      </c>
      <c r="B257" s="208">
        <v>43465</v>
      </c>
      <c r="C257" s="107"/>
      <c r="D257" s="432" t="s">
        <v>424</v>
      </c>
      <c r="E257" s="209" t="s">
        <v>625</v>
      </c>
      <c r="F257" s="209">
        <v>710</v>
      </c>
      <c r="G257" s="209"/>
      <c r="H257" s="209">
        <v>866</v>
      </c>
      <c r="I257" s="233">
        <v>866</v>
      </c>
      <c r="J257" s="180" t="s">
        <v>684</v>
      </c>
      <c r="K257" s="129">
        <f t="shared" si="79"/>
        <v>156</v>
      </c>
      <c r="L257" s="130">
        <f t="shared" si="80"/>
        <v>0.21971830985915494</v>
      </c>
      <c r="M257" s="131" t="s">
        <v>601</v>
      </c>
      <c r="N257" s="364">
        <v>43553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7">
        <v>125</v>
      </c>
      <c r="B258" s="208">
        <v>43522</v>
      </c>
      <c r="C258" s="208"/>
      <c r="D258" s="432" t="s">
        <v>142</v>
      </c>
      <c r="E258" s="209" t="s">
        <v>625</v>
      </c>
      <c r="F258" s="209">
        <v>337.25</v>
      </c>
      <c r="G258" s="209"/>
      <c r="H258" s="209">
        <v>398.5</v>
      </c>
      <c r="I258" s="233">
        <v>411</v>
      </c>
      <c r="J258" s="142" t="s">
        <v>3493</v>
      </c>
      <c r="K258" s="129">
        <f t="shared" si="79"/>
        <v>61.25</v>
      </c>
      <c r="L258" s="130">
        <f t="shared" si="80"/>
        <v>0.1816160118606375</v>
      </c>
      <c r="M258" s="131" t="s">
        <v>601</v>
      </c>
      <c r="N258" s="364">
        <v>43760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71">
        <v>126</v>
      </c>
      <c r="B259" s="165">
        <v>43559</v>
      </c>
      <c r="C259" s="165"/>
      <c r="D259" s="166" t="s">
        <v>411</v>
      </c>
      <c r="E259" s="167" t="s">
        <v>625</v>
      </c>
      <c r="F259" s="167">
        <v>130</v>
      </c>
      <c r="G259" s="167"/>
      <c r="H259" s="167">
        <v>65</v>
      </c>
      <c r="I259" s="187">
        <v>158</v>
      </c>
      <c r="J259" s="139" t="s">
        <v>752</v>
      </c>
      <c r="K259" s="135">
        <f t="shared" si="79"/>
        <v>-65</v>
      </c>
      <c r="L259" s="136">
        <f t="shared" si="80"/>
        <v>-0.5</v>
      </c>
      <c r="M259" s="137" t="s">
        <v>665</v>
      </c>
      <c r="N259" s="138">
        <v>43726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2">
        <v>127</v>
      </c>
      <c r="B260" s="188">
        <v>43017</v>
      </c>
      <c r="C260" s="188"/>
      <c r="D260" s="189" t="s">
        <v>170</v>
      </c>
      <c r="E260" s="190" t="s">
        <v>625</v>
      </c>
      <c r="F260" s="191">
        <v>141.5</v>
      </c>
      <c r="G260" s="192"/>
      <c r="H260" s="192">
        <v>183.5</v>
      </c>
      <c r="I260" s="192">
        <v>210</v>
      </c>
      <c r="J260" s="219" t="s">
        <v>3442</v>
      </c>
      <c r="K260" s="220">
        <f t="shared" si="79"/>
        <v>42</v>
      </c>
      <c r="L260" s="221">
        <f t="shared" si="80"/>
        <v>0.29681978798586572</v>
      </c>
      <c r="M260" s="191" t="s">
        <v>601</v>
      </c>
      <c r="N260" s="222">
        <v>43042</v>
      </c>
      <c r="O260" s="57"/>
      <c r="P260" s="16"/>
      <c r="Q260" s="16"/>
      <c r="R260" s="95" t="s">
        <v>753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71">
        <v>128</v>
      </c>
      <c r="B261" s="165">
        <v>43074</v>
      </c>
      <c r="C261" s="165"/>
      <c r="D261" s="166" t="s">
        <v>304</v>
      </c>
      <c r="E261" s="167" t="s">
        <v>625</v>
      </c>
      <c r="F261" s="168">
        <v>172</v>
      </c>
      <c r="G261" s="167"/>
      <c r="H261" s="167">
        <v>155.25</v>
      </c>
      <c r="I261" s="187">
        <v>230</v>
      </c>
      <c r="J261" s="397" t="s">
        <v>3402</v>
      </c>
      <c r="K261" s="135">
        <f t="shared" ref="K261" si="81">H261-F261</f>
        <v>-16.75</v>
      </c>
      <c r="L261" s="136">
        <f t="shared" ref="L261" si="82">K261/F261</f>
        <v>-9.7383720930232565E-2</v>
      </c>
      <c r="M261" s="137" t="s">
        <v>665</v>
      </c>
      <c r="N261" s="138">
        <v>43787</v>
      </c>
      <c r="O261" s="57"/>
      <c r="P261" s="16"/>
      <c r="Q261" s="16"/>
      <c r="R261" s="17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2">
        <v>129</v>
      </c>
      <c r="B262" s="188">
        <v>43398</v>
      </c>
      <c r="C262" s="188"/>
      <c r="D262" s="189" t="s">
        <v>105</v>
      </c>
      <c r="E262" s="190" t="s">
        <v>625</v>
      </c>
      <c r="F262" s="192">
        <v>698.5</v>
      </c>
      <c r="G262" s="192"/>
      <c r="H262" s="192">
        <v>850</v>
      </c>
      <c r="I262" s="192">
        <v>890</v>
      </c>
      <c r="J262" s="223" t="s">
        <v>3490</v>
      </c>
      <c r="K262" s="220">
        <f t="shared" si="79"/>
        <v>151.5</v>
      </c>
      <c r="L262" s="221">
        <f t="shared" si="80"/>
        <v>0.21689334287759485</v>
      </c>
      <c r="M262" s="191" t="s">
        <v>601</v>
      </c>
      <c r="N262" s="222">
        <v>43453</v>
      </c>
      <c r="O262" s="57"/>
      <c r="P262" s="16"/>
      <c r="Q262" s="16"/>
      <c r="R262" s="95" t="s">
        <v>753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7">
        <v>130</v>
      </c>
      <c r="B263" s="160">
        <v>42877</v>
      </c>
      <c r="C263" s="160"/>
      <c r="D263" s="161" t="s">
        <v>384</v>
      </c>
      <c r="E263" s="162" t="s">
        <v>625</v>
      </c>
      <c r="F263" s="163">
        <v>127.6</v>
      </c>
      <c r="G263" s="164"/>
      <c r="H263" s="164">
        <v>138</v>
      </c>
      <c r="I263" s="164">
        <v>190</v>
      </c>
      <c r="J263" s="398" t="s">
        <v>3406</v>
      </c>
      <c r="K263" s="184">
        <f t="shared" si="79"/>
        <v>10.400000000000006</v>
      </c>
      <c r="L263" s="185">
        <f t="shared" si="80"/>
        <v>8.1504702194357417E-2</v>
      </c>
      <c r="M263" s="163" t="s">
        <v>601</v>
      </c>
      <c r="N263" s="186">
        <v>43774</v>
      </c>
      <c r="O263" s="57"/>
      <c r="P263" s="16"/>
      <c r="Q263" s="16"/>
      <c r="R263" s="17" t="s">
        <v>755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3">
        <v>131</v>
      </c>
      <c r="B264" s="196">
        <v>43158</v>
      </c>
      <c r="C264" s="196"/>
      <c r="D264" s="193" t="s">
        <v>756</v>
      </c>
      <c r="E264" s="197" t="s">
        <v>625</v>
      </c>
      <c r="F264" s="198">
        <v>317</v>
      </c>
      <c r="G264" s="197"/>
      <c r="H264" s="197"/>
      <c r="I264" s="226">
        <v>398</v>
      </c>
      <c r="J264" s="225"/>
      <c r="K264" s="195"/>
      <c r="L264" s="194"/>
      <c r="M264" s="225" t="s">
        <v>603</v>
      </c>
      <c r="N264" s="224"/>
      <c r="O264" s="57"/>
      <c r="P264" s="16"/>
      <c r="Q264" s="16"/>
      <c r="R264" s="95" t="s">
        <v>755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1">
        <v>132</v>
      </c>
      <c r="B265" s="165">
        <v>43164</v>
      </c>
      <c r="C265" s="165"/>
      <c r="D265" s="166" t="s">
        <v>136</v>
      </c>
      <c r="E265" s="167" t="s">
        <v>625</v>
      </c>
      <c r="F265" s="168">
        <f>510-14.4</f>
        <v>495.6</v>
      </c>
      <c r="G265" s="167"/>
      <c r="H265" s="167">
        <v>350</v>
      </c>
      <c r="I265" s="187">
        <v>672</v>
      </c>
      <c r="J265" s="397" t="s">
        <v>3463</v>
      </c>
      <c r="K265" s="135">
        <f t="shared" ref="K265" si="83">H265-F265</f>
        <v>-145.60000000000002</v>
      </c>
      <c r="L265" s="136">
        <f t="shared" ref="L265" si="84">K265/F265</f>
        <v>-0.29378531073446329</v>
      </c>
      <c r="M265" s="137" t="s">
        <v>665</v>
      </c>
      <c r="N265" s="138">
        <v>43887</v>
      </c>
      <c r="O265" s="57"/>
      <c r="P265" s="16"/>
      <c r="Q265" s="16"/>
      <c r="R265" s="17" t="s">
        <v>755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1">
        <v>133</v>
      </c>
      <c r="B266" s="165">
        <v>43237</v>
      </c>
      <c r="C266" s="165"/>
      <c r="D266" s="166" t="s">
        <v>490</v>
      </c>
      <c r="E266" s="167" t="s">
        <v>625</v>
      </c>
      <c r="F266" s="168">
        <v>230.3</v>
      </c>
      <c r="G266" s="167"/>
      <c r="H266" s="167">
        <v>102.5</v>
      </c>
      <c r="I266" s="187">
        <v>348</v>
      </c>
      <c r="J266" s="397" t="s">
        <v>3484</v>
      </c>
      <c r="K266" s="135">
        <f t="shared" ref="K266" si="85">H266-F266</f>
        <v>-127.80000000000001</v>
      </c>
      <c r="L266" s="136">
        <f t="shared" ref="L266" si="86">K266/F266</f>
        <v>-0.55492835432045162</v>
      </c>
      <c r="M266" s="137" t="s">
        <v>665</v>
      </c>
      <c r="N266" s="138">
        <v>43896</v>
      </c>
      <c r="O266" s="57"/>
      <c r="P266" s="16"/>
      <c r="Q266" s="16"/>
      <c r="R266" s="17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16">
        <v>134</v>
      </c>
      <c r="B267" s="199">
        <v>43258</v>
      </c>
      <c r="C267" s="199"/>
      <c r="D267" s="202" t="s">
        <v>450</v>
      </c>
      <c r="E267" s="200" t="s">
        <v>625</v>
      </c>
      <c r="F267" s="198">
        <f>342.5-5.1</f>
        <v>337.4</v>
      </c>
      <c r="G267" s="200"/>
      <c r="H267" s="200"/>
      <c r="I267" s="227">
        <v>439</v>
      </c>
      <c r="J267" s="228"/>
      <c r="K267" s="229"/>
      <c r="L267" s="230"/>
      <c r="M267" s="228" t="s">
        <v>603</v>
      </c>
      <c r="N267" s="231"/>
      <c r="O267" s="57"/>
      <c r="P267" s="16"/>
      <c r="Q267" s="16"/>
      <c r="R267" s="95" t="s">
        <v>755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6">
        <v>135</v>
      </c>
      <c r="B268" s="199">
        <v>43285</v>
      </c>
      <c r="C268" s="199"/>
      <c r="D268" s="203" t="s">
        <v>50</v>
      </c>
      <c r="E268" s="200" t="s">
        <v>625</v>
      </c>
      <c r="F268" s="198">
        <f>127.5-5.53</f>
        <v>121.97</v>
      </c>
      <c r="G268" s="200"/>
      <c r="H268" s="200"/>
      <c r="I268" s="227">
        <v>170</v>
      </c>
      <c r="J268" s="228"/>
      <c r="K268" s="229"/>
      <c r="L268" s="230"/>
      <c r="M268" s="228" t="s">
        <v>603</v>
      </c>
      <c r="N268" s="231"/>
      <c r="O268" s="57"/>
      <c r="P268" s="16"/>
      <c r="Q268" s="16"/>
      <c r="R268" s="343" t="s">
        <v>755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1">
        <v>136</v>
      </c>
      <c r="B269" s="165">
        <v>43294</v>
      </c>
      <c r="C269" s="165"/>
      <c r="D269" s="166" t="s">
        <v>244</v>
      </c>
      <c r="E269" s="167" t="s">
        <v>625</v>
      </c>
      <c r="F269" s="168">
        <v>46.5</v>
      </c>
      <c r="G269" s="167"/>
      <c r="H269" s="167">
        <v>17</v>
      </c>
      <c r="I269" s="187">
        <v>59</v>
      </c>
      <c r="J269" s="397" t="s">
        <v>3462</v>
      </c>
      <c r="K269" s="135">
        <f t="shared" ref="K269" si="87">H269-F269</f>
        <v>-29.5</v>
      </c>
      <c r="L269" s="136">
        <f t="shared" ref="L269" si="88">K269/F269</f>
        <v>-0.63440860215053763</v>
      </c>
      <c r="M269" s="137" t="s">
        <v>665</v>
      </c>
      <c r="N269" s="138">
        <v>43887</v>
      </c>
      <c r="O269" s="57"/>
      <c r="P269" s="16"/>
      <c r="Q269" s="16"/>
      <c r="R269" s="17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3">
        <v>137</v>
      </c>
      <c r="B270" s="196">
        <v>43396</v>
      </c>
      <c r="C270" s="196"/>
      <c r="D270" s="203" t="s">
        <v>426</v>
      </c>
      <c r="E270" s="200" t="s">
        <v>625</v>
      </c>
      <c r="F270" s="201">
        <v>156.5</v>
      </c>
      <c r="G270" s="200"/>
      <c r="H270" s="200"/>
      <c r="I270" s="227">
        <v>191</v>
      </c>
      <c r="J270" s="228"/>
      <c r="K270" s="229"/>
      <c r="L270" s="230"/>
      <c r="M270" s="228" t="s">
        <v>603</v>
      </c>
      <c r="N270" s="231"/>
      <c r="O270" s="57"/>
      <c r="P270" s="16"/>
      <c r="Q270" s="16"/>
      <c r="R270" s="345" t="s">
        <v>753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73">
        <v>138</v>
      </c>
      <c r="B271" s="196">
        <v>43439</v>
      </c>
      <c r="C271" s="196"/>
      <c r="D271" s="203" t="s">
        <v>331</v>
      </c>
      <c r="E271" s="200" t="s">
        <v>625</v>
      </c>
      <c r="F271" s="201">
        <v>259.5</v>
      </c>
      <c r="G271" s="200"/>
      <c r="H271" s="200"/>
      <c r="I271" s="227">
        <v>321</v>
      </c>
      <c r="J271" s="228"/>
      <c r="K271" s="229"/>
      <c r="L271" s="230"/>
      <c r="M271" s="228" t="s">
        <v>603</v>
      </c>
      <c r="N271" s="231"/>
      <c r="O271" s="16"/>
      <c r="P271" s="16"/>
      <c r="Q271" s="16"/>
      <c r="R271" s="343" t="s">
        <v>755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1">
        <v>139</v>
      </c>
      <c r="B272" s="165">
        <v>43439</v>
      </c>
      <c r="C272" s="165"/>
      <c r="D272" s="166" t="s">
        <v>777</v>
      </c>
      <c r="E272" s="167" t="s">
        <v>625</v>
      </c>
      <c r="F272" s="167">
        <v>715</v>
      </c>
      <c r="G272" s="167"/>
      <c r="H272" s="167">
        <v>445</v>
      </c>
      <c r="I272" s="187">
        <v>840</v>
      </c>
      <c r="J272" s="139" t="s">
        <v>2996</v>
      </c>
      <c r="K272" s="135">
        <f t="shared" ref="K272:K275" si="89">H272-F272</f>
        <v>-270</v>
      </c>
      <c r="L272" s="136">
        <f t="shared" ref="L272:L275" si="90">K272/F272</f>
        <v>-0.3776223776223776</v>
      </c>
      <c r="M272" s="137" t="s">
        <v>665</v>
      </c>
      <c r="N272" s="138">
        <v>43800</v>
      </c>
      <c r="O272" s="57"/>
      <c r="P272" s="16"/>
      <c r="Q272" s="16"/>
      <c r="R272" s="17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7">
        <v>140</v>
      </c>
      <c r="B273" s="208">
        <v>43469</v>
      </c>
      <c r="C273" s="208"/>
      <c r="D273" s="156" t="s">
        <v>146</v>
      </c>
      <c r="E273" s="209" t="s">
        <v>625</v>
      </c>
      <c r="F273" s="209">
        <v>875</v>
      </c>
      <c r="G273" s="209"/>
      <c r="H273" s="209">
        <v>1165</v>
      </c>
      <c r="I273" s="233">
        <v>1185</v>
      </c>
      <c r="J273" s="142" t="s">
        <v>3491</v>
      </c>
      <c r="K273" s="129">
        <f t="shared" si="89"/>
        <v>290</v>
      </c>
      <c r="L273" s="130">
        <f t="shared" si="90"/>
        <v>0.33142857142857141</v>
      </c>
      <c r="M273" s="131" t="s">
        <v>601</v>
      </c>
      <c r="N273" s="364">
        <v>43847</v>
      </c>
      <c r="O273" s="57"/>
      <c r="P273" s="16"/>
      <c r="Q273" s="16"/>
      <c r="R273" s="17" t="s">
        <v>753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7">
        <v>141</v>
      </c>
      <c r="B274" s="208">
        <v>43559</v>
      </c>
      <c r="C274" s="208"/>
      <c r="D274" s="432" t="s">
        <v>346</v>
      </c>
      <c r="E274" s="209" t="s">
        <v>625</v>
      </c>
      <c r="F274" s="209">
        <f>387-14.63</f>
        <v>372.37</v>
      </c>
      <c r="G274" s="209"/>
      <c r="H274" s="209">
        <v>490</v>
      </c>
      <c r="I274" s="233">
        <v>490</v>
      </c>
      <c r="J274" s="142" t="s">
        <v>684</v>
      </c>
      <c r="K274" s="129">
        <f t="shared" si="89"/>
        <v>117.63</v>
      </c>
      <c r="L274" s="130">
        <f t="shared" si="90"/>
        <v>0.31589548030185027</v>
      </c>
      <c r="M274" s="131" t="s">
        <v>601</v>
      </c>
      <c r="N274" s="364">
        <v>43850</v>
      </c>
      <c r="O274" s="57"/>
      <c r="P274" s="16"/>
      <c r="Q274" s="16"/>
      <c r="R274" s="17" t="s">
        <v>753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1">
        <v>142</v>
      </c>
      <c r="B275" s="165">
        <v>43578</v>
      </c>
      <c r="C275" s="165"/>
      <c r="D275" s="166" t="s">
        <v>778</v>
      </c>
      <c r="E275" s="167" t="s">
        <v>602</v>
      </c>
      <c r="F275" s="167">
        <v>220</v>
      </c>
      <c r="G275" s="167"/>
      <c r="H275" s="167">
        <v>127.5</v>
      </c>
      <c r="I275" s="187">
        <v>284</v>
      </c>
      <c r="J275" s="397" t="s">
        <v>3485</v>
      </c>
      <c r="K275" s="135">
        <f t="shared" si="89"/>
        <v>-92.5</v>
      </c>
      <c r="L275" s="136">
        <f t="shared" si="90"/>
        <v>-0.42045454545454547</v>
      </c>
      <c r="M275" s="137" t="s">
        <v>665</v>
      </c>
      <c r="N275" s="138">
        <v>43896</v>
      </c>
      <c r="O275" s="57"/>
      <c r="P275" s="16"/>
      <c r="Q275" s="16"/>
      <c r="R275" s="17" t="s">
        <v>753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7">
        <v>143</v>
      </c>
      <c r="B276" s="208">
        <v>43622</v>
      </c>
      <c r="C276" s="208"/>
      <c r="D276" s="432" t="s">
        <v>497</v>
      </c>
      <c r="E276" s="209" t="s">
        <v>602</v>
      </c>
      <c r="F276" s="209">
        <v>332.8</v>
      </c>
      <c r="G276" s="209"/>
      <c r="H276" s="209">
        <v>405</v>
      </c>
      <c r="I276" s="233">
        <v>419</v>
      </c>
      <c r="J276" s="142" t="s">
        <v>3492</v>
      </c>
      <c r="K276" s="129">
        <f t="shared" ref="K276" si="91">H276-F276</f>
        <v>72.199999999999989</v>
      </c>
      <c r="L276" s="130">
        <f t="shared" ref="L276" si="92">K276/F276</f>
        <v>0.21694711538461534</v>
      </c>
      <c r="M276" s="131" t="s">
        <v>601</v>
      </c>
      <c r="N276" s="364">
        <v>43860</v>
      </c>
      <c r="O276" s="57"/>
      <c r="P276" s="16"/>
      <c r="Q276" s="16"/>
      <c r="R276" s="17" t="s">
        <v>753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145">
        <v>144</v>
      </c>
      <c r="B277" s="144">
        <v>43641</v>
      </c>
      <c r="C277" s="144"/>
      <c r="D277" s="145" t="s">
        <v>140</v>
      </c>
      <c r="E277" s="146" t="s">
        <v>625</v>
      </c>
      <c r="F277" s="147">
        <v>386</v>
      </c>
      <c r="G277" s="148"/>
      <c r="H277" s="148">
        <v>395</v>
      </c>
      <c r="I277" s="148">
        <v>452</v>
      </c>
      <c r="J277" s="171" t="s">
        <v>3407</v>
      </c>
      <c r="K277" s="172">
        <f t="shared" ref="K277" si="93">H277-F277</f>
        <v>9</v>
      </c>
      <c r="L277" s="173">
        <f t="shared" ref="L277" si="94">K277/F277</f>
        <v>2.3316062176165803E-2</v>
      </c>
      <c r="M277" s="174" t="s">
        <v>710</v>
      </c>
      <c r="N277" s="175">
        <v>43868</v>
      </c>
      <c r="O277" s="16"/>
      <c r="P277" s="16"/>
      <c r="Q277" s="16"/>
      <c r="R277" s="345" t="s">
        <v>753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74">
        <v>145</v>
      </c>
      <c r="B278" s="196">
        <v>43707</v>
      </c>
      <c r="C278" s="196"/>
      <c r="D278" s="203" t="s">
        <v>261</v>
      </c>
      <c r="E278" s="200" t="s">
        <v>625</v>
      </c>
      <c r="F278" s="200" t="s">
        <v>757</v>
      </c>
      <c r="G278" s="200"/>
      <c r="H278" s="200"/>
      <c r="I278" s="227">
        <v>190</v>
      </c>
      <c r="J278" s="228"/>
      <c r="K278" s="229"/>
      <c r="L278" s="230"/>
      <c r="M278" s="359" t="s">
        <v>603</v>
      </c>
      <c r="N278" s="231"/>
      <c r="O278" s="16"/>
      <c r="P278" s="16"/>
      <c r="Q278" s="16"/>
      <c r="R278" s="345" t="s">
        <v>753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7">
        <v>146</v>
      </c>
      <c r="B279" s="208">
        <v>43731</v>
      </c>
      <c r="C279" s="208"/>
      <c r="D279" s="156" t="s">
        <v>441</v>
      </c>
      <c r="E279" s="209" t="s">
        <v>625</v>
      </c>
      <c r="F279" s="209">
        <v>235</v>
      </c>
      <c r="G279" s="209"/>
      <c r="H279" s="209">
        <v>295</v>
      </c>
      <c r="I279" s="233">
        <v>296</v>
      </c>
      <c r="J279" s="142" t="s">
        <v>3149</v>
      </c>
      <c r="K279" s="129">
        <f t="shared" ref="K279" si="95">H279-F279</f>
        <v>60</v>
      </c>
      <c r="L279" s="130">
        <f t="shared" ref="L279" si="96">K279/F279</f>
        <v>0.25531914893617019</v>
      </c>
      <c r="M279" s="131" t="s">
        <v>601</v>
      </c>
      <c r="N279" s="364">
        <v>43844</v>
      </c>
      <c r="O279" s="57"/>
      <c r="P279" s="16"/>
      <c r="Q279" s="16"/>
      <c r="R279" s="17" t="s">
        <v>753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7">
        <v>147</v>
      </c>
      <c r="B280" s="208">
        <v>43752</v>
      </c>
      <c r="C280" s="208"/>
      <c r="D280" s="156" t="s">
        <v>2979</v>
      </c>
      <c r="E280" s="209" t="s">
        <v>625</v>
      </c>
      <c r="F280" s="209">
        <v>277.5</v>
      </c>
      <c r="G280" s="209"/>
      <c r="H280" s="209">
        <v>333</v>
      </c>
      <c r="I280" s="233">
        <v>333</v>
      </c>
      <c r="J280" s="142" t="s">
        <v>3150</v>
      </c>
      <c r="K280" s="129">
        <f t="shared" ref="K280" si="97">H280-F280</f>
        <v>55.5</v>
      </c>
      <c r="L280" s="130">
        <f t="shared" ref="L280" si="98">K280/F280</f>
        <v>0.2</v>
      </c>
      <c r="M280" s="131" t="s">
        <v>601</v>
      </c>
      <c r="N280" s="364">
        <v>43846</v>
      </c>
      <c r="O280" s="57"/>
      <c r="P280" s="16"/>
      <c r="Q280" s="16"/>
      <c r="R280" s="17" t="s">
        <v>755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7">
        <v>148</v>
      </c>
      <c r="B281" s="208">
        <v>43752</v>
      </c>
      <c r="C281" s="208"/>
      <c r="D281" s="156" t="s">
        <v>2978</v>
      </c>
      <c r="E281" s="209" t="s">
        <v>625</v>
      </c>
      <c r="F281" s="209">
        <v>930</v>
      </c>
      <c r="G281" s="209"/>
      <c r="H281" s="209">
        <v>1165</v>
      </c>
      <c r="I281" s="233">
        <v>1200</v>
      </c>
      <c r="J281" s="142" t="s">
        <v>3152</v>
      </c>
      <c r="K281" s="129">
        <f t="shared" ref="K281" si="99">H281-F281</f>
        <v>235</v>
      </c>
      <c r="L281" s="130">
        <f t="shared" ref="L281" si="100">K281/F281</f>
        <v>0.25268817204301075</v>
      </c>
      <c r="M281" s="131" t="s">
        <v>601</v>
      </c>
      <c r="N281" s="364">
        <v>43847</v>
      </c>
      <c r="O281" s="57"/>
      <c r="P281" s="16"/>
      <c r="Q281" s="16"/>
      <c r="R281" s="17" t="s">
        <v>755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73">
        <v>149</v>
      </c>
      <c r="B282" s="348">
        <v>43753</v>
      </c>
      <c r="C282" s="213"/>
      <c r="D282" s="375" t="s">
        <v>2977</v>
      </c>
      <c r="E282" s="351" t="s">
        <v>625</v>
      </c>
      <c r="F282" s="354">
        <v>111</v>
      </c>
      <c r="G282" s="351"/>
      <c r="H282" s="351"/>
      <c r="I282" s="357">
        <v>141</v>
      </c>
      <c r="J282" s="239"/>
      <c r="K282" s="239"/>
      <c r="L282" s="124"/>
      <c r="M282" s="363" t="s">
        <v>603</v>
      </c>
      <c r="N282" s="241"/>
      <c r="O282" s="16"/>
      <c r="P282" s="16"/>
      <c r="Q282" s="16"/>
      <c r="R282" s="345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7">
        <v>150</v>
      </c>
      <c r="B283" s="208">
        <v>43753</v>
      </c>
      <c r="C283" s="208"/>
      <c r="D283" s="156" t="s">
        <v>2976</v>
      </c>
      <c r="E283" s="209" t="s">
        <v>625</v>
      </c>
      <c r="F283" s="210">
        <v>296</v>
      </c>
      <c r="G283" s="209"/>
      <c r="H283" s="209">
        <v>370</v>
      </c>
      <c r="I283" s="233">
        <v>370</v>
      </c>
      <c r="J283" s="142" t="s">
        <v>684</v>
      </c>
      <c r="K283" s="129">
        <f t="shared" ref="K283" si="101">H283-F283</f>
        <v>74</v>
      </c>
      <c r="L283" s="130">
        <f t="shared" ref="L283" si="102">K283/F283</f>
        <v>0.25</v>
      </c>
      <c r="M283" s="131" t="s">
        <v>601</v>
      </c>
      <c r="N283" s="364">
        <v>43853</v>
      </c>
      <c r="O283" s="57"/>
      <c r="P283" s="16"/>
      <c r="Q283" s="16"/>
      <c r="R283" s="17" t="s">
        <v>755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74">
        <v>151</v>
      </c>
      <c r="B284" s="212">
        <v>43754</v>
      </c>
      <c r="C284" s="212"/>
      <c r="D284" s="193" t="s">
        <v>2975</v>
      </c>
      <c r="E284" s="350" t="s">
        <v>625</v>
      </c>
      <c r="F284" s="353" t="s">
        <v>2941</v>
      </c>
      <c r="G284" s="350"/>
      <c r="H284" s="350"/>
      <c r="I284" s="356">
        <v>344</v>
      </c>
      <c r="J284" s="360"/>
      <c r="K284" s="242"/>
      <c r="L284" s="362"/>
      <c r="M284" s="344" t="s">
        <v>603</v>
      </c>
      <c r="N284" s="365"/>
      <c r="O284" s="16"/>
      <c r="P284" s="16"/>
      <c r="Q284" s="16"/>
      <c r="R284" s="345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47">
        <v>152</v>
      </c>
      <c r="B285" s="213">
        <v>43832</v>
      </c>
      <c r="C285" s="213"/>
      <c r="D285" s="217" t="s">
        <v>2255</v>
      </c>
      <c r="E285" s="214" t="s">
        <v>625</v>
      </c>
      <c r="F285" s="215" t="s">
        <v>3137</v>
      </c>
      <c r="G285" s="214"/>
      <c r="H285" s="214"/>
      <c r="I285" s="238">
        <v>590</v>
      </c>
      <c r="J285" s="239"/>
      <c r="K285" s="239"/>
      <c r="L285" s="124"/>
      <c r="M285" s="344" t="s">
        <v>603</v>
      </c>
      <c r="N285" s="241"/>
      <c r="O285" s="16"/>
      <c r="P285" s="16"/>
      <c r="Q285" s="16"/>
      <c r="R285" s="345" t="s">
        <v>755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11">
        <v>153</v>
      </c>
      <c r="B286" s="213">
        <v>43966</v>
      </c>
      <c r="C286" s="213"/>
      <c r="D286" s="498" t="s">
        <v>66</v>
      </c>
      <c r="E286" s="499" t="s">
        <v>625</v>
      </c>
      <c r="F286" s="500" t="s">
        <v>3724</v>
      </c>
      <c r="G286" s="214"/>
      <c r="H286" s="214"/>
      <c r="I286" s="238">
        <v>86</v>
      </c>
      <c r="J286" s="239"/>
      <c r="K286" s="239"/>
      <c r="L286" s="124"/>
      <c r="M286" s="344" t="s">
        <v>603</v>
      </c>
      <c r="N286" s="241"/>
      <c r="O286" s="16"/>
      <c r="P286" s="16"/>
      <c r="Q286" s="16"/>
      <c r="R286" s="345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11"/>
      <c r="B287" s="201" t="s">
        <v>2982</v>
      </c>
      <c r="C287" s="213"/>
      <c r="D287" s="217"/>
      <c r="E287" s="214"/>
      <c r="F287" s="215"/>
      <c r="G287" s="214"/>
      <c r="H287" s="214"/>
      <c r="I287" s="238"/>
      <c r="J287" s="239"/>
      <c r="K287" s="239"/>
      <c r="L287" s="124"/>
      <c r="M287" s="240"/>
      <c r="N287" s="241"/>
      <c r="O287" s="16"/>
      <c r="P287" s="16"/>
      <c r="Q287" s="16"/>
      <c r="R287" s="345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11"/>
      <c r="B288" s="213"/>
      <c r="C288" s="213"/>
      <c r="D288" s="217"/>
      <c r="E288" s="214"/>
      <c r="F288" s="215"/>
      <c r="G288" s="214"/>
      <c r="H288" s="214"/>
      <c r="I288" s="238"/>
      <c r="J288" s="239"/>
      <c r="K288" s="239"/>
      <c r="L288" s="124"/>
      <c r="M288" s="240"/>
      <c r="N288" s="241"/>
      <c r="O288" s="16"/>
      <c r="P288" s="16"/>
      <c r="Q288" s="16"/>
      <c r="R288" s="345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11"/>
      <c r="B289" s="213"/>
      <c r="C289" s="213"/>
      <c r="D289" s="217"/>
      <c r="E289" s="214"/>
      <c r="F289" s="215"/>
      <c r="G289" s="214"/>
      <c r="H289" s="214"/>
      <c r="I289" s="238"/>
      <c r="J289" s="239"/>
      <c r="K289" s="239"/>
      <c r="L289" s="124"/>
      <c r="M289" s="240"/>
      <c r="N289" s="241"/>
      <c r="O289" s="16"/>
      <c r="P289" s="16"/>
      <c r="Q289" s="16"/>
      <c r="R289" s="345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11"/>
      <c r="B290" s="213"/>
      <c r="C290" s="213"/>
      <c r="D290" s="217"/>
      <c r="E290" s="214"/>
      <c r="F290" s="215"/>
      <c r="G290" s="214"/>
      <c r="H290" s="214"/>
      <c r="I290" s="238"/>
      <c r="J290" s="239"/>
      <c r="K290" s="239"/>
      <c r="L290" s="124"/>
      <c r="M290" s="240"/>
      <c r="N290" s="241"/>
      <c r="O290" s="16"/>
      <c r="P290" s="16"/>
      <c r="Q290" s="16"/>
      <c r="R290" s="345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11"/>
      <c r="B291" s="213"/>
      <c r="C291" s="213"/>
      <c r="D291" s="217"/>
      <c r="E291" s="214"/>
      <c r="F291" s="215"/>
      <c r="G291" s="214"/>
      <c r="H291" s="214"/>
      <c r="I291" s="238"/>
      <c r="J291" s="239"/>
      <c r="K291" s="239"/>
      <c r="L291" s="124"/>
      <c r="M291" s="240"/>
      <c r="N291" s="241"/>
      <c r="O291" s="16"/>
      <c r="P291" s="16"/>
      <c r="Q291" s="16"/>
      <c r="R291" s="345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1"/>
      <c r="B292" s="213"/>
      <c r="C292" s="213"/>
      <c r="D292" s="217"/>
      <c r="E292" s="214"/>
      <c r="F292" s="215"/>
      <c r="G292" s="214"/>
      <c r="H292" s="214"/>
      <c r="I292" s="238"/>
      <c r="J292" s="239"/>
      <c r="K292" s="239"/>
      <c r="L292" s="124"/>
      <c r="M292" s="240"/>
      <c r="N292" s="241"/>
      <c r="O292" s="16"/>
      <c r="P292" s="16"/>
      <c r="Q292" s="16"/>
      <c r="R292" s="345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11"/>
      <c r="B293" s="213"/>
      <c r="C293" s="213"/>
      <c r="D293" s="217"/>
      <c r="E293" s="214"/>
      <c r="F293" s="215"/>
      <c r="G293" s="214"/>
      <c r="H293" s="214"/>
      <c r="I293" s="238"/>
      <c r="J293" s="239"/>
      <c r="K293" s="239"/>
      <c r="L293" s="124"/>
      <c r="M293" s="240"/>
      <c r="N293" s="241"/>
      <c r="O293" s="16"/>
      <c r="P293" s="16"/>
      <c r="Q293" s="16"/>
      <c r="R293" s="345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1"/>
      <c r="B294" s="213"/>
      <c r="C294" s="213"/>
      <c r="D294" s="217"/>
      <c r="E294" s="214"/>
      <c r="F294" s="215"/>
      <c r="G294" s="214"/>
      <c r="H294" s="214"/>
      <c r="I294" s="238"/>
      <c r="J294" s="239"/>
      <c r="K294" s="239"/>
      <c r="L294" s="124"/>
      <c r="M294" s="240"/>
      <c r="N294" s="241"/>
      <c r="O294" s="16"/>
      <c r="P294" s="16"/>
      <c r="Q294" s="16"/>
      <c r="R294" s="345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1"/>
      <c r="B295" s="213"/>
      <c r="C295" s="213"/>
      <c r="D295" s="217"/>
      <c r="E295" s="214"/>
      <c r="F295" s="215"/>
      <c r="G295" s="214"/>
      <c r="H295" s="214"/>
      <c r="I295" s="238"/>
      <c r="J295" s="239"/>
      <c r="K295" s="239"/>
      <c r="L295" s="124"/>
      <c r="M295" s="240"/>
      <c r="N295" s="241"/>
      <c r="O295" s="16"/>
      <c r="P295" s="16"/>
      <c r="R295" s="345"/>
    </row>
    <row r="296" spans="1:26">
      <c r="A296" s="211"/>
      <c r="B296" s="213"/>
      <c r="C296" s="213"/>
      <c r="D296" s="217"/>
      <c r="E296" s="214"/>
      <c r="F296" s="215"/>
      <c r="G296" s="214"/>
      <c r="H296" s="214"/>
      <c r="I296" s="238"/>
      <c r="J296" s="239"/>
      <c r="K296" s="239"/>
      <c r="L296" s="124"/>
      <c r="M296" s="240"/>
      <c r="N296" s="241"/>
      <c r="O296" s="16"/>
      <c r="P296" s="16"/>
      <c r="R296" s="345"/>
    </row>
    <row r="297" spans="1:26">
      <c r="A297" s="211"/>
      <c r="B297" s="213"/>
      <c r="C297" s="213"/>
      <c r="D297" s="217"/>
      <c r="E297" s="214"/>
      <c r="F297" s="215"/>
      <c r="G297" s="214"/>
      <c r="H297" s="214"/>
      <c r="I297" s="238"/>
      <c r="J297" s="239"/>
      <c r="K297" s="239"/>
      <c r="L297" s="124"/>
      <c r="M297" s="240"/>
      <c r="N297" s="241"/>
      <c r="O297" s="16"/>
      <c r="P297" s="16"/>
      <c r="R297" s="345"/>
    </row>
    <row r="298" spans="1:26">
      <c r="A298" s="211"/>
      <c r="B298" s="213"/>
      <c r="C298" s="213"/>
      <c r="D298" s="217"/>
      <c r="E298" s="214"/>
      <c r="F298" s="215"/>
      <c r="G298" s="214"/>
      <c r="H298" s="214"/>
      <c r="I298" s="238"/>
      <c r="J298" s="239"/>
      <c r="K298" s="239"/>
      <c r="L298" s="124"/>
      <c r="M298" s="240"/>
      <c r="N298" s="241"/>
      <c r="O298" s="16"/>
      <c r="P298" s="16"/>
      <c r="R298" s="345"/>
    </row>
    <row r="299" spans="1:26">
      <c r="A299" s="211"/>
      <c r="B299" s="201"/>
      <c r="O299" s="16"/>
      <c r="P299" s="16"/>
      <c r="R299" s="345"/>
    </row>
    <row r="300" spans="1:26">
      <c r="R300" s="243"/>
    </row>
    <row r="301" spans="1:26">
      <c r="R301" s="243"/>
    </row>
    <row r="302" spans="1:26">
      <c r="R302" s="243"/>
    </row>
    <row r="303" spans="1:26">
      <c r="R303" s="243"/>
    </row>
    <row r="304" spans="1:26">
      <c r="R304" s="243"/>
    </row>
    <row r="305" spans="1:18">
      <c r="R305" s="243"/>
    </row>
    <row r="306" spans="1:18">
      <c r="R306" s="243"/>
    </row>
    <row r="307" spans="1:18">
      <c r="R307" s="243"/>
    </row>
    <row r="308" spans="1:18">
      <c r="R308" s="243"/>
    </row>
    <row r="309" spans="1:18">
      <c r="R309" s="243"/>
    </row>
    <row r="310" spans="1:18">
      <c r="R310" s="243"/>
    </row>
    <row r="316" spans="1:18">
      <c r="A316" s="218"/>
    </row>
    <row r="317" spans="1:18">
      <c r="A317" s="218"/>
    </row>
    <row r="318" spans="1:18">
      <c r="A318" s="214"/>
    </row>
  </sheetData>
  <autoFilter ref="R1:R318"/>
  <mergeCells count="21">
    <mergeCell ref="O89:O90"/>
    <mergeCell ref="A91:A92"/>
    <mergeCell ref="B91:B92"/>
    <mergeCell ref="J91:J92"/>
    <mergeCell ref="L91:L92"/>
    <mergeCell ref="M91:M92"/>
    <mergeCell ref="N91:N92"/>
    <mergeCell ref="O91:O92"/>
    <mergeCell ref="A89:A90"/>
    <mergeCell ref="B89:B90"/>
    <mergeCell ref="J89:J90"/>
    <mergeCell ref="L89:L90"/>
    <mergeCell ref="M89:M90"/>
    <mergeCell ref="N89:N90"/>
    <mergeCell ref="N93:N94"/>
    <mergeCell ref="O93:O94"/>
    <mergeCell ref="A93:A94"/>
    <mergeCell ref="B93:B94"/>
    <mergeCell ref="J93:J94"/>
    <mergeCell ref="L93:L94"/>
    <mergeCell ref="M93:M9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3612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3613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3593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3594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3595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3596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3597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3598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3614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3615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3599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3600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3601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3602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3616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3617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3618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3603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3604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3605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3606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3619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3620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3621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3622</v>
      </c>
      <c r="N952"/>
    </row>
    <row r="953" spans="1:14">
      <c r="A953" t="s">
        <v>3623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3624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3607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3608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3609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3610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3625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3626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3627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3628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3629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3630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2020-05-27T02:47:56Z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