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7" i="6" l="1"/>
  <c r="M127" i="6" s="1"/>
  <c r="K126" i="6"/>
  <c r="M126" i="6" s="1"/>
  <c r="L21" i="6"/>
  <c r="K21" i="6"/>
  <c r="M21" i="6" l="1"/>
  <c r="K129" i="6"/>
  <c r="M129" i="6" s="1"/>
  <c r="K120" i="6"/>
  <c r="M120" i="6" s="1"/>
  <c r="K117" i="6"/>
  <c r="M117" i="6" s="1"/>
  <c r="K122" i="6"/>
  <c r="M122" i="6" s="1"/>
  <c r="K124" i="6"/>
  <c r="M124" i="6" s="1"/>
  <c r="K123" i="6"/>
  <c r="M123" i="6" s="1"/>
  <c r="K65" i="6"/>
  <c r="M65" i="6" s="1"/>
  <c r="K40" i="6"/>
  <c r="L43" i="6"/>
  <c r="K43" i="6"/>
  <c r="M43" i="6" s="1"/>
  <c r="P24" i="6" l="1"/>
  <c r="P23" i="6"/>
  <c r="P22" i="6"/>
  <c r="P21" i="6"/>
  <c r="P19" i="6"/>
  <c r="P16" i="6"/>
  <c r="P14" i="6"/>
  <c r="P13" i="6"/>
  <c r="P11" i="6"/>
  <c r="L12" i="6"/>
  <c r="H12" i="6"/>
  <c r="K12" i="6" s="1"/>
  <c r="M12" i="6" s="1"/>
  <c r="K68" i="6"/>
  <c r="M68" i="6" s="1"/>
  <c r="L15" i="6"/>
  <c r="K15" i="6"/>
  <c r="M15" i="6" l="1"/>
  <c r="K67" i="6"/>
  <c r="M67" i="6" s="1"/>
  <c r="K116" i="6"/>
  <c r="M116" i="6" s="1"/>
  <c r="K66" i="6" l="1"/>
  <c r="M66" i="6" s="1"/>
  <c r="M63" i="6"/>
  <c r="K119" i="6"/>
  <c r="M119" i="6" s="1"/>
  <c r="K118" i="6"/>
  <c r="M118" i="6" s="1"/>
  <c r="H10" i="6"/>
  <c r="K92" i="6"/>
  <c r="M92" i="6" s="1"/>
  <c r="K63" i="6"/>
  <c r="K62" i="6"/>
  <c r="M62" i="6" s="1"/>
  <c r="L44" i="6" l="1"/>
  <c r="K44" i="6"/>
  <c r="K115" i="6"/>
  <c r="M115" i="6" s="1"/>
  <c r="K114" i="6"/>
  <c r="M114" i="6" s="1"/>
  <c r="K113" i="6"/>
  <c r="M113" i="6" s="1"/>
  <c r="K61" i="6"/>
  <c r="M61" i="6" s="1"/>
  <c r="K111" i="6"/>
  <c r="M111" i="6" s="1"/>
  <c r="K112" i="6"/>
  <c r="M112" i="6" s="1"/>
  <c r="M44" i="6" l="1"/>
  <c r="K64" i="6"/>
  <c r="M64" i="6" s="1"/>
  <c r="K104" i="6"/>
  <c r="M104" i="6" s="1"/>
  <c r="K109" i="6"/>
  <c r="M109" i="6" s="1"/>
  <c r="K110" i="6"/>
  <c r="M110" i="6" s="1"/>
  <c r="K108" i="6"/>
  <c r="M108" i="6" s="1"/>
  <c r="K107" i="6"/>
  <c r="M107" i="6" s="1"/>
  <c r="L35" i="6"/>
  <c r="K35" i="6"/>
  <c r="F18" i="6"/>
  <c r="K18" i="6" s="1"/>
  <c r="M35" i="6" l="1"/>
  <c r="L18" i="6"/>
  <c r="M18" i="6" s="1"/>
  <c r="K106" i="6"/>
  <c r="M106" i="6" s="1"/>
  <c r="K105" i="6"/>
  <c r="M105" i="6" s="1"/>
  <c r="K101" i="6"/>
  <c r="M101" i="6" s="1"/>
  <c r="K100" i="6"/>
  <c r="M100" i="6" s="1"/>
  <c r="K102" i="6"/>
  <c r="M102" i="6" s="1"/>
  <c r="K103" i="6" l="1"/>
  <c r="M103" i="6" s="1"/>
  <c r="K99" i="6"/>
  <c r="M99" i="6" s="1"/>
  <c r="K98" i="6"/>
  <c r="M98" i="6" s="1"/>
  <c r="K60" i="6"/>
  <c r="M60" i="6" s="1"/>
  <c r="L41" i="6"/>
  <c r="K41" i="6"/>
  <c r="M41" i="6" s="1"/>
  <c r="K95" i="6"/>
  <c r="M95" i="6" s="1"/>
  <c r="L39" i="6" l="1"/>
  <c r="K39" i="6"/>
  <c r="K97" i="6"/>
  <c r="M97" i="6" s="1"/>
  <c r="K96" i="6"/>
  <c r="M96" i="6" s="1"/>
  <c r="K94" i="6"/>
  <c r="M94" i="6" s="1"/>
  <c r="K90" i="6"/>
  <c r="M90" i="6" s="1"/>
  <c r="K86" i="6"/>
  <c r="M86" i="6" s="1"/>
  <c r="K83" i="6"/>
  <c r="M83" i="6" s="1"/>
  <c r="M39" i="6" l="1"/>
  <c r="L38" i="6"/>
  <c r="K38" i="6"/>
  <c r="K93" i="6"/>
  <c r="M93" i="6" s="1"/>
  <c r="K91" i="6"/>
  <c r="M91" i="6" s="1"/>
  <c r="K89" i="6"/>
  <c r="M89" i="6" s="1"/>
  <c r="K88" i="6"/>
  <c r="M88" i="6" s="1"/>
  <c r="M38" i="6" l="1"/>
  <c r="K87" i="6"/>
  <c r="M87" i="6" s="1"/>
  <c r="K84" i="6"/>
  <c r="M84" i="6" s="1"/>
  <c r="K85" i="6" l="1"/>
  <c r="M85" i="6" s="1"/>
  <c r="L37" i="6"/>
  <c r="K37" i="6"/>
  <c r="K58" i="6"/>
  <c r="M58" i="6" s="1"/>
  <c r="K57" i="6"/>
  <c r="M57" i="6" s="1"/>
  <c r="K55" i="6"/>
  <c r="M55" i="6" s="1"/>
  <c r="L20" i="6"/>
  <c r="K20" i="6"/>
  <c r="L17" i="6"/>
  <c r="K17" i="6"/>
  <c r="M37" i="6" l="1"/>
  <c r="M17" i="6"/>
  <c r="M20" i="6"/>
  <c r="K82" i="6"/>
  <c r="M82" i="6" s="1"/>
  <c r="K81" i="6"/>
  <c r="M81" i="6" s="1"/>
  <c r="K75" i="6"/>
  <c r="M75" i="6" s="1"/>
  <c r="K59" i="6"/>
  <c r="M59" i="6" s="1"/>
  <c r="K79" i="6"/>
  <c r="M79" i="6" s="1"/>
  <c r="L36" i="6"/>
  <c r="K36" i="6"/>
  <c r="M36" i="6" l="1"/>
  <c r="K78" i="6"/>
  <c r="M78" i="6" s="1"/>
  <c r="K80" i="6" l="1"/>
  <c r="M80" i="6" s="1"/>
  <c r="L10" i="6" l="1"/>
  <c r="K10" i="6"/>
  <c r="M10" i="6" l="1"/>
  <c r="K314" i="6" l="1"/>
  <c r="L314" i="6" s="1"/>
  <c r="K320" i="6" l="1"/>
  <c r="L320" i="6" s="1"/>
  <c r="K303" i="6" l="1"/>
  <c r="L303" i="6" s="1"/>
  <c r="K317" i="6" l="1"/>
  <c r="L317" i="6" s="1"/>
  <c r="K309" i="6" l="1"/>
  <c r="L309" i="6" s="1"/>
  <c r="K319" i="6" l="1"/>
  <c r="L319" i="6" s="1"/>
  <c r="H315" i="6" l="1"/>
  <c r="K315" i="6" l="1"/>
  <c r="L315" i="6" s="1"/>
  <c r="K304" i="6"/>
  <c r="L304" i="6" s="1"/>
  <c r="K294" i="6"/>
  <c r="L294" i="6" s="1"/>
  <c r="K310" i="6" l="1"/>
  <c r="L310" i="6" s="1"/>
  <c r="K311" i="6" l="1"/>
  <c r="L311" i="6" s="1"/>
  <c r="K308" i="6" l="1"/>
  <c r="L308" i="6" s="1"/>
  <c r="K287" i="6"/>
  <c r="L287" i="6" s="1"/>
  <c r="K307" i="6"/>
  <c r="L307" i="6" s="1"/>
  <c r="K306" i="6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<sst xmlns="http://schemas.openxmlformats.org/spreadsheetml/2006/main" count="3379" uniqueCount="1266">
  <si>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</si>
  <si>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</si>
  <si>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</si>
  <si>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</si>
  <si>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</si>
  <si>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</si>
  <si>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</si>
  <si>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</si>
  <si>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</si>
  <si>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</si>
  <si>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</si>
  <si>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</si>
  <si>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</si>
  <si>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</si>
  <si>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</si>
  <si>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</si>
  <si>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</si>
  <si>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</si>
  <si>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</si>
  <si>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</si>
  <si>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</si>
  <si>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</si>
  <si>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</si>
  <si>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</si>
  <si>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</si>
  <si>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</si>
  <si>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</si>
  <si>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</si>
  <si>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</si>
  <si>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</si>
  <si>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</si>
  <si>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</si>
  <si>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</si>
  <si>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</si>
  <si>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</si>
  <si>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</si>
  <si>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</si>
  <si>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</si>
  <si>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</si>
  <si>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</si>
  <si>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</si>
  <si>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</si>
  <si>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</si>
  <si>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</si>
  <si>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</si>
  <si>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</si>
  <si>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</si>
  <si>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</si>
  <si>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</si>
  <si>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</si>
  <si>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</si>
  <si>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</si>
  <si>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</si>
  <si>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</si>
  <si>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</si>
  <si>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</si>
  <si>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</si>
  <si>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</si>
  <si>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</si>
  <si>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</si>
  <si>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</si>
  <si>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</si>
  <si>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</si>
  <si>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</si>
  <si>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</si>
  <si>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</si>
  <si>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</si>
  <si>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</si>
  <si>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</si>
  <si>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</si>
  <si>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</si>
  <si>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</si>
  <si>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</si>
  <si>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</si>
  <si>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</si>
  <si>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</si>
  <si>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</si>
  <si>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</si>
  <si>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</si>
  <si>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</si>
  <si>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</si>
  <si>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</si>
  <si>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</si>
  <si>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</si>
  <si>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</si>
  <si>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</si>
  <si>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</si>
  <si>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</si>
  <si>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</si>
  <si>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</si>
  <si>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</si>
  <si>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</si>
  <si>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</si>
  <si>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</si>
  <si>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</si>
  <si>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</si>
  <si>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</si>
  <si>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</si>
  <si>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</si>
  <si>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</si>
  <si>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</si>
  <si>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</si>
  <si>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</si>
  <si>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</si>
  <si>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</si>
  <si>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</si>
  <si>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</si>
  <si>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</si>
  <si>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</si>
  <si>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</si>
  <si>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</si>
  <si>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</si>
  <si>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</si>
  <si>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</si>
  <si>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</si>
  <si>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</si>
  <si>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</si>
  <si>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</si>
  <si>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</si>
  <si>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</si>
  <si>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</si>
  <si>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</si>
  <si>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</si>
  <si>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</si>
  <si>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</si>
  <si>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</si>
  <si>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</si>
  <si>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</si>
  <si>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</si>
  <si>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</si>
  <si>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</si>
  <si>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</si>
  <si>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</si>
  <si>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</si>
  <si>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</si>
  <si>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</si>
  <si>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</si>
  <si>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</si>
  <si>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</si>
  <si>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</si>
  <si>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</si>
  <si>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</si>
  <si>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</si>
  <si>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</si>
  <si>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</si>
  <si>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</si>
  <si>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</si>
  <si>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</si>
  <si>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</si>
  <si>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</si>
  <si>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</si>
  <si>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</si>
  <si>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</si>
  <si>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</si>
  <si>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</si>
  <si>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</si>
  <si>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</si>
  <si>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</si>
  <si>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</si>
  <si>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</si>
  <si>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</si>
  <si>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</si>
  <si>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</si>
  <si>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</si>
  <si>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</si>
  <si>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</si>
  <si>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</si>
  <si>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</si>
  <si>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</si>
  <si>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</si>
  <si>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</si>
  <si>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</si>
  <si>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</si>
  <si>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</si>
  <si>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</si>
  <si>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</si>
  <si>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</si>
  <si>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</si>
  <si>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</si>
  <si>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</si>
  <si>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</si>
  <si>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</si>
  <si>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</si>
  <si>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</si>
  <si>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</si>
  <si>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</si>
  <si>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</si>
  <si>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</si>
  <si>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</si>
  <si>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</si>
  <si>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</si>
  <si>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</si>
  <si>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</si>
  <si>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</si>
  <si>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</si>
  <si>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</si>
  <si>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</si>
  <si>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</si>
  <si>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</si>
  <si>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</si>
  <si>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</si>
  <si>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</si>
  <si>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</si>
  <si>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</si>
  <si>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</si>
  <si>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</si>
  <si>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</si>
  <si>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</si>
  <si>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</si>
  <si>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</si>
  <si>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</si>
  <si>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</si>
  <si>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</si>
  <si>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</si>
  <si>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</si>
  <si>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</si>
  <si>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</si>
  <si>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</si>
  <si>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</si>
  <si>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</si>
  <si>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</si>
  <si>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</si>
  <si>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</si>
  <si>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</si>
  <si>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</si>
  <si>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</si>
  <si>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</si>
  <si>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</si>
  <si>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</si>
  <si>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</si>
  <si>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</si>
  <si>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</si>
  <si>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</si>
  <si>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</si>
  <si>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</si>
  <si>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</si>
  <si>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</si>
  <si>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</si>
  <si>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</si>
  <si>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</si>
  <si>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</si>
  <si>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</si>
  <si>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</si>
  <si>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</si>
  <si>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</si>
  <si>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</si>
  <si>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</si>
  <si>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</si>
  <si>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</si>
  <si>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</si>
  <si>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</si>
  <si>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</si>
  <si>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</si>
  <si>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</si>
  <si>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</si>
  <si>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</si>
  <si>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</si>
  <si>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</si>
  <si>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</si>
  <si>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</si>
  <si>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</si>
  <si>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</si>
  <si>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</si>
  <si>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</si>
  <si>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</si>
  <si>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</si>
  <si>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</si>
  <si>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</si>
  <si>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</si>
  <si>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</si>
  <si>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</si>
  <si>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</si>
  <si>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</si>
  <si>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</si>
  <si>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</si>
  <si>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</si>
  <si>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</si>
  <si>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</si>
  <si>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</si>
  <si>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</si>
  <si>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</si>
  <si>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</si>
  <si>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</si>
  <si>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</si>
  <si>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</si>
  <si>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</si>
  <si>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</si>
  <si>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</si>
  <si>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</si>
  <si>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</si>
  <si>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</si>
  <si>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</si>
  <si>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</si>
  <si>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</si>
  <si>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</si>
  <si>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</si>
  <si>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</si>
  <si>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</si>
  <si>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</si>
  <si>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</si>
  <si>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</si>
  <si>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</si>
  <si>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</si>
  <si>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</si>
  <si>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</si>
  <si>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</si>
  <si>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</si>
  <si>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</si>
  <si>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</si>
  <si>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</si>
  <si>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</si>
  <si>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</si>
  <si>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</si>
  <si>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</si>
  <si>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</si>
  <si>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</si>
  <si>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</si>
  <si>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</si>
  <si>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</si>
  <si>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</si>
  <si>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</si>
  <si>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</si>
  <si>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</si>
  <si>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</si>
  <si>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</si>
  <si>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</si>
  <si>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</si>
  <si>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</si>
  <si>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</si>
  <si>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</si>
  <si>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</si>
  <si>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</si>
  <si>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</si>
  <si>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</si>
  <si>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</si>
  <si>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</si>
  <si>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</si>
  <si>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</si>
  <si>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</si>
  <si>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</si>
  <si>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</si>
  <si>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</si>
  <si>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</si>
  <si>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</si>
  <si>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</si>
  <si>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</si>
  <si>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</si>
  <si>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</si>
  <si>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</si>
  <si>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</si>
  <si>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</si>
  <si>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</si>
  <si>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</si>
  <si>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</si>
  <si>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</si>
  <si>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</si>
  <si>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</si>
  <si>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</si>
  <si>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</si>
  <si>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</si>
  <si>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</si>
  <si>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</si>
  <si>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</si>
  <si>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</si>
  <si>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</si>
  <si>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</si>
  <si>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</si>
  <si>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</si>
  <si>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</si>
  <si>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</si>
  <si>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</si>
  <si>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</si>
  <si>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</si>
  <si>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</si>
  <si>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</si>
  <si>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</si>
  <si>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</si>
  <si>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</si>
  <si>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</si>
  <si>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</si>
  <si>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</si>
  <si>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</si>
  <si>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</si>
  <si>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</si>
  <si>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</si>
  <si>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</si>
  <si>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</si>
  <si>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</si>
  <si>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</si>
  <si>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</si>
  <si>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</si>
  <si>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</si>
  <si>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</si>
  <si>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</si>
  <si>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</si>
  <si>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</si>
  <si>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</si>
  <si>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</si>
  <si>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</si>
  <si>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</si>
  <si>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</si>
  <si>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</si>
  <si>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</si>
  <si>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</si>
  <si>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</si>
  <si>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</si>
  <si>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</si>
  <si>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</si>
  <si>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</si>
  <si>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</si>
  <si>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</si>
  <si>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</si>
  <si>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</si>
  <si>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</si>
  <si>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</si>
  <si>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</si>
  <si>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</si>
  <si>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</si>
  <si>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</si>
  <si>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</si>
  <si>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</si>
  <si>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</si>
  <si>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</si>
  <si>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</si>
  <si>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</si>
  <si>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</si>
  <si>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</si>
  <si>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</si>
  <si>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</si>
  <si>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</si>
  <si>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</si>
  <si>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</si>
  <si>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</si>
  <si>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</si>
  <si>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</si>
  <si>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</si>
  <si>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</si>
  <si>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</si>
  <si>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</si>
  <si>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</si>
  <si>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</si>
  <si>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</si>
  <si>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</si>
  <si>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</si>
  <si>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</si>
  <si>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</si>
  <si>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</si>
  <si>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</si>
  <si>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</si>
  <si>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</si>
  <si>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</si>
  <si>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</si>
  <si>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</si>
  <si>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</si>
  <si>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</si>
  <si>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</si>
  <si>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</si>
  <si>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</si>
  <si>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</si>
  <si>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</si>
  <si>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</si>
  <si>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</si>
  <si>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</si>
  <si>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</si>
  <si>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</si>
  <si>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</si>
  <si>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</si>
  <si>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</si>
  <si>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</si>
  <si>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</si>
  <si>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</si>
  <si>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</si>
  <si>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</si>
  <si>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</si>
  <si>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</si>
  <si>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</si>
  <si>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</si>
  <si>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</si>
  <si>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</si>
  <si>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</si>
  <si>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</si>
  <si>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</si>
  <si>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</si>
  <si>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</si>
  <si>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</si>
  <si>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</si>
  <si>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</si>
  <si>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</si>
  <si>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</si>
  <si>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</si>
  <si>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</si>
  <si>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</si>
  <si>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</si>
  <si>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</si>
  <si>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</si>
  <si>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</si>
  <si>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</si>
  <si>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</si>
  <si>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</si>
  <si>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</si>
  <si>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</si>
  <si>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</si>
  <si>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</si>
  <si>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</si>
  <si>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</si>
  <si>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</si>
  <si>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</si>
  <si>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</si>
  <si>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</si>
  <si>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</si>
  <si>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</si>
  <si>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</si>
  <si>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</si>
  <si>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</si>
  <si>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</si>
  <si>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</si>
  <si>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</si>
  <si>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</si>
  <si>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</si>
  <si>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</si>
  <si>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</si>
  <si>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</si>
  <si>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</si>
  <si>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</si>
  <si>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</si>
  <si>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</si>
  <si>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</si>
  <si>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</si>
  <si>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</si>
  <si>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</si>
  <si>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</si>
  <si>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</si>
  <si>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</si>
  <si>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</si>
  <si>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</si>
  <si>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</si>
  <si>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</si>
  <si>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</si>
  <si>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</si>
  <si>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</si>
  <si>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</si>
  <si>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</si>
  <si>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</si>
  <si>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</si>
  <si>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</si>
  <si>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</si>
  <si>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</si>
  <si>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</si>
  <si>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</si>
  <si>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</si>
  <si>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</si>
  <si>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</si>
  <si>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</si>
  <si>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</si>
  <si>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</si>
  <si>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</si>
  <si>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</si>
  <si>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</si>
  <si>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</si>
  <si>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</si>
  <si>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</si>
  <si>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</si>
  <si>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</si>
  <si>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</si>
  <si>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</si>
  <si>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</si>
  <si>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</si>
  <si>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</si>
  <si>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</si>
  <si>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</si>
  <si>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</si>
  <si>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</si>
  <si>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</si>
  <si>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</si>
  <si>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</si>
  <si>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</si>
  <si>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</si>
  <si>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</si>
  <si>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</si>
  <si>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</si>
  <si>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</si>
  <si>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</si>
  <si>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</si>
  <si>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</si>
  <si>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</si>
  <si>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</si>
  <si>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</si>
  <si>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</si>
  <si>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</si>
  <si>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</si>
  <si>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</si>
  <si>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</si>
  <si>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</si>
  <si>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</si>
  <si>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</si>
  <si>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</si>
  <si>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</si>
  <si>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</si>
  <si>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</si>
  <si>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</si>
  <si>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</si>
  <si>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</si>
  <si>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</si>
  <si>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</si>
  <si>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</si>
  <si>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</si>
  <si>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</si>
  <si>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</si>
  <si>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</si>
  <si>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</si>
  <si>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</si>
  <si>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</si>
  <si>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</si>
  <si>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</si>
  <si>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</si>
  <si>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</si>
  <si>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</si>
  <si>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</si>
  <si>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</si>
  <si>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</si>
  <si>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</si>
  <si>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</si>
  <si>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</si>
  <si>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</si>
  <si>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</si>
  <si>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</si>
  <si>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</si>
  <si>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</si>
  <si>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</si>
  <si>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</si>
  <si>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</si>
  <si>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</si>
  <si>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</si>
  <si>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</si>
  <si>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</si>
  <si>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</si>
  <si>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</si>
  <si>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</si>
  <si>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</si>
  <si>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</si>
  <si>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</si>
  <si>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</si>
  <si>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</si>
  <si>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</si>
  <si>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</si>
  <si>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</si>
  <si>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</si>
  <si>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</si>
  <si>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</si>
  <si>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</si>
  <si>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</si>
  <si>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</si>
  <si>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</si>
  <si>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</si>
  <si>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</si>
  <si>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</si>
  <si>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</si>
  <si>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</si>
  <si>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</si>
  <si>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</si>
  <si>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</si>
  <si>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</si>
  <si>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</si>
  <si>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</si>
  <si>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</si>
  <si>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</si>
  <si>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</si>
  <si>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</si>
  <si>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</si>
  <si>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</si>
  <si>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</si>
  <si>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</si>
  <si>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</si>
  <si>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</si>
  <si>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</si>
  <si>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</si>
  <si>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</si>
  <si>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</si>
  <si>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</si>
  <si>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</si>
  <si>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</si>
  <si>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</si>
  <si>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</si>
  <si>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</si>
  <si>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</si>
  <si>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</si>
  <si>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</si>
  <si>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</si>
  <si>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</si>
  <si>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</si>
  <si>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</si>
  <si>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</si>
  <si>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</si>
  <si>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</si>
  <si>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</si>
  <si>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</si>
  <si>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</si>
  <si>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</si>
  <si>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</si>
  <si>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</si>
  <si>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</si>
  <si>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</si>
  <si>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</si>
  <si>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</si>
  <si>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</si>
  <si>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</si>
  <si>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</si>
  <si>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</si>
  <si>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</si>
  <si>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</si>
  <si>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</si>
  <si>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</si>
  <si>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</si>
  <si>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</si>
  <si>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</si>
  <si>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</si>
  <si>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</si>
  <si>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</si>
  <si>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</si>
  <si>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</si>
  <si>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</si>
  <si>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</si>
  <si>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</si>
  <si>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</si>
  <si>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</si>
  <si>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</si>
  <si>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</si>
  <si>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</si>
  <si>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</si>
  <si>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</si>
  <si>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</si>
  <si>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</si>
  <si>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</si>
  <si>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</si>
  <si>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</si>
  <si>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</si>
  <si>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</si>
  <si>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</si>
  <si>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</si>
  <si>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</si>
  <si>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</si>
  <si>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</si>
  <si>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</si>
  <si>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</si>
  <si>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</si>
  <si>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</si>
  <si>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</si>
  <si>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</si>
  <si>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</si>
  <si>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</si>
  <si>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</si>
  <si>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</si>
  <si>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</si>
  <si>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</si>
  <si>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</si>
  <si>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</si>
  <si>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</si>
  <si>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</si>
  <si>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</si>
  <si>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</si>
  <si>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</si>
  <si>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</si>
  <si>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</si>
  <si>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</si>
  <si>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</si>
  <si>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</si>
  <si>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</si>
  <si>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</si>
  <si>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</si>
  <si>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</si>
  <si>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</si>
  <si>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</si>
  <si>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</si>
  <si>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</si>
  <si>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</si>
  <si>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</si>
  <si>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</si>
  <si>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</si>
  <si>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</si>
  <si>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</si>
  <si>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</si>
  <si>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</si>
  <si>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</si>
  <si>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</si>
  <si>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</si>
  <si>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</si>
  <si>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</si>
  <si>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</si>
  <si>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</si>
  <si>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</si>
  <si>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</si>
  <si>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</si>
  <si>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</si>
  <si>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</si>
  <si>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</si>
  <si>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</si>
  <si>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</si>
  <si>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</si>
  <si>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</si>
  <si>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</si>
  <si>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</si>
  <si>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</si>
  <si>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</si>
  <si>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</si>
  <si>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</si>
  <si>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</si>
  <si>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</si>
  <si>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</si>
  <si>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</si>
  <si>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</si>
  <si>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</si>
  <si>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</si>
  <si>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</si>
  <si>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</si>
  <si>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</si>
  <si>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</si>
  <si>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</si>
  <si>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</si>
  <si>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</si>
  <si>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</si>
  <si>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</si>
  <si>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</si>
  <si>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</si>
  <si>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</si>
  <si>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</si>
  <si>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</si>
  <si>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</si>
  <si>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</si>
  <si>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</si>
  <si>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</si>
  <si>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</si>
  <si>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</si>
  <si>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</si>
  <si>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</si>
  <si>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</si>
  <si>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</si>
  <si>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</si>
  <si>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</si>
  <si>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</si>
  <si>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</si>
  <si>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</si>
  <si>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</si>
  <si>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</si>
  <si>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</si>
  <si>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</si>
  <si>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</si>
  <si>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</si>
  <si>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</si>
  <si>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</si>
  <si>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</si>
  <si>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</si>
  <si>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</si>
  <si>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</si>
  <si>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</si>
  <si>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</si>
  <si>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</si>
  <si>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</si>
  <si>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</si>
  <si>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</si>
  <si>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</si>
  <si>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</si>
  <si>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</si>
  <si>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</si>
  <si>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</si>
  <si>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</si>
  <si>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</si>
  <si>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</si>
  <si>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</si>
  <si>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</si>
  <si>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</si>
  <si>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</si>
  <si>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</si>
  <si>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</si>
  <si>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</si>
  <si>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</si>
  <si>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</si>
  <si>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</si>
  <si>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</si>
  <si>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</si>
  <si>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695-717.5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</si>
  <si>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</si>
  <si>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</si>
  <si>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</si>
  <si>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</si>
  <si>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</si>
  <si>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</si>
  <si>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</si>
  <si>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</si>
  <si>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</si>
  <si>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</si>
  <si>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</si>
  <si>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</si>
  <si>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</si>
  <si>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</si>
  <si>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</si>
  <si>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</si>
  <si>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</si>
  <si>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</si>
  <si>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</si>
  <si>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</si>
  <si>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</si>
  <si>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</si>
  <si>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</si>
  <si>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</si>
  <si>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</si>
  <si>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</si>
  <si>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</si>
  <si>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</si>
  <si>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</si>
  <si>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</si>
  <si>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</si>
  <si>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</si>
  <si>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</si>
  <si>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</si>
  <si>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</si>
  <si>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</si>
  <si>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</si>
  <si>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</si>
  <si>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</si>
  <si>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</si>
  <si>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</si>
  <si>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</si>
  <si>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</si>
  <si>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</si>
  <si>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</si>
  <si>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</si>
  <si>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</si>
  <si>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</si>
  <si>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</si>
  <si>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</si>
  <si>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</si>
  <si>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</si>
  <si>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</si>
  <si>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</si>
  <si>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</si>
  <si>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</si>
  <si>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</si>
  <si>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</si>
  <si>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</si>
  <si>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</si>
  <si>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</si>
  <si>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</si>
  <si>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</si>
  <si>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</si>
  <si>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</si>
  <si>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</si>
  <si>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</si>
  <si>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</si>
  <si>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</si>
  <si>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</si>
  <si>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</si>
  <si>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</si>
  <si>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</si>
  <si>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</si>
  <si>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</si>
  <si>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</si>
  <si>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</si>
  <si>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</si>
  <si>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</si>
  <si>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</si>
  <si>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</si>
  <si>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</si>
  <si>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</si>
  <si>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</si>
  <si>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</si>
  <si>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</si>
  <si>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</si>
  <si>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</si>
  <si>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</si>
  <si>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</si>
  <si>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</si>
  <si>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</si>
  <si>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</si>
  <si>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</si>
  <si>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</si>
  <si>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</si>
  <si>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</si>
  <si>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</si>
  <si>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</si>
  <si>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</si>
  <si>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</si>
  <si>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</si>
  <si>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</si>
  <si>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</si>
  <si>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</si>
  <si>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</si>
  <si>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</si>
  <si>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</si>
  <si>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</si>
  <si>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</si>
  <si>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</si>
  <si>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</si>
  <si>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</si>
  <si>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</si>
  <si>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</si>
  <si>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</si>
  <si>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</si>
  <si>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</si>
  <si>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</si>
  <si>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</si>
  <si>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</si>
  <si>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</si>
  <si>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</si>
  <si>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</si>
  <si>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</si>
  <si>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</si>
  <si>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</si>
  <si>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</si>
  <si>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</si>
  <si>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</si>
  <si>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</si>
  <si>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</si>
  <si>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</si>
  <si>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</si>
  <si>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</si>
  <si>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315-320</t>
  </si>
  <si>
    <t>55-70</t>
  </si>
  <si>
    <t>NIFTY 16950 CE 16-MAR</t>
  </si>
  <si>
    <t>50-70</t>
  </si>
  <si>
    <t>Loss of Rs.3.25/-</t>
  </si>
  <si>
    <t>Loss of Rs.87/-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</si>
  <si>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</si>
  <si>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</si>
  <si>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</si>
  <si>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</si>
  <si>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</si>
  <si>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</si>
  <si>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</si>
  <si>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</si>
  <si>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</si>
  <si>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</si>
  <si>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</si>
  <si>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</si>
  <si>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670-680</t>
  </si>
  <si>
    <t>Loss of Rs.194/-</t>
  </si>
  <si>
    <t>Loss of Rs.14/-</t>
  </si>
  <si>
    <t>20-25</t>
  </si>
  <si>
    <t>MCDOWELL-N 780 CE MAR</t>
  </si>
  <si>
    <t>7.0-8.0</t>
  </si>
  <si>
    <t>15-20</t>
  </si>
  <si>
    <t>Loss of Rs.27.5/-</t>
  </si>
  <si>
    <t>140-160</t>
  </si>
  <si>
    <t>Loss of Rs.60/-</t>
  </si>
  <si>
    <t>NIFTY 16950 CE 23-MAR</t>
  </si>
  <si>
    <t>Profit of Rs.13/-</t>
  </si>
  <si>
    <t>MARUTI 8300 CE MAR</t>
  </si>
  <si>
    <t>160-190</t>
  </si>
  <si>
    <t>HINDUNILVR 2500 CE MAR</t>
  </si>
  <si>
    <t>23-25</t>
  </si>
  <si>
    <t>40-50</t>
  </si>
  <si>
    <t>517-520</t>
  </si>
  <si>
    <t>TANO INVESTMENT OPPORTUNITIES FUND</t>
  </si>
  <si>
    <t>GOYALASS</t>
  </si>
  <si>
    <t>MISTERKAPOORKESHRI</t>
  </si>
  <si>
    <t>SBLI</t>
  </si>
  <si>
    <t>DHANVARSHA ADVISORY SERVICES PRIVATE LIMITED</t>
  </si>
  <si>
    <t>GRAVITON RESEARCH CAPITAL LLP</t>
  </si>
  <si>
    <t>Profit of Rs.115/-</t>
  </si>
  <si>
    <t>LT 2220 CE MAR</t>
  </si>
  <si>
    <t>45-55</t>
  </si>
  <si>
    <t>NIFTY 17100 PE 23-MAR</t>
  </si>
  <si>
    <t>100-140</t>
  </si>
  <si>
    <t>Loss of Rs.16.5/-</t>
  </si>
  <si>
    <t>SHERWOOD SECURITIES PVT LTD</t>
  </si>
  <si>
    <t>MUDUPULAVEMULA SURENDRANADHA REDDY</t>
  </si>
  <si>
    <t>IZMO</t>
  </si>
  <si>
    <t>IZMO Limited</t>
  </si>
  <si>
    <t>VELS</t>
  </si>
  <si>
    <t>Vels Film International L</t>
  </si>
  <si>
    <t>57-58</t>
  </si>
  <si>
    <t>Loss of Rs.9/-</t>
  </si>
  <si>
    <t>270-272</t>
  </si>
  <si>
    <t>Profit of Rs.14/-</t>
  </si>
  <si>
    <t>NIFTY 17200 CE 29-MAR</t>
  </si>
  <si>
    <t>120-140</t>
  </si>
  <si>
    <t>18-23</t>
  </si>
  <si>
    <t xml:space="preserve">LT 2220 CE MAR </t>
  </si>
  <si>
    <t>RELIANCE 2260 CE MAR</t>
  </si>
  <si>
    <t>NIFTY 17100 CE 23-MAR</t>
  </si>
  <si>
    <t>30-40</t>
  </si>
  <si>
    <t>2750-2780</t>
  </si>
  <si>
    <t>DREAM ACHIEVER CONSULTANCY SERVICES PRIVATE LIMITED</t>
  </si>
  <si>
    <t>SAHASTRAA ADVISORS PRIVATE LIMITED</t>
  </si>
  <si>
    <t>INDRENEW</t>
  </si>
  <si>
    <t>HARINDER SINGH</t>
  </si>
  <si>
    <t>ITCONS</t>
  </si>
  <si>
    <t>AMAN DEEP</t>
  </si>
  <si>
    <t>LABELKRAFT</t>
  </si>
  <si>
    <t>MNIL</t>
  </si>
  <si>
    <t>OSIAJEE</t>
  </si>
  <si>
    <t>ALPHA LEON ENTERPRISES LLP</t>
  </si>
  <si>
    <t>PANKAJ BABULAL VORA</t>
  </si>
  <si>
    <t>TEAM INDIA MANAGERS LTD</t>
  </si>
  <si>
    <t>QE SECURITIES</t>
  </si>
  <si>
    <t>Future Consumer Ltd</t>
  </si>
  <si>
    <t>GSLSU</t>
  </si>
  <si>
    <t>Global Surfaces Limited</t>
  </si>
  <si>
    <t>NIRAJ RAJNIKANT SHAH</t>
  </si>
  <si>
    <t>FEL</t>
  </si>
  <si>
    <t>Future Enterprises Ltd</t>
  </si>
  <si>
    <t>VISTRA ITCL INDIA LIMITED</t>
  </si>
  <si>
    <t>TATACONSUM APR FUT</t>
  </si>
  <si>
    <t>704-706</t>
  </si>
  <si>
    <t>725-735</t>
  </si>
  <si>
    <t>LUPIN APR FUT</t>
  </si>
  <si>
    <t>650-651</t>
  </si>
  <si>
    <t>Part profit of Rs.6.76/-</t>
  </si>
  <si>
    <t>Loss of Rs.5.7/-</t>
  </si>
  <si>
    <t>NIFTY 17100 CE MAR</t>
  </si>
  <si>
    <t>66-70</t>
  </si>
  <si>
    <t>110-130</t>
  </si>
  <si>
    <t>Loss of Rs.17/-</t>
  </si>
  <si>
    <t>AARSHYAM</t>
  </si>
  <si>
    <t>KRORES CARDS PRIVATE LIMITED</t>
  </si>
  <si>
    <t>NNM SECURITIES PVT LTD</t>
  </si>
  <si>
    <t>ADVIKCA</t>
  </si>
  <si>
    <t>BHAVYA DHIMAN</t>
  </si>
  <si>
    <t>ARNOLD</t>
  </si>
  <si>
    <t>INT INFRASTRUCTURE PRIVATE LIMITED</t>
  </si>
  <si>
    <t>HARIVARDHAN STEEL &amp; ALLOYS PRIVATE LIMTED</t>
  </si>
  <si>
    <t>AXITA</t>
  </si>
  <si>
    <t>WONDERLAND SUPPLIERS PRIVATE LIMITED</t>
  </si>
  <si>
    <t>BRIGHT</t>
  </si>
  <si>
    <t>KUBER EQUITY SERVICES LLP</t>
  </si>
  <si>
    <t>KESAR TRACOM INDIA LLP</t>
  </si>
  <si>
    <t>RISHABH RAMESHCHANDRA JAIN</t>
  </si>
  <si>
    <t>SUNRISE GILTS AND SECURITIES PVT LTD</t>
  </si>
  <si>
    <t>SHRENI SHARES PRIVATE LIMITED</t>
  </si>
  <si>
    <t>CALSOFT</t>
  </si>
  <si>
    <t>SANJAY AGRAWAL</t>
  </si>
  <si>
    <t>MANISH AGRAWAL</t>
  </si>
  <si>
    <t>DML</t>
  </si>
  <si>
    <t>GAYAPROJ</t>
  </si>
  <si>
    <t>SYNERGY MONEYCONTROL PRIVATE LIMITED</t>
  </si>
  <si>
    <t>INVENTURE SEJAL REALTORS PRIVATE LIMITED</t>
  </si>
  <si>
    <t>GGL</t>
  </si>
  <si>
    <t>YACOOBALI AIYUB MOHAMMED</t>
  </si>
  <si>
    <t>GLCL</t>
  </si>
  <si>
    <t>YASH SUNILKUMAR PATEL</t>
  </si>
  <si>
    <t>NOOPUR BHAGWANDAS KANSARA</t>
  </si>
  <si>
    <t>GMPL</t>
  </si>
  <si>
    <t>MADHGHNE ADVISORY PRIVATE LIMITED</t>
  </si>
  <si>
    <t>GOLKONDA</t>
  </si>
  <si>
    <t>VIJAY KUMAR GUPTA</t>
  </si>
  <si>
    <t>NEEHAR SHAIK</t>
  </si>
  <si>
    <t>GRNLAMIND</t>
  </si>
  <si>
    <t>HYDRA TRADING PRIVATE LIMITED</t>
  </si>
  <si>
    <t>SMITI HOLDING AND TRADING COMPANY PRIVATE LIMITED</t>
  </si>
  <si>
    <t>INANI</t>
  </si>
  <si>
    <t>ANKUR NYATI</t>
  </si>
  <si>
    <t>MAHESH KUMAR INANI</t>
  </si>
  <si>
    <t>BHAGWANCHAND SUMERMAL JAIN</t>
  </si>
  <si>
    <t>MAMTA BHERUMAL JAIN</t>
  </si>
  <si>
    <t>MIHIR D VASHI (HUF)</t>
  </si>
  <si>
    <t>KCLINFRA</t>
  </si>
  <si>
    <t>BHAVIN Y MEHTA</t>
  </si>
  <si>
    <t>KESAR</t>
  </si>
  <si>
    <t>AG DYNAMIC FUNDS LIMITED</t>
  </si>
  <si>
    <t>RAJENDRAKUMAR</t>
  </si>
  <si>
    <t>MADIKERI SUBHASH BALAJI</t>
  </si>
  <si>
    <t>KAMALDEVI</t>
  </si>
  <si>
    <t>ASHOK BOTHRA</t>
  </si>
  <si>
    <t>MAAGHADV</t>
  </si>
  <si>
    <t>CREATEROI FINANCIAL CONSULTANCY PRIVATE LIMITED.</t>
  </si>
  <si>
    <t>MULTIPLIER SHARE &amp; STOCK ADVISORS PRIVATE LIMITED</t>
  </si>
  <si>
    <t>MINAXI</t>
  </si>
  <si>
    <t>RAMESHCHEPURI</t>
  </si>
  <si>
    <t>SUMANCHEPURI</t>
  </si>
  <si>
    <t>SEEMA</t>
  </si>
  <si>
    <t>SHALU KATARIA</t>
  </si>
  <si>
    <t>ALOK RANJAN</t>
  </si>
  <si>
    <t>PCL</t>
  </si>
  <si>
    <t>VICKY RAJESH JHAVERI</t>
  </si>
  <si>
    <t>RAJESH NANUBHAI JHAVERI HUF</t>
  </si>
  <si>
    <t>KETAN HASMUKHLAL DOSHI</t>
  </si>
  <si>
    <t>QUASAR</t>
  </si>
  <si>
    <t>DOLF LEASING LIMITED</t>
  </si>
  <si>
    <t>QUEST</t>
  </si>
  <si>
    <t>PARUL VIPUL PARMAR</t>
  </si>
  <si>
    <t>AV AC DC RENEW PRIVATE LIMITED</t>
  </si>
  <si>
    <t>RFLL</t>
  </si>
  <si>
    <t>VINUBHAI NANJIBHAI VEKARIA</t>
  </si>
  <si>
    <t>SANJIVIN</t>
  </si>
  <si>
    <t>WOODSTOCK SECURITIES PRIV ATE LTD</t>
  </si>
  <si>
    <t>SHANTIGURU</t>
  </si>
  <si>
    <t>SHRIPAL SANGHVI</t>
  </si>
  <si>
    <t>SSPNFIN</t>
  </si>
  <si>
    <t>DIVINE COMEX ENTERPRISES PRIVETE LIMITED</t>
  </si>
  <si>
    <t>CHANDA SONI</t>
  </si>
  <si>
    <t>SUDARSHAN</t>
  </si>
  <si>
    <t>ANANDPODDAR .</t>
  </si>
  <si>
    <t>SVJ</t>
  </si>
  <si>
    <t>INDUS WORLD TRADE LIMITED</t>
  </si>
  <si>
    <t>7SEA CAPITAL LIMITED</t>
  </si>
  <si>
    <t>SUMEET SINGHVI</t>
  </si>
  <si>
    <t>JIMMY RAJDEO SAH</t>
  </si>
  <si>
    <t>DEEPAK KUMAR JAIN</t>
  </si>
  <si>
    <t>DUES MANAGER PRIVATE LIMITED</t>
  </si>
  <si>
    <t>ARCHANA CHAWLA</t>
  </si>
  <si>
    <t>NIKUNJ STOCK BROKERS LIMITED</t>
  </si>
  <si>
    <t>DEVANG CHANDRAKANTBHAI SHAH</t>
  </si>
  <si>
    <t>VIJAY VINODCHANDRA SHAH</t>
  </si>
  <si>
    <t>BINDIYA VIJAY SHAH</t>
  </si>
  <si>
    <t>BHARATKUMAR KARSHANBHAI PATEL</t>
  </si>
  <si>
    <t>TGBHOTELS</t>
  </si>
  <si>
    <t>AMIT CAPITAL AND SECURITIES PRIVATE LIMITED</t>
  </si>
  <si>
    <t>PATRONUS RESEARCH LLP</t>
  </si>
  <si>
    <t>TRIVIKRAMA</t>
  </si>
  <si>
    <t>VIVEK KUMAR BHAUKA</t>
  </si>
  <si>
    <t>TTKHEALTH</t>
  </si>
  <si>
    <t>MCAP INDIA FUND LIMITED</t>
  </si>
  <si>
    <t>ABAKKUS ASSET MANAGER LLP</t>
  </si>
  <si>
    <t>ABAKKUS DIVERSIFIED ALPHA FUND</t>
  </si>
  <si>
    <t>VARIMAN</t>
  </si>
  <si>
    <t>Aarti Drugs Ltd.</t>
  </si>
  <si>
    <t>AJOONI</t>
  </si>
  <si>
    <t>Ajooni Biotech Limited</t>
  </si>
  <si>
    <t>MONIFEST CAPITAL PRIVATE LIMITED</t>
  </si>
  <si>
    <t>ALLETEC</t>
  </si>
  <si>
    <t>All E Technologies Ltd</t>
  </si>
  <si>
    <t>BRILLIANT INVESTMENT CONSULTANTS PRIVATE LIMTED</t>
  </si>
  <si>
    <t>BHARATWIRE</t>
  </si>
  <si>
    <t>Bharat Wire Ropes Ltd.</t>
  </si>
  <si>
    <t>BLBLIMITED</t>
  </si>
  <si>
    <t>BLB Limited</t>
  </si>
  <si>
    <t>AUS ENTERPRISES</t>
  </si>
  <si>
    <t>Campus Activewear Limited</t>
  </si>
  <si>
    <t>INVESTMENT TRUST FIDELITY SERIES EMERGING MARKETS OPPOR FUND</t>
  </si>
  <si>
    <t>SOCIETE GENERALE</t>
  </si>
  <si>
    <t>FIDELITY INVESTMENT TRUST FIDELITY INTERNATIONAL DISCOVERY FUND</t>
  </si>
  <si>
    <t>CYBERMEDIA</t>
  </si>
  <si>
    <t>Cyber Media (India) Limit</t>
  </si>
  <si>
    <t>SANJAY DUTT</t>
  </si>
  <si>
    <t>HARDWYN</t>
  </si>
  <si>
    <t>Hardwyn India Limited</t>
  </si>
  <si>
    <t>RAJBALA DEVI</t>
  </si>
  <si>
    <t>KOHINOOR</t>
  </si>
  <si>
    <t>Kohinoor Foods Limited</t>
  </si>
  <si>
    <t>QFIL</t>
  </si>
  <si>
    <t>Quality Foils (India) Ltd</t>
  </si>
  <si>
    <t>SATISH SINGHAL HUF</t>
  </si>
  <si>
    <t>SATISH SINGHAL</t>
  </si>
  <si>
    <t>MEENA SINGHAL</t>
  </si>
  <si>
    <t>PARTH INFIN BROKERS PVT LTD</t>
  </si>
  <si>
    <t>ELANKUMARANPERIAKARUPPAN</t>
  </si>
  <si>
    <t>SHANTI</t>
  </si>
  <si>
    <t>Shanti Overseas (Ind) Ltd</t>
  </si>
  <si>
    <t>RAMESH CHEPURI</t>
  </si>
  <si>
    <t>Bhagwati Banquets And Hot</t>
  </si>
  <si>
    <t>DREAMON COMMERCIAL PRIVATE LIMITED</t>
  </si>
  <si>
    <t>UDAYA SANKAR UDAYA SANKAR</t>
  </si>
  <si>
    <t>VITAL</t>
  </si>
  <si>
    <t>Vital Chemtech Limited</t>
  </si>
  <si>
    <t>SAMBHAVNATH INVESTMENTS AND FINANCES PRIVATE LIMITED</t>
  </si>
  <si>
    <t>Zydus Wellness Limited</t>
  </si>
  <si>
    <t>ZYDUS FAMILY TRUST</t>
  </si>
  <si>
    <t>JAIN SATISH PARASMAL</t>
  </si>
  <si>
    <t>SILVERTOSS SHOPPERS PRIVATE LIMITED</t>
  </si>
  <si>
    <t>BRIJ RATTAN BAGRI</t>
  </si>
  <si>
    <t>TPG GROWTH III SF PTE LIMITED</t>
  </si>
  <si>
    <t>LATTEYS</t>
  </si>
  <si>
    <t>Latteys Industries Ltd</t>
  </si>
  <si>
    <t>VADODARIA  RAJENDRA  MAHENDRAKUMAR</t>
  </si>
  <si>
    <t>KHAMBATTA SECURITIES LTD</t>
  </si>
  <si>
    <t>AQUA PROOF WALL PLAST PRIVATE LIMITED</t>
  </si>
  <si>
    <t>SUNFLOWER BROKING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</si>
</sst>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0" fontId="32" fillId="24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2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K21" sqref="K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3" t="s">
        <v>20</v>
      </c>
      <c r="F9" s="23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3"/>
      <c r="N9" s="24"/>
      <c r="O9" s="24"/>
      <c r="P9" s="24"/>
    </row>
    <row r="10" spans="1:16" ht="59.25" customHeight="1">
      <c r="A10" s="376"/>
      <c r="B10" s="378"/>
      <c r="C10" s="378"/>
      <c r="D10" s="37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16955.05</v>
      </c>
      <c r="F11" s="32">
        <v>17002.3</v>
      </c>
      <c r="G11" s="33">
        <v>16884.699999999997</v>
      </c>
      <c r="H11" s="33">
        <v>16814.349999999999</v>
      </c>
      <c r="I11" s="33">
        <v>16696.749999999996</v>
      </c>
      <c r="J11" s="33">
        <v>17072.649999999998</v>
      </c>
      <c r="K11" s="33">
        <v>17190.249999999996</v>
      </c>
      <c r="L11" s="33">
        <v>17260.599999999999</v>
      </c>
      <c r="M11" s="34">
        <v>17119.900000000001</v>
      </c>
      <c r="N11" s="34">
        <v>16931.95</v>
      </c>
      <c r="O11" s="35">
        <v>16845500</v>
      </c>
      <c r="P11" s="36">
        <v>2.5510685510259368E-2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39423.800000000003</v>
      </c>
      <c r="F12" s="37">
        <v>39535.26666666667</v>
      </c>
      <c r="G12" s="38">
        <v>39236.53333333334</v>
      </c>
      <c r="H12" s="38">
        <v>39049.26666666667</v>
      </c>
      <c r="I12" s="38">
        <v>38750.53333333334</v>
      </c>
      <c r="J12" s="38">
        <v>39722.53333333334</v>
      </c>
      <c r="K12" s="38">
        <v>40021.266666666663</v>
      </c>
      <c r="L12" s="38">
        <v>40208.53333333334</v>
      </c>
      <c r="M12" s="28">
        <v>39834</v>
      </c>
      <c r="N12" s="28">
        <v>39348</v>
      </c>
      <c r="O12" s="39">
        <v>5717000</v>
      </c>
      <c r="P12" s="40">
        <v>-3.9549105353938359E-3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17610.849999999999</v>
      </c>
      <c r="F13" s="37">
        <v>17665.350000000002</v>
      </c>
      <c r="G13" s="38">
        <v>17541.450000000004</v>
      </c>
      <c r="H13" s="38">
        <v>17472.050000000003</v>
      </c>
      <c r="I13" s="38">
        <v>17348.150000000005</v>
      </c>
      <c r="J13" s="38">
        <v>17734.750000000004</v>
      </c>
      <c r="K13" s="38">
        <v>17858.650000000005</v>
      </c>
      <c r="L13" s="38">
        <v>17928.050000000003</v>
      </c>
      <c r="M13" s="28">
        <v>17789.25</v>
      </c>
      <c r="N13" s="28">
        <v>17595.95</v>
      </c>
      <c r="O13" s="39">
        <v>29840</v>
      </c>
      <c r="P13" s="40">
        <v>-0.19176598049837487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496.4</v>
      </c>
      <c r="F15" s="37">
        <v>504.41666666666669</v>
      </c>
      <c r="G15" s="38">
        <v>485.93333333333339</v>
      </c>
      <c r="H15" s="38">
        <v>475.4666666666667</v>
      </c>
      <c r="I15" s="38">
        <v>456.98333333333341</v>
      </c>
      <c r="J15" s="38">
        <v>514.88333333333344</v>
      </c>
      <c r="K15" s="38">
        <v>533.36666666666656</v>
      </c>
      <c r="L15" s="38">
        <v>543.83333333333337</v>
      </c>
      <c r="M15" s="28">
        <v>522.9</v>
      </c>
      <c r="N15" s="28">
        <v>493.95</v>
      </c>
      <c r="O15" s="39">
        <v>4593400</v>
      </c>
      <c r="P15" s="40">
        <v>1.5026296018031555E-2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3340.35</v>
      </c>
      <c r="F16" s="37">
        <v>3349.25</v>
      </c>
      <c r="G16" s="38">
        <v>3316.8</v>
      </c>
      <c r="H16" s="38">
        <v>3293.25</v>
      </c>
      <c r="I16" s="38">
        <v>3260.8</v>
      </c>
      <c r="J16" s="38">
        <v>3372.8</v>
      </c>
      <c r="K16" s="38">
        <v>3405.25</v>
      </c>
      <c r="L16" s="38">
        <v>3428.8</v>
      </c>
      <c r="M16" s="28">
        <v>3381.7</v>
      </c>
      <c r="N16" s="28">
        <v>3325.7</v>
      </c>
      <c r="O16" s="39">
        <v>1678000</v>
      </c>
      <c r="P16" s="40">
        <v>-1.9716664232510589E-2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21199.4</v>
      </c>
      <c r="F17" s="37">
        <v>21369.766666666666</v>
      </c>
      <c r="G17" s="38">
        <v>20967.183333333334</v>
      </c>
      <c r="H17" s="38">
        <v>20734.966666666667</v>
      </c>
      <c r="I17" s="38">
        <v>20332.383333333335</v>
      </c>
      <c r="J17" s="38">
        <v>21601.983333333334</v>
      </c>
      <c r="K17" s="38">
        <v>22004.566666666669</v>
      </c>
      <c r="L17" s="38">
        <v>22236.783333333333</v>
      </c>
      <c r="M17" s="28">
        <v>21772.35</v>
      </c>
      <c r="N17" s="28">
        <v>21137.55</v>
      </c>
      <c r="O17" s="39">
        <v>45000</v>
      </c>
      <c r="P17" s="40">
        <v>-7.9378068739770866E-2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143.75</v>
      </c>
      <c r="F18" s="37">
        <v>146.46666666666667</v>
      </c>
      <c r="G18" s="38">
        <v>139.93333333333334</v>
      </c>
      <c r="H18" s="38">
        <v>136.11666666666667</v>
      </c>
      <c r="I18" s="38">
        <v>129.58333333333334</v>
      </c>
      <c r="J18" s="38">
        <v>150.28333333333333</v>
      </c>
      <c r="K18" s="38">
        <v>156.81666666666669</v>
      </c>
      <c r="L18" s="38">
        <v>160.63333333333333</v>
      </c>
      <c r="M18" s="28">
        <v>153</v>
      </c>
      <c r="N18" s="28">
        <v>142.65</v>
      </c>
      <c r="O18" s="39">
        <v>36444600</v>
      </c>
      <c r="P18" s="40">
        <v>4.0166617078250524E-3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211.75</v>
      </c>
      <c r="F19" s="37">
        <v>211.45000000000002</v>
      </c>
      <c r="G19" s="38">
        <v>209.30000000000004</v>
      </c>
      <c r="H19" s="38">
        <v>206.85000000000002</v>
      </c>
      <c r="I19" s="38">
        <v>204.70000000000005</v>
      </c>
      <c r="J19" s="38">
        <v>213.90000000000003</v>
      </c>
      <c r="K19" s="38">
        <v>216.05</v>
      </c>
      <c r="L19" s="38">
        <v>218.50000000000003</v>
      </c>
      <c r="M19" s="28">
        <v>213.6</v>
      </c>
      <c r="N19" s="28">
        <v>209</v>
      </c>
      <c r="O19" s="39">
        <v>26390000</v>
      </c>
      <c r="P19" s="40">
        <v>-3.8097043214556481E-2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1702.75</v>
      </c>
      <c r="F20" s="37">
        <v>1715.5666666666668</v>
      </c>
      <c r="G20" s="38">
        <v>1684.0833333333337</v>
      </c>
      <c r="H20" s="38">
        <v>1665.416666666667</v>
      </c>
      <c r="I20" s="38">
        <v>1633.9333333333338</v>
      </c>
      <c r="J20" s="38">
        <v>1734.2333333333336</v>
      </c>
      <c r="K20" s="38">
        <v>1765.7166666666667</v>
      </c>
      <c r="L20" s="38">
        <v>1784.3833333333334</v>
      </c>
      <c r="M20" s="28">
        <v>1747.05</v>
      </c>
      <c r="N20" s="28">
        <v>1696.9</v>
      </c>
      <c r="O20" s="39">
        <v>4893750</v>
      </c>
      <c r="P20" s="40">
        <v>3.6917397323488694E-3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1741.85</v>
      </c>
      <c r="F21" s="37">
        <v>1754.8666666666668</v>
      </c>
      <c r="G21" s="38">
        <v>1683.7333333333336</v>
      </c>
      <c r="H21" s="38">
        <v>1625.6166666666668</v>
      </c>
      <c r="I21" s="38">
        <v>1554.4833333333336</v>
      </c>
      <c r="J21" s="38">
        <v>1812.9833333333336</v>
      </c>
      <c r="K21" s="38">
        <v>1884.1166666666668</v>
      </c>
      <c r="L21" s="38">
        <v>1942.2333333333336</v>
      </c>
      <c r="M21" s="28">
        <v>1826</v>
      </c>
      <c r="N21" s="28">
        <v>1696.75</v>
      </c>
      <c r="O21" s="39">
        <v>16168500</v>
      </c>
      <c r="P21" s="40">
        <v>1.9114101574195175E-2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639.75</v>
      </c>
      <c r="F22" s="37">
        <v>645.48333333333335</v>
      </c>
      <c r="G22" s="38">
        <v>630.01666666666665</v>
      </c>
      <c r="H22" s="38">
        <v>620.2833333333333</v>
      </c>
      <c r="I22" s="38">
        <v>604.81666666666661</v>
      </c>
      <c r="J22" s="38">
        <v>655.2166666666667</v>
      </c>
      <c r="K22" s="38">
        <v>670.68333333333339</v>
      </c>
      <c r="L22" s="38">
        <v>680.41666666666674</v>
      </c>
      <c r="M22" s="28">
        <v>660.95</v>
      </c>
      <c r="N22" s="28">
        <v>635.75</v>
      </c>
      <c r="O22" s="39">
        <v>38819375</v>
      </c>
      <c r="P22" s="40">
        <v>1.1085788702588311E-2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3162.7</v>
      </c>
      <c r="F23" s="37">
        <v>3173.5499999999997</v>
      </c>
      <c r="G23" s="38">
        <v>3141.6499999999996</v>
      </c>
      <c r="H23" s="38">
        <v>3120.6</v>
      </c>
      <c r="I23" s="38">
        <v>3088.7</v>
      </c>
      <c r="J23" s="38">
        <v>3194.5999999999995</v>
      </c>
      <c r="K23" s="38">
        <v>3226.5</v>
      </c>
      <c r="L23" s="38">
        <v>3247.5499999999993</v>
      </c>
      <c r="M23" s="28">
        <v>3205.45</v>
      </c>
      <c r="N23" s="28">
        <v>3152.5</v>
      </c>
      <c r="O23" s="39">
        <v>504200</v>
      </c>
      <c r="P23" s="40">
        <v>1.2043356081894821E-2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371.55</v>
      </c>
      <c r="F24" s="37">
        <v>372.26666666666665</v>
      </c>
      <c r="G24" s="38">
        <v>368.0333333333333</v>
      </c>
      <c r="H24" s="38">
        <v>364.51666666666665</v>
      </c>
      <c r="I24" s="38">
        <v>360.2833333333333</v>
      </c>
      <c r="J24" s="38">
        <v>375.7833333333333</v>
      </c>
      <c r="K24" s="38">
        <v>380.01666666666665</v>
      </c>
      <c r="L24" s="38">
        <v>383.5333333333333</v>
      </c>
      <c r="M24" s="28">
        <v>376.5</v>
      </c>
      <c r="N24" s="28">
        <v>368.75</v>
      </c>
      <c r="O24" s="39">
        <v>63210600</v>
      </c>
      <c r="P24" s="40">
        <v>9.6894767107533059E-3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4293.3</v>
      </c>
      <c r="F25" s="37">
        <v>4302.416666666667</v>
      </c>
      <c r="G25" s="38">
        <v>4245.0833333333339</v>
      </c>
      <c r="H25" s="38">
        <v>4196.8666666666668</v>
      </c>
      <c r="I25" s="38">
        <v>4139.5333333333338</v>
      </c>
      <c r="J25" s="38">
        <v>4350.6333333333341</v>
      </c>
      <c r="K25" s="38">
        <v>4407.9666666666681</v>
      </c>
      <c r="L25" s="38">
        <v>4456.1833333333343</v>
      </c>
      <c r="M25" s="28">
        <v>4359.75</v>
      </c>
      <c r="N25" s="28">
        <v>4254.2</v>
      </c>
      <c r="O25" s="39">
        <v>1488375</v>
      </c>
      <c r="P25" s="40">
        <v>5.9986481919567418E-3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306.10000000000002</v>
      </c>
      <c r="F26" s="37">
        <v>308.48333333333335</v>
      </c>
      <c r="G26" s="38">
        <v>302.9666666666667</v>
      </c>
      <c r="H26" s="38">
        <v>299.83333333333337</v>
      </c>
      <c r="I26" s="38">
        <v>294.31666666666672</v>
      </c>
      <c r="J26" s="38">
        <v>311.61666666666667</v>
      </c>
      <c r="K26" s="38">
        <v>317.13333333333333</v>
      </c>
      <c r="L26" s="38">
        <v>320.26666666666665</v>
      </c>
      <c r="M26" s="28">
        <v>314</v>
      </c>
      <c r="N26" s="28">
        <v>305.35000000000002</v>
      </c>
      <c r="O26" s="39">
        <v>14997500</v>
      </c>
      <c r="P26" s="40">
        <v>3.9796165979131277E-2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137.44999999999999</v>
      </c>
      <c r="F27" s="37">
        <v>137.76666666666668</v>
      </c>
      <c r="G27" s="38">
        <v>136.38333333333335</v>
      </c>
      <c r="H27" s="38">
        <v>135.31666666666666</v>
      </c>
      <c r="I27" s="38">
        <v>133.93333333333334</v>
      </c>
      <c r="J27" s="38">
        <v>138.83333333333337</v>
      </c>
      <c r="K27" s="38">
        <v>140.2166666666667</v>
      </c>
      <c r="L27" s="38">
        <v>141.28333333333339</v>
      </c>
      <c r="M27" s="28">
        <v>139.15</v>
      </c>
      <c r="N27" s="28">
        <v>136.69999999999999</v>
      </c>
      <c r="O27" s="39">
        <v>65310000</v>
      </c>
      <c r="P27" s="40">
        <v>-5.6690979995666933E-2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2799.65</v>
      </c>
      <c r="F28" s="37">
        <v>2797.7000000000003</v>
      </c>
      <c r="G28" s="38">
        <v>2778.9500000000007</v>
      </c>
      <c r="H28" s="38">
        <v>2758.2500000000005</v>
      </c>
      <c r="I28" s="38">
        <v>2739.5000000000009</v>
      </c>
      <c r="J28" s="38">
        <v>2818.4000000000005</v>
      </c>
      <c r="K28" s="38">
        <v>2837.1499999999996</v>
      </c>
      <c r="L28" s="38">
        <v>2857.8500000000004</v>
      </c>
      <c r="M28" s="28">
        <v>2816.45</v>
      </c>
      <c r="N28" s="28">
        <v>2777</v>
      </c>
      <c r="O28" s="39">
        <v>6291800</v>
      </c>
      <c r="P28" s="40">
        <v>-2.1005788261654324E-2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1331.2</v>
      </c>
      <c r="F29" s="37">
        <v>1337.1000000000001</v>
      </c>
      <c r="G29" s="38">
        <v>1320.6000000000004</v>
      </c>
      <c r="H29" s="38">
        <v>1310.0000000000002</v>
      </c>
      <c r="I29" s="38">
        <v>1293.5000000000005</v>
      </c>
      <c r="J29" s="38">
        <v>1347.7000000000003</v>
      </c>
      <c r="K29" s="38">
        <v>1364.1999999999998</v>
      </c>
      <c r="L29" s="38">
        <v>1374.8000000000002</v>
      </c>
      <c r="M29" s="28">
        <v>1353.6</v>
      </c>
      <c r="N29" s="28">
        <v>1326.5</v>
      </c>
      <c r="O29" s="39">
        <v>2186586</v>
      </c>
      <c r="P29" s="40">
        <v>2.1254713747000342E-2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6898.95</v>
      </c>
      <c r="F30" s="37">
        <v>6895.95</v>
      </c>
      <c r="G30" s="38">
        <v>6845</v>
      </c>
      <c r="H30" s="38">
        <v>6791.05</v>
      </c>
      <c r="I30" s="38">
        <v>6740.1</v>
      </c>
      <c r="J30" s="38">
        <v>6949.9</v>
      </c>
      <c r="K30" s="38">
        <v>7000.8499999999985</v>
      </c>
      <c r="L30" s="38">
        <v>7054.7999999999993</v>
      </c>
      <c r="M30" s="28">
        <v>6946.9</v>
      </c>
      <c r="N30" s="28">
        <v>6842</v>
      </c>
      <c r="O30" s="39">
        <v>151350</v>
      </c>
      <c r="P30" s="40">
        <v>-5.2137153593236264E-2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559.6</v>
      </c>
      <c r="F31" s="37">
        <v>558.48333333333335</v>
      </c>
      <c r="G31" s="38">
        <v>549.66666666666674</v>
      </c>
      <c r="H31" s="38">
        <v>539.73333333333335</v>
      </c>
      <c r="I31" s="38">
        <v>530.91666666666674</v>
      </c>
      <c r="J31" s="38">
        <v>568.41666666666674</v>
      </c>
      <c r="K31" s="38">
        <v>577.23333333333335</v>
      </c>
      <c r="L31" s="38">
        <v>587.16666666666674</v>
      </c>
      <c r="M31" s="28">
        <v>567.29999999999995</v>
      </c>
      <c r="N31" s="28">
        <v>548.54999999999995</v>
      </c>
      <c r="O31" s="39">
        <v>13930000</v>
      </c>
      <c r="P31" s="40">
        <v>-0.11488117931122124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500.55</v>
      </c>
      <c r="F32" s="37">
        <v>496.61666666666662</v>
      </c>
      <c r="G32" s="38">
        <v>489.78333333333325</v>
      </c>
      <c r="H32" s="38">
        <v>479.01666666666665</v>
      </c>
      <c r="I32" s="38">
        <v>472.18333333333328</v>
      </c>
      <c r="J32" s="38">
        <v>507.38333333333321</v>
      </c>
      <c r="K32" s="38">
        <v>514.21666666666658</v>
      </c>
      <c r="L32" s="38">
        <v>524.98333333333312</v>
      </c>
      <c r="M32" s="28">
        <v>503.45</v>
      </c>
      <c r="N32" s="28">
        <v>485.85</v>
      </c>
      <c r="O32" s="39">
        <v>13853000</v>
      </c>
      <c r="P32" s="40">
        <v>-8.0200501253132831E-3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841.05</v>
      </c>
      <c r="F33" s="37">
        <v>844.30000000000007</v>
      </c>
      <c r="G33" s="38">
        <v>835.15000000000009</v>
      </c>
      <c r="H33" s="38">
        <v>829.25</v>
      </c>
      <c r="I33" s="38">
        <v>820.1</v>
      </c>
      <c r="J33" s="38">
        <v>850.20000000000016</v>
      </c>
      <c r="K33" s="38">
        <v>859.35</v>
      </c>
      <c r="L33" s="38">
        <v>865.25000000000023</v>
      </c>
      <c r="M33" s="28">
        <v>853.45</v>
      </c>
      <c r="N33" s="28">
        <v>838.4</v>
      </c>
      <c r="O33" s="39">
        <v>50914800</v>
      </c>
      <c r="P33" s="40">
        <v>6.8819858088706425E-3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3835.05</v>
      </c>
      <c r="F34" s="37">
        <v>3846.4333333333329</v>
      </c>
      <c r="G34" s="38">
        <v>3810.0666666666657</v>
      </c>
      <c r="H34" s="38">
        <v>3785.0833333333326</v>
      </c>
      <c r="I34" s="38">
        <v>3748.7166666666653</v>
      </c>
      <c r="J34" s="38">
        <v>3871.4166666666661</v>
      </c>
      <c r="K34" s="38">
        <v>3907.7833333333338</v>
      </c>
      <c r="L34" s="38">
        <v>3932.7666666666664</v>
      </c>
      <c r="M34" s="28">
        <v>3882.8</v>
      </c>
      <c r="N34" s="28">
        <v>3821.45</v>
      </c>
      <c r="O34" s="39">
        <v>1511500</v>
      </c>
      <c r="P34" s="40">
        <v>-6.6831301126717091E-2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1241.0999999999999</v>
      </c>
      <c r="F35" s="37">
        <v>1257.8</v>
      </c>
      <c r="G35" s="38">
        <v>1221.3</v>
      </c>
      <c r="H35" s="38">
        <v>1201.5</v>
      </c>
      <c r="I35" s="38">
        <v>1165</v>
      </c>
      <c r="J35" s="38">
        <v>1277.5999999999999</v>
      </c>
      <c r="K35" s="38">
        <v>1314.1</v>
      </c>
      <c r="L35" s="38">
        <v>1333.8999999999999</v>
      </c>
      <c r="M35" s="28">
        <v>1294.3</v>
      </c>
      <c r="N35" s="28">
        <v>1238</v>
      </c>
      <c r="O35" s="39">
        <v>10526000</v>
      </c>
      <c r="P35" s="40">
        <v>-2.7475130270014211E-3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5655.3</v>
      </c>
      <c r="F36" s="37">
        <v>5709.45</v>
      </c>
      <c r="G36" s="38">
        <v>5583.8499999999995</v>
      </c>
      <c r="H36" s="38">
        <v>5512.4</v>
      </c>
      <c r="I36" s="38">
        <v>5386.7999999999993</v>
      </c>
      <c r="J36" s="38">
        <v>5780.9</v>
      </c>
      <c r="K36" s="38">
        <v>5906.5</v>
      </c>
      <c r="L36" s="38">
        <v>5977.95</v>
      </c>
      <c r="M36" s="28">
        <v>5835.05</v>
      </c>
      <c r="N36" s="28">
        <v>5638</v>
      </c>
      <c r="O36" s="39">
        <v>5528500</v>
      </c>
      <c r="P36" s="40">
        <v>7.4256298118536741E-3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1970</v>
      </c>
      <c r="F37" s="37">
        <v>1973.9833333333333</v>
      </c>
      <c r="G37" s="38">
        <v>1953.6166666666668</v>
      </c>
      <c r="H37" s="38">
        <v>1937.2333333333333</v>
      </c>
      <c r="I37" s="38">
        <v>1916.8666666666668</v>
      </c>
      <c r="J37" s="38">
        <v>1990.3666666666668</v>
      </c>
      <c r="K37" s="38">
        <v>2010.7333333333331</v>
      </c>
      <c r="L37" s="38">
        <v>2027.1166666666668</v>
      </c>
      <c r="M37" s="28">
        <v>1994.35</v>
      </c>
      <c r="N37" s="28">
        <v>1957.6</v>
      </c>
      <c r="O37" s="39">
        <v>1602300</v>
      </c>
      <c r="P37" s="40">
        <v>-7.483629560336763E-4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368.05</v>
      </c>
      <c r="F38" s="37">
        <v>370.33333333333331</v>
      </c>
      <c r="G38" s="38">
        <v>364.46666666666664</v>
      </c>
      <c r="H38" s="38">
        <v>360.88333333333333</v>
      </c>
      <c r="I38" s="38">
        <v>355.01666666666665</v>
      </c>
      <c r="J38" s="38">
        <v>373.91666666666663</v>
      </c>
      <c r="K38" s="38">
        <v>379.7833333333333</v>
      </c>
      <c r="L38" s="38">
        <v>383.36666666666662</v>
      </c>
      <c r="M38" s="28">
        <v>376.2</v>
      </c>
      <c r="N38" s="28">
        <v>366.75</v>
      </c>
      <c r="O38" s="39">
        <v>5956800</v>
      </c>
      <c r="P38" s="40">
        <v>-4.8799182422074601E-2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203.15</v>
      </c>
      <c r="F39" s="37">
        <v>206.05000000000004</v>
      </c>
      <c r="G39" s="38">
        <v>199.05000000000007</v>
      </c>
      <c r="H39" s="38">
        <v>194.95000000000002</v>
      </c>
      <c r="I39" s="38">
        <v>187.95000000000005</v>
      </c>
      <c r="J39" s="38">
        <v>210.15000000000009</v>
      </c>
      <c r="K39" s="38">
        <v>217.15000000000003</v>
      </c>
      <c r="L39" s="38">
        <v>221.25000000000011</v>
      </c>
      <c r="M39" s="28">
        <v>213.05</v>
      </c>
      <c r="N39" s="28">
        <v>201.95</v>
      </c>
      <c r="O39" s="39">
        <v>46141200</v>
      </c>
      <c r="P39" s="40">
        <v>1.3562136728480487E-2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159.4</v>
      </c>
      <c r="F40" s="37">
        <v>160.75</v>
      </c>
      <c r="G40" s="38">
        <v>157.55000000000001</v>
      </c>
      <c r="H40" s="38">
        <v>155.70000000000002</v>
      </c>
      <c r="I40" s="38">
        <v>152.50000000000003</v>
      </c>
      <c r="J40" s="38">
        <v>162.6</v>
      </c>
      <c r="K40" s="38">
        <v>165.79999999999998</v>
      </c>
      <c r="L40" s="38">
        <v>167.64999999999998</v>
      </c>
      <c r="M40" s="28">
        <v>163.95</v>
      </c>
      <c r="N40" s="28">
        <v>158.9</v>
      </c>
      <c r="O40" s="39">
        <v>94500900</v>
      </c>
      <c r="P40" s="40">
        <v>-4.9892208192177396E-3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1415.8</v>
      </c>
      <c r="F41" s="37">
        <v>1413.5</v>
      </c>
      <c r="G41" s="38">
        <v>1404.3</v>
      </c>
      <c r="H41" s="38">
        <v>1392.8</v>
      </c>
      <c r="I41" s="38">
        <v>1383.6</v>
      </c>
      <c r="J41" s="38">
        <v>1425</v>
      </c>
      <c r="K41" s="38">
        <v>1434.1999999999998</v>
      </c>
      <c r="L41" s="38">
        <v>1445.7</v>
      </c>
      <c r="M41" s="28">
        <v>1422.7</v>
      </c>
      <c r="N41" s="28">
        <v>1402</v>
      </c>
      <c r="O41" s="39">
        <v>2894375</v>
      </c>
      <c r="P41" s="40">
        <v>-5.5460827425289419E-2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91.65</v>
      </c>
      <c r="F42" s="37">
        <v>92.666666666666671</v>
      </c>
      <c r="G42" s="38">
        <v>90.38333333333334</v>
      </c>
      <c r="H42" s="38">
        <v>89.116666666666674</v>
      </c>
      <c r="I42" s="38">
        <v>86.833333333333343</v>
      </c>
      <c r="J42" s="38">
        <v>93.933333333333337</v>
      </c>
      <c r="K42" s="38">
        <v>96.216666666666669</v>
      </c>
      <c r="L42" s="38">
        <v>97.483333333333334</v>
      </c>
      <c r="M42" s="28">
        <v>94.95</v>
      </c>
      <c r="N42" s="28">
        <v>91.4</v>
      </c>
      <c r="O42" s="39">
        <v>108129000</v>
      </c>
      <c r="P42" s="40">
        <v>-3.7495560403876402E-2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573.45000000000005</v>
      </c>
      <c r="F43" s="37">
        <v>572.7833333333333</v>
      </c>
      <c r="G43" s="38">
        <v>569.06666666666661</v>
      </c>
      <c r="H43" s="38">
        <v>564.68333333333328</v>
      </c>
      <c r="I43" s="38">
        <v>560.96666666666658</v>
      </c>
      <c r="J43" s="38">
        <v>577.16666666666663</v>
      </c>
      <c r="K43" s="38">
        <v>580.88333333333333</v>
      </c>
      <c r="L43" s="38">
        <v>585.26666666666665</v>
      </c>
      <c r="M43" s="28">
        <v>576.5</v>
      </c>
      <c r="N43" s="28">
        <v>568.4</v>
      </c>
      <c r="O43" s="39">
        <v>8514000</v>
      </c>
      <c r="P43" s="40">
        <v>-5.7935735150925025E-2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766.35</v>
      </c>
      <c r="F44" s="37">
        <v>768.38333333333333</v>
      </c>
      <c r="G44" s="38">
        <v>761.81666666666661</v>
      </c>
      <c r="H44" s="38">
        <v>757.2833333333333</v>
      </c>
      <c r="I44" s="38">
        <v>750.71666666666658</v>
      </c>
      <c r="J44" s="38">
        <v>772.91666666666663</v>
      </c>
      <c r="K44" s="38">
        <v>779.48333333333346</v>
      </c>
      <c r="L44" s="38">
        <v>784.01666666666665</v>
      </c>
      <c r="M44" s="28">
        <v>774.95</v>
      </c>
      <c r="N44" s="28">
        <v>763.85</v>
      </c>
      <c r="O44" s="39">
        <v>7627000</v>
      </c>
      <c r="P44" s="40">
        <v>-4.8290491639630645E-2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762.55</v>
      </c>
      <c r="F45" s="37">
        <v>763.35</v>
      </c>
      <c r="G45" s="38">
        <v>758.5</v>
      </c>
      <c r="H45" s="38">
        <v>754.44999999999993</v>
      </c>
      <c r="I45" s="38">
        <v>749.59999999999991</v>
      </c>
      <c r="J45" s="38">
        <v>767.40000000000009</v>
      </c>
      <c r="K45" s="38">
        <v>772.25000000000023</v>
      </c>
      <c r="L45" s="38">
        <v>776.30000000000018</v>
      </c>
      <c r="M45" s="28">
        <v>768.2</v>
      </c>
      <c r="N45" s="28">
        <v>759.3</v>
      </c>
      <c r="O45" s="39">
        <v>40157450</v>
      </c>
      <c r="P45" s="40">
        <v>-4.6622242106006736E-3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71.849999999999994</v>
      </c>
      <c r="F46" s="37">
        <v>72.600000000000009</v>
      </c>
      <c r="G46" s="38">
        <v>70.800000000000011</v>
      </c>
      <c r="H46" s="38">
        <v>69.75</v>
      </c>
      <c r="I46" s="38">
        <v>67.95</v>
      </c>
      <c r="J46" s="38">
        <v>73.65000000000002</v>
      </c>
      <c r="K46" s="38">
        <v>75.45</v>
      </c>
      <c r="L46" s="38">
        <v>76.500000000000028</v>
      </c>
      <c r="M46" s="28">
        <v>74.400000000000006</v>
      </c>
      <c r="N46" s="28">
        <v>71.55</v>
      </c>
      <c r="O46" s="39">
        <v>73143000</v>
      </c>
      <c r="P46" s="40">
        <v>2.4110555718906204E-2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198.4</v>
      </c>
      <c r="F47" s="37">
        <v>200.13333333333335</v>
      </c>
      <c r="G47" s="38">
        <v>194.06666666666672</v>
      </c>
      <c r="H47" s="38">
        <v>189.73333333333338</v>
      </c>
      <c r="I47" s="38">
        <v>183.66666666666674</v>
      </c>
      <c r="J47" s="38">
        <v>204.4666666666667</v>
      </c>
      <c r="K47" s="38">
        <v>210.53333333333336</v>
      </c>
      <c r="L47" s="38">
        <v>214.86666666666667</v>
      </c>
      <c r="M47" s="28">
        <v>206.2</v>
      </c>
      <c r="N47" s="28">
        <v>195.8</v>
      </c>
      <c r="O47" s="39">
        <v>40523700</v>
      </c>
      <c r="P47" s="40">
        <v>-4.5402828195264672E-2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18396.3</v>
      </c>
      <c r="F48" s="37">
        <v>18432.483333333334</v>
      </c>
      <c r="G48" s="38">
        <v>18293.866666666669</v>
      </c>
      <c r="H48" s="38">
        <v>18191.433333333334</v>
      </c>
      <c r="I48" s="38">
        <v>18052.816666666669</v>
      </c>
      <c r="J48" s="38">
        <v>18534.916666666668</v>
      </c>
      <c r="K48" s="38">
        <v>18673.533333333329</v>
      </c>
      <c r="L48" s="38">
        <v>18775.966666666667</v>
      </c>
      <c r="M48" s="28">
        <v>18571.099999999999</v>
      </c>
      <c r="N48" s="28">
        <v>18330.05</v>
      </c>
      <c r="O48" s="39">
        <v>144100</v>
      </c>
      <c r="P48" s="40">
        <v>-1.6382252559726963E-2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346.3</v>
      </c>
      <c r="F49" s="37">
        <v>347.16666666666669</v>
      </c>
      <c r="G49" s="38">
        <v>344.13333333333338</v>
      </c>
      <c r="H49" s="38">
        <v>341.9666666666667</v>
      </c>
      <c r="I49" s="38">
        <v>338.93333333333339</v>
      </c>
      <c r="J49" s="38">
        <v>349.33333333333337</v>
      </c>
      <c r="K49" s="38">
        <v>352.36666666666667</v>
      </c>
      <c r="L49" s="38">
        <v>354.53333333333336</v>
      </c>
      <c r="M49" s="28">
        <v>350.2</v>
      </c>
      <c r="N49" s="28">
        <v>345</v>
      </c>
      <c r="O49" s="39">
        <v>15346800</v>
      </c>
      <c r="P49" s="40">
        <v>9.2329545454545459E-3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4200.05</v>
      </c>
      <c r="F50" s="37">
        <v>4211.7166666666662</v>
      </c>
      <c r="G50" s="38">
        <v>4180.9333333333325</v>
      </c>
      <c r="H50" s="38">
        <v>4161.8166666666666</v>
      </c>
      <c r="I50" s="38">
        <v>4131.0333333333328</v>
      </c>
      <c r="J50" s="38">
        <v>4230.8333333333321</v>
      </c>
      <c r="K50" s="38">
        <v>4261.6166666666668</v>
      </c>
      <c r="L50" s="38">
        <v>4280.7333333333318</v>
      </c>
      <c r="M50" s="28">
        <v>4242.5</v>
      </c>
      <c r="N50" s="28">
        <v>4192.6000000000004</v>
      </c>
      <c r="O50" s="39">
        <v>1463600</v>
      </c>
      <c r="P50" s="40">
        <v>2.2781271837875611E-2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264.60000000000002</v>
      </c>
      <c r="F51" s="37">
        <v>267.75</v>
      </c>
      <c r="G51" s="38">
        <v>260.35000000000002</v>
      </c>
      <c r="H51" s="38">
        <v>256.10000000000002</v>
      </c>
      <c r="I51" s="38">
        <v>248.70000000000005</v>
      </c>
      <c r="J51" s="38">
        <v>272</v>
      </c>
      <c r="K51" s="38">
        <v>279.39999999999998</v>
      </c>
      <c r="L51" s="38">
        <v>283.64999999999998</v>
      </c>
      <c r="M51" s="28">
        <v>275.14999999999998</v>
      </c>
      <c r="N51" s="28">
        <v>263.5</v>
      </c>
      <c r="O51" s="39">
        <v>7490000</v>
      </c>
      <c r="P51" s="40">
        <v>-1.1873350923482849E-2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273.64999999999998</v>
      </c>
      <c r="F52" s="37">
        <v>275.88333333333333</v>
      </c>
      <c r="G52" s="38">
        <v>270.26666666666665</v>
      </c>
      <c r="H52" s="38">
        <v>266.88333333333333</v>
      </c>
      <c r="I52" s="38">
        <v>261.26666666666665</v>
      </c>
      <c r="J52" s="38">
        <v>279.26666666666665</v>
      </c>
      <c r="K52" s="38">
        <v>284.88333333333333</v>
      </c>
      <c r="L52" s="38">
        <v>288.26666666666665</v>
      </c>
      <c r="M52" s="28">
        <v>281.5</v>
      </c>
      <c r="N52" s="28">
        <v>272.5</v>
      </c>
      <c r="O52" s="39">
        <v>44080200</v>
      </c>
      <c r="P52" s="40">
        <v>7.9022101494011614E-3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524</v>
      </c>
      <c r="F53" s="37">
        <v>528.88333333333333</v>
      </c>
      <c r="G53" s="38">
        <v>515.61666666666667</v>
      </c>
      <c r="H53" s="38">
        <v>507.23333333333335</v>
      </c>
      <c r="I53" s="38">
        <v>493.9666666666667</v>
      </c>
      <c r="J53" s="38">
        <v>537.26666666666665</v>
      </c>
      <c r="K53" s="38">
        <v>550.5333333333333</v>
      </c>
      <c r="L53" s="38">
        <v>558.91666666666663</v>
      </c>
      <c r="M53" s="28">
        <v>542.15</v>
      </c>
      <c r="N53" s="28">
        <v>520.5</v>
      </c>
      <c r="O53" s="39">
        <v>3908775</v>
      </c>
      <c r="P53" s="40">
        <v>-7.1817731550272408E-3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261.55</v>
      </c>
      <c r="F54" s="37">
        <v>264.15000000000003</v>
      </c>
      <c r="G54" s="38">
        <v>258.45000000000005</v>
      </c>
      <c r="H54" s="38">
        <v>255.35000000000002</v>
      </c>
      <c r="I54" s="38">
        <v>249.65000000000003</v>
      </c>
      <c r="J54" s="38">
        <v>267.25000000000006</v>
      </c>
      <c r="K54" s="38">
        <v>272.95</v>
      </c>
      <c r="L54" s="38">
        <v>276.05000000000007</v>
      </c>
      <c r="M54" s="28">
        <v>269.85000000000002</v>
      </c>
      <c r="N54" s="28">
        <v>261.05</v>
      </c>
      <c r="O54" s="39">
        <v>5229000</v>
      </c>
      <c r="P54" s="40">
        <v>-3.7153472420691628E-3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729.35</v>
      </c>
      <c r="F55" s="37">
        <v>733.11666666666667</v>
      </c>
      <c r="G55" s="38">
        <v>722.23333333333335</v>
      </c>
      <c r="H55" s="38">
        <v>715.11666666666667</v>
      </c>
      <c r="I55" s="38">
        <v>704.23333333333335</v>
      </c>
      <c r="J55" s="38">
        <v>740.23333333333335</v>
      </c>
      <c r="K55" s="38">
        <v>751.11666666666679</v>
      </c>
      <c r="L55" s="38">
        <v>758.23333333333335</v>
      </c>
      <c r="M55" s="28">
        <v>744</v>
      </c>
      <c r="N55" s="28">
        <v>726</v>
      </c>
      <c r="O55" s="39">
        <v>10185000</v>
      </c>
      <c r="P55" s="40">
        <v>3.1522977592100265E-2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878.5</v>
      </c>
      <c r="F56" s="37">
        <v>875.35</v>
      </c>
      <c r="G56" s="38">
        <v>870.1</v>
      </c>
      <c r="H56" s="38">
        <v>861.7</v>
      </c>
      <c r="I56" s="38">
        <v>856.45</v>
      </c>
      <c r="J56" s="38">
        <v>883.75</v>
      </c>
      <c r="K56" s="38">
        <v>889</v>
      </c>
      <c r="L56" s="38">
        <v>897.4</v>
      </c>
      <c r="M56" s="28">
        <v>880.6</v>
      </c>
      <c r="N56" s="28">
        <v>866.95</v>
      </c>
      <c r="O56" s="39">
        <v>15745600</v>
      </c>
      <c r="P56" s="40">
        <v>-3.6205936182064136E-2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209.15</v>
      </c>
      <c r="F57" s="37">
        <v>210.73333333333335</v>
      </c>
      <c r="G57" s="38">
        <v>206.9666666666667</v>
      </c>
      <c r="H57" s="38">
        <v>204.78333333333336</v>
      </c>
      <c r="I57" s="38">
        <v>201.01666666666671</v>
      </c>
      <c r="J57" s="38">
        <v>212.91666666666669</v>
      </c>
      <c r="K57" s="38">
        <v>216.68333333333334</v>
      </c>
      <c r="L57" s="38">
        <v>218.86666666666667</v>
      </c>
      <c r="M57" s="28">
        <v>214.5</v>
      </c>
      <c r="N57" s="28">
        <v>208.55</v>
      </c>
      <c r="O57" s="39">
        <v>42575400</v>
      </c>
      <c r="P57" s="40">
        <v>-1.6742170573173134E-3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3696.5</v>
      </c>
      <c r="F58" s="37">
        <v>3732.3166666666671</v>
      </c>
      <c r="G58" s="38">
        <v>3631.733333333334</v>
      </c>
      <c r="H58" s="38">
        <v>3566.9666666666672</v>
      </c>
      <c r="I58" s="38">
        <v>3466.3833333333341</v>
      </c>
      <c r="J58" s="38">
        <v>3797.0833333333339</v>
      </c>
      <c r="K58" s="38">
        <v>3897.666666666667</v>
      </c>
      <c r="L58" s="38">
        <v>3962.4333333333338</v>
      </c>
      <c r="M58" s="28">
        <v>3832.9</v>
      </c>
      <c r="N58" s="28">
        <v>3667.55</v>
      </c>
      <c r="O58" s="39">
        <v>780000</v>
      </c>
      <c r="P58" s="40">
        <v>-6.1162079510703364E-3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1506.3</v>
      </c>
      <c r="F59" s="37">
        <v>1511.3666666666668</v>
      </c>
      <c r="G59" s="38">
        <v>1496.7333333333336</v>
      </c>
      <c r="H59" s="38">
        <v>1487.1666666666667</v>
      </c>
      <c r="I59" s="38">
        <v>1472.5333333333335</v>
      </c>
      <c r="J59" s="38">
        <v>1520.9333333333336</v>
      </c>
      <c r="K59" s="38">
        <v>1535.5666666666668</v>
      </c>
      <c r="L59" s="38">
        <v>1545.1333333333337</v>
      </c>
      <c r="M59" s="28">
        <v>1526</v>
      </c>
      <c r="N59" s="28">
        <v>1501.8</v>
      </c>
      <c r="O59" s="39">
        <v>1965600</v>
      </c>
      <c r="P59" s="40">
        <v>7.9584775086505188E-2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582.95000000000005</v>
      </c>
      <c r="F60" s="37">
        <v>584.65</v>
      </c>
      <c r="G60" s="38">
        <v>578.59999999999991</v>
      </c>
      <c r="H60" s="38">
        <v>574.24999999999989</v>
      </c>
      <c r="I60" s="38">
        <v>568.19999999999982</v>
      </c>
      <c r="J60" s="38">
        <v>589</v>
      </c>
      <c r="K60" s="38">
        <v>595.04999999999995</v>
      </c>
      <c r="L60" s="38">
        <v>599.40000000000009</v>
      </c>
      <c r="M60" s="28">
        <v>590.70000000000005</v>
      </c>
      <c r="N60" s="28">
        <v>580.29999999999995</v>
      </c>
      <c r="O60" s="39">
        <v>8986000</v>
      </c>
      <c r="P60" s="40">
        <v>1.399232678853532E-2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883.25</v>
      </c>
      <c r="F61" s="37">
        <v>887.25</v>
      </c>
      <c r="G61" s="38">
        <v>876.25</v>
      </c>
      <c r="H61" s="38">
        <v>869.25</v>
      </c>
      <c r="I61" s="38">
        <v>858.25</v>
      </c>
      <c r="J61" s="38">
        <v>894.25</v>
      </c>
      <c r="K61" s="38">
        <v>905.25</v>
      </c>
      <c r="L61" s="38">
        <v>912.25</v>
      </c>
      <c r="M61" s="28">
        <v>898.25</v>
      </c>
      <c r="N61" s="28">
        <v>880.25</v>
      </c>
      <c r="O61" s="39">
        <v>1811600</v>
      </c>
      <c r="P61" s="40">
        <v>6.9863579991732122E-2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293.35000000000002</v>
      </c>
      <c r="F62" s="37">
        <v>293.76666666666665</v>
      </c>
      <c r="G62" s="38">
        <v>290.58333333333331</v>
      </c>
      <c r="H62" s="38">
        <v>287.81666666666666</v>
      </c>
      <c r="I62" s="38">
        <v>284.63333333333333</v>
      </c>
      <c r="J62" s="38">
        <v>296.5333333333333</v>
      </c>
      <c r="K62" s="38">
        <v>299.7166666666667</v>
      </c>
      <c r="L62" s="38">
        <v>302.48333333333329</v>
      </c>
      <c r="M62" s="28">
        <v>296.95</v>
      </c>
      <c r="N62" s="28">
        <v>291</v>
      </c>
      <c r="O62" s="39">
        <v>6675000</v>
      </c>
      <c r="P62" s="40">
        <v>-6.4746595222147799E-3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125.2</v>
      </c>
      <c r="F63" s="37">
        <v>126.16666666666667</v>
      </c>
      <c r="G63" s="38">
        <v>123.88333333333335</v>
      </c>
      <c r="H63" s="38">
        <v>122.56666666666668</v>
      </c>
      <c r="I63" s="38">
        <v>120.28333333333336</v>
      </c>
      <c r="J63" s="38">
        <v>127.48333333333335</v>
      </c>
      <c r="K63" s="38">
        <v>129.76666666666668</v>
      </c>
      <c r="L63" s="38">
        <v>131.08333333333334</v>
      </c>
      <c r="M63" s="28">
        <v>128.44999999999999</v>
      </c>
      <c r="N63" s="28">
        <v>124.85</v>
      </c>
      <c r="O63" s="39">
        <v>15555000</v>
      </c>
      <c r="P63" s="40">
        <v>-5.9836808703535811E-2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1618.95</v>
      </c>
      <c r="F64" s="37">
        <v>1624.8999999999999</v>
      </c>
      <c r="G64" s="38">
        <v>1609.5999999999997</v>
      </c>
      <c r="H64" s="38">
        <v>1600.2499999999998</v>
      </c>
      <c r="I64" s="38">
        <v>1584.9499999999996</v>
      </c>
      <c r="J64" s="38">
        <v>1634.2499999999998</v>
      </c>
      <c r="K64" s="38">
        <v>1649.55</v>
      </c>
      <c r="L64" s="38">
        <v>1658.8999999999999</v>
      </c>
      <c r="M64" s="28">
        <v>1640.2</v>
      </c>
      <c r="N64" s="28">
        <v>1615.55</v>
      </c>
      <c r="O64" s="39">
        <v>3554400</v>
      </c>
      <c r="P64" s="40">
        <v>2.0297699594046007E-3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536.79999999999995</v>
      </c>
      <c r="F65" s="37">
        <v>537.7166666666667</v>
      </c>
      <c r="G65" s="38">
        <v>534.48333333333335</v>
      </c>
      <c r="H65" s="38">
        <v>532.16666666666663</v>
      </c>
      <c r="I65" s="38">
        <v>528.93333333333328</v>
      </c>
      <c r="J65" s="38">
        <v>540.03333333333342</v>
      </c>
      <c r="K65" s="38">
        <v>543.26666666666677</v>
      </c>
      <c r="L65" s="38">
        <v>545.58333333333348</v>
      </c>
      <c r="M65" s="28">
        <v>540.95000000000005</v>
      </c>
      <c r="N65" s="28">
        <v>535.4</v>
      </c>
      <c r="O65" s="39">
        <v>10651250</v>
      </c>
      <c r="P65" s="40">
        <v>-5.6015871163496321E-3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1828.9</v>
      </c>
      <c r="F66" s="37">
        <v>1822.1000000000001</v>
      </c>
      <c r="G66" s="38">
        <v>1810.2000000000003</v>
      </c>
      <c r="H66" s="38">
        <v>1791.5000000000002</v>
      </c>
      <c r="I66" s="38">
        <v>1779.6000000000004</v>
      </c>
      <c r="J66" s="38">
        <v>1840.8000000000002</v>
      </c>
      <c r="K66" s="38">
        <v>1852.7000000000003</v>
      </c>
      <c r="L66" s="38">
        <v>1871.4</v>
      </c>
      <c r="M66" s="28">
        <v>1834</v>
      </c>
      <c r="N66" s="28">
        <v>1803.4</v>
      </c>
      <c r="O66" s="39">
        <v>1879000</v>
      </c>
      <c r="P66" s="40">
        <v>1.9810040705563095E-2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1779.45</v>
      </c>
      <c r="F67" s="37">
        <v>1793.9166666666667</v>
      </c>
      <c r="G67" s="38">
        <v>1760.8833333333334</v>
      </c>
      <c r="H67" s="38">
        <v>1742.3166666666666</v>
      </c>
      <c r="I67" s="38">
        <v>1709.2833333333333</v>
      </c>
      <c r="J67" s="38">
        <v>1812.4833333333336</v>
      </c>
      <c r="K67" s="38">
        <v>1845.5166666666669</v>
      </c>
      <c r="L67" s="38">
        <v>1864.0833333333337</v>
      </c>
      <c r="M67" s="28">
        <v>1826.95</v>
      </c>
      <c r="N67" s="28">
        <v>1775.35</v>
      </c>
      <c r="O67" s="39">
        <v>1802000</v>
      </c>
      <c r="P67" s="40">
        <v>-8.2553659878921298E-3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185.5</v>
      </c>
      <c r="F68" s="37">
        <v>187.03333333333333</v>
      </c>
      <c r="G68" s="38">
        <v>182.76666666666665</v>
      </c>
      <c r="H68" s="38">
        <v>180.03333333333333</v>
      </c>
      <c r="I68" s="38">
        <v>175.76666666666665</v>
      </c>
      <c r="J68" s="38">
        <v>189.76666666666665</v>
      </c>
      <c r="K68" s="38">
        <v>194.03333333333336</v>
      </c>
      <c r="L68" s="38">
        <v>196.76666666666665</v>
      </c>
      <c r="M68" s="28">
        <v>191.3</v>
      </c>
      <c r="N68" s="28">
        <v>184.3</v>
      </c>
      <c r="O68" s="39">
        <v>17592400</v>
      </c>
      <c r="P68" s="40">
        <v>9.4599303135888504E-2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2814.15</v>
      </c>
      <c r="F69" s="37">
        <v>2815.9166666666665</v>
      </c>
      <c r="G69" s="38">
        <v>2799.0333333333328</v>
      </c>
      <c r="H69" s="38">
        <v>2783.9166666666665</v>
      </c>
      <c r="I69" s="38">
        <v>2767.0333333333328</v>
      </c>
      <c r="J69" s="38">
        <v>2831.0333333333328</v>
      </c>
      <c r="K69" s="38">
        <v>2847.916666666667</v>
      </c>
      <c r="L69" s="38">
        <v>2863.0333333333328</v>
      </c>
      <c r="M69" s="28">
        <v>2832.8</v>
      </c>
      <c r="N69" s="28">
        <v>2800.8</v>
      </c>
      <c r="O69" s="39">
        <v>2999550</v>
      </c>
      <c r="P69" s="40">
        <v>-4.040500983732425E-2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2875.15</v>
      </c>
      <c r="F70" s="37">
        <v>2876.6666666666665</v>
      </c>
      <c r="G70" s="38">
        <v>2845.4833333333331</v>
      </c>
      <c r="H70" s="38">
        <v>2815.8166666666666</v>
      </c>
      <c r="I70" s="38">
        <v>2784.6333333333332</v>
      </c>
      <c r="J70" s="38">
        <v>2906.333333333333</v>
      </c>
      <c r="K70" s="38">
        <v>2937.5166666666664</v>
      </c>
      <c r="L70" s="38">
        <v>2967.1833333333329</v>
      </c>
      <c r="M70" s="28">
        <v>2907.85</v>
      </c>
      <c r="N70" s="28">
        <v>2847</v>
      </c>
      <c r="O70" s="39">
        <v>675625</v>
      </c>
      <c r="P70" s="40">
        <v>-6.228313671061763E-2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354.95</v>
      </c>
      <c r="F71" s="37">
        <v>359.05</v>
      </c>
      <c r="G71" s="38">
        <v>349.8</v>
      </c>
      <c r="H71" s="38">
        <v>344.65</v>
      </c>
      <c r="I71" s="38">
        <v>335.4</v>
      </c>
      <c r="J71" s="38">
        <v>364.20000000000005</v>
      </c>
      <c r="K71" s="38">
        <v>373.45000000000005</v>
      </c>
      <c r="L71" s="38">
        <v>378.60000000000008</v>
      </c>
      <c r="M71" s="28">
        <v>368.3</v>
      </c>
      <c r="N71" s="28">
        <v>353.9</v>
      </c>
      <c r="O71" s="39">
        <v>43670550</v>
      </c>
      <c r="P71" s="40">
        <v>-1.7338679735650106E-2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4463.5</v>
      </c>
      <c r="F72" s="37">
        <v>4472.7666666666664</v>
      </c>
      <c r="G72" s="38">
        <v>4445.0333333333328</v>
      </c>
      <c r="H72" s="38">
        <v>4426.5666666666666</v>
      </c>
      <c r="I72" s="38">
        <v>4398.833333333333</v>
      </c>
      <c r="J72" s="38">
        <v>4491.2333333333327</v>
      </c>
      <c r="K72" s="38">
        <v>4518.9666666666662</v>
      </c>
      <c r="L72" s="38">
        <v>4537.4333333333325</v>
      </c>
      <c r="M72" s="28">
        <v>4500.5</v>
      </c>
      <c r="N72" s="28">
        <v>4454.3</v>
      </c>
      <c r="O72" s="39">
        <v>2385875</v>
      </c>
      <c r="P72" s="40">
        <v>-8.0552957073069323E-3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2911.6</v>
      </c>
      <c r="F73" s="37">
        <v>2914.9333333333329</v>
      </c>
      <c r="G73" s="38">
        <v>2890.266666666666</v>
      </c>
      <c r="H73" s="38">
        <v>2868.9333333333329</v>
      </c>
      <c r="I73" s="38">
        <v>2844.266666666666</v>
      </c>
      <c r="J73" s="38">
        <v>2936.266666666666</v>
      </c>
      <c r="K73" s="38">
        <v>2960.9333333333329</v>
      </c>
      <c r="L73" s="38">
        <v>2982.266666666666</v>
      </c>
      <c r="M73" s="28">
        <v>2939.6</v>
      </c>
      <c r="N73" s="28">
        <v>2893.6</v>
      </c>
      <c r="O73" s="39">
        <v>3463950</v>
      </c>
      <c r="P73" s="40">
        <v>4.2118563756975889E-2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1832.45</v>
      </c>
      <c r="F74" s="37">
        <v>1842.95</v>
      </c>
      <c r="G74" s="38">
        <v>1817.8000000000002</v>
      </c>
      <c r="H74" s="38">
        <v>1803.15</v>
      </c>
      <c r="I74" s="38">
        <v>1778.0000000000002</v>
      </c>
      <c r="J74" s="38">
        <v>1857.6000000000001</v>
      </c>
      <c r="K74" s="38">
        <v>1882.7500000000002</v>
      </c>
      <c r="L74" s="38">
        <v>1897.4</v>
      </c>
      <c r="M74" s="28">
        <v>1868.1</v>
      </c>
      <c r="N74" s="28">
        <v>1828.3</v>
      </c>
      <c r="O74" s="39">
        <v>1611500</v>
      </c>
      <c r="P74" s="40">
        <v>-9.967899983105254E-3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175.25</v>
      </c>
      <c r="F75" s="37">
        <v>175.93333333333331</v>
      </c>
      <c r="G75" s="38">
        <v>173.86666666666662</v>
      </c>
      <c r="H75" s="38">
        <v>172.48333333333332</v>
      </c>
      <c r="I75" s="38">
        <v>170.41666666666663</v>
      </c>
      <c r="J75" s="38">
        <v>177.31666666666661</v>
      </c>
      <c r="K75" s="38">
        <v>179.38333333333327</v>
      </c>
      <c r="L75" s="38">
        <v>180.76666666666659</v>
      </c>
      <c r="M75" s="28">
        <v>178</v>
      </c>
      <c r="N75" s="28">
        <v>174.55</v>
      </c>
      <c r="O75" s="39">
        <v>17881200</v>
      </c>
      <c r="P75" s="40">
        <v>-1.213206046141607E-2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126.8</v>
      </c>
      <c r="F76" s="37">
        <v>127.13333333333333</v>
      </c>
      <c r="G76" s="38">
        <v>125.76666666666665</v>
      </c>
      <c r="H76" s="38">
        <v>124.73333333333332</v>
      </c>
      <c r="I76" s="38">
        <v>123.36666666666665</v>
      </c>
      <c r="J76" s="38">
        <v>128.16666666666666</v>
      </c>
      <c r="K76" s="38">
        <v>129.53333333333333</v>
      </c>
      <c r="L76" s="38">
        <v>130.56666666666666</v>
      </c>
      <c r="M76" s="28">
        <v>128.5</v>
      </c>
      <c r="N76" s="28">
        <v>126.1</v>
      </c>
      <c r="O76" s="39">
        <v>67515000</v>
      </c>
      <c r="P76" s="40">
        <v>8.2132457253789298E-3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110.05</v>
      </c>
      <c r="F77" s="37">
        <v>110.40000000000002</v>
      </c>
      <c r="G77" s="38">
        <v>108.80000000000004</v>
      </c>
      <c r="H77" s="38">
        <v>107.55000000000003</v>
      </c>
      <c r="I77" s="38">
        <v>105.95000000000005</v>
      </c>
      <c r="J77" s="38">
        <v>111.65000000000003</v>
      </c>
      <c r="K77" s="38">
        <v>113.25000000000003</v>
      </c>
      <c r="L77" s="38">
        <v>114.50000000000003</v>
      </c>
      <c r="M77" s="28">
        <v>112</v>
      </c>
      <c r="N77" s="28">
        <v>109.15</v>
      </c>
      <c r="O77" s="39">
        <v>12064000</v>
      </c>
      <c r="P77" s="40">
        <v>-8.5173501577287064E-2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103.45</v>
      </c>
      <c r="F78" s="37">
        <v>103.96666666666665</v>
      </c>
      <c r="G78" s="38">
        <v>102.38333333333331</v>
      </c>
      <c r="H78" s="38">
        <v>101.31666666666666</v>
      </c>
      <c r="I78" s="38">
        <v>99.73333333333332</v>
      </c>
      <c r="J78" s="38">
        <v>105.0333333333333</v>
      </c>
      <c r="K78" s="38">
        <v>106.61666666666665</v>
      </c>
      <c r="L78" s="38">
        <v>107.68333333333329</v>
      </c>
      <c r="M78" s="28">
        <v>105.55</v>
      </c>
      <c r="N78" s="28">
        <v>102.9</v>
      </c>
      <c r="O78" s="39">
        <v>93366600</v>
      </c>
      <c r="P78" s="40">
        <v>7.7735530207013098E-2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426.3</v>
      </c>
      <c r="F79" s="37">
        <v>431.2166666666667</v>
      </c>
      <c r="G79" s="38">
        <v>420.08333333333337</v>
      </c>
      <c r="H79" s="38">
        <v>413.86666666666667</v>
      </c>
      <c r="I79" s="38">
        <v>402.73333333333335</v>
      </c>
      <c r="J79" s="38">
        <v>437.43333333333339</v>
      </c>
      <c r="K79" s="38">
        <v>448.56666666666672</v>
      </c>
      <c r="L79" s="38">
        <v>454.78333333333342</v>
      </c>
      <c r="M79" s="28">
        <v>442.35</v>
      </c>
      <c r="N79" s="28">
        <v>425</v>
      </c>
      <c r="O79" s="39">
        <v>5710100</v>
      </c>
      <c r="P79" s="40">
        <v>-2.7654320987654323E-2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38.75</v>
      </c>
      <c r="F80" s="37">
        <v>39.033333333333331</v>
      </c>
      <c r="G80" s="38">
        <v>38.36666666666666</v>
      </c>
      <c r="H80" s="38">
        <v>37.983333333333327</v>
      </c>
      <c r="I80" s="38">
        <v>37.316666666666656</v>
      </c>
      <c r="J80" s="38">
        <v>39.416666666666664</v>
      </c>
      <c r="K80" s="38">
        <v>40.083333333333336</v>
      </c>
      <c r="L80" s="38">
        <v>40.466666666666669</v>
      </c>
      <c r="M80" s="28">
        <v>39.700000000000003</v>
      </c>
      <c r="N80" s="28">
        <v>38.65</v>
      </c>
      <c r="O80" s="39">
        <v>152887500</v>
      </c>
      <c r="P80" s="40">
        <v>8.9815557337610263E-2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515</v>
      </c>
      <c r="F81" s="37">
        <v>520.31666666666672</v>
      </c>
      <c r="G81" s="38">
        <v>507.68333333333339</v>
      </c>
      <c r="H81" s="38">
        <v>500.36666666666667</v>
      </c>
      <c r="I81" s="38">
        <v>487.73333333333335</v>
      </c>
      <c r="J81" s="38">
        <v>527.63333333333344</v>
      </c>
      <c r="K81" s="38">
        <v>540.26666666666688</v>
      </c>
      <c r="L81" s="38">
        <v>547.58333333333348</v>
      </c>
      <c r="M81" s="28">
        <v>532.95000000000005</v>
      </c>
      <c r="N81" s="28">
        <v>513</v>
      </c>
      <c r="O81" s="39">
        <v>8231600</v>
      </c>
      <c r="P81" s="40">
        <v>4.1104899704044726E-2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953.4</v>
      </c>
      <c r="F82" s="37">
        <v>952.26666666666677</v>
      </c>
      <c r="G82" s="38">
        <v>946.83333333333348</v>
      </c>
      <c r="H82" s="38">
        <v>940.26666666666677</v>
      </c>
      <c r="I82" s="38">
        <v>934.83333333333348</v>
      </c>
      <c r="J82" s="38">
        <v>958.83333333333348</v>
      </c>
      <c r="K82" s="38">
        <v>964.26666666666665</v>
      </c>
      <c r="L82" s="38">
        <v>970.83333333333348</v>
      </c>
      <c r="M82" s="28">
        <v>957.7</v>
      </c>
      <c r="N82" s="28">
        <v>945.7</v>
      </c>
      <c r="O82" s="39">
        <v>5831000</v>
      </c>
      <c r="P82" s="40">
        <v>1.8159594901344507E-2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1044.2</v>
      </c>
      <c r="F83" s="37">
        <v>1051.4000000000001</v>
      </c>
      <c r="G83" s="38">
        <v>1031.9500000000003</v>
      </c>
      <c r="H83" s="38">
        <v>1019.7000000000003</v>
      </c>
      <c r="I83" s="38">
        <v>1000.2500000000005</v>
      </c>
      <c r="J83" s="38">
        <v>1063.6500000000001</v>
      </c>
      <c r="K83" s="38">
        <v>1083.0999999999999</v>
      </c>
      <c r="L83" s="38">
        <v>1095.3499999999999</v>
      </c>
      <c r="M83" s="28">
        <v>1070.8499999999999</v>
      </c>
      <c r="N83" s="28">
        <v>1039.1500000000001</v>
      </c>
      <c r="O83" s="39">
        <v>4939775</v>
      </c>
      <c r="P83" s="40">
        <v>2.2251539138082675E-2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282.60000000000002</v>
      </c>
      <c r="F84" s="37">
        <v>281.76666666666665</v>
      </c>
      <c r="G84" s="38">
        <v>279.58333333333331</v>
      </c>
      <c r="H84" s="38">
        <v>276.56666666666666</v>
      </c>
      <c r="I84" s="38">
        <v>274.38333333333333</v>
      </c>
      <c r="J84" s="38">
        <v>284.7833333333333</v>
      </c>
      <c r="K84" s="38">
        <v>286.9666666666667</v>
      </c>
      <c r="L84" s="38">
        <v>289.98333333333329</v>
      </c>
      <c r="M84" s="28">
        <v>283.95</v>
      </c>
      <c r="N84" s="28">
        <v>278.75</v>
      </c>
      <c r="O84" s="39">
        <v>6606000</v>
      </c>
      <c r="P84" s="40">
        <v>3.7048665620094193E-2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1595.5</v>
      </c>
      <c r="F85" s="37">
        <v>1598.7166666666665</v>
      </c>
      <c r="G85" s="38">
        <v>1586.883333333333</v>
      </c>
      <c r="H85" s="38">
        <v>1578.2666666666664</v>
      </c>
      <c r="I85" s="38">
        <v>1566.4333333333329</v>
      </c>
      <c r="J85" s="38">
        <v>1607.333333333333</v>
      </c>
      <c r="K85" s="38">
        <v>1619.1666666666665</v>
      </c>
      <c r="L85" s="38">
        <v>1627.7833333333331</v>
      </c>
      <c r="M85" s="28">
        <v>1610.55</v>
      </c>
      <c r="N85" s="28">
        <v>1590.1</v>
      </c>
      <c r="O85" s="39">
        <v>11254650</v>
      </c>
      <c r="P85" s="40">
        <v>9.0711639197649171E-3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483.45</v>
      </c>
      <c r="F86" s="37">
        <v>486.73333333333335</v>
      </c>
      <c r="G86" s="38">
        <v>478.26666666666671</v>
      </c>
      <c r="H86" s="38">
        <v>473.08333333333337</v>
      </c>
      <c r="I86" s="38">
        <v>464.61666666666673</v>
      </c>
      <c r="J86" s="38">
        <v>491.91666666666669</v>
      </c>
      <c r="K86" s="38">
        <v>500.38333333333338</v>
      </c>
      <c r="L86" s="38">
        <v>505.56666666666666</v>
      </c>
      <c r="M86" s="28">
        <v>495.2</v>
      </c>
      <c r="N86" s="28">
        <v>481.55</v>
      </c>
      <c r="O86" s="39">
        <v>4137500</v>
      </c>
      <c r="P86" s="40">
        <v>-4.4733044733044736E-2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2572</v>
      </c>
      <c r="F87" s="37">
        <v>2572.3166666666666</v>
      </c>
      <c r="G87" s="38">
        <v>2524.7333333333331</v>
      </c>
      <c r="H87" s="38">
        <v>2477.4666666666667</v>
      </c>
      <c r="I87" s="38">
        <v>2429.8833333333332</v>
      </c>
      <c r="J87" s="38">
        <v>2619.583333333333</v>
      </c>
      <c r="K87" s="38">
        <v>2667.166666666667</v>
      </c>
      <c r="L87" s="38">
        <v>2714.4333333333329</v>
      </c>
      <c r="M87" s="28">
        <v>2619.9</v>
      </c>
      <c r="N87" s="28">
        <v>2525.0500000000002</v>
      </c>
      <c r="O87" s="39">
        <v>3901200</v>
      </c>
      <c r="P87" s="40">
        <v>-0.2718517274203483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1180.95</v>
      </c>
      <c r="F88" s="37">
        <v>1183.9833333333333</v>
      </c>
      <c r="G88" s="38">
        <v>1170.9666666666667</v>
      </c>
      <c r="H88" s="38">
        <v>1160.9833333333333</v>
      </c>
      <c r="I88" s="38">
        <v>1147.9666666666667</v>
      </c>
      <c r="J88" s="38">
        <v>1193.9666666666667</v>
      </c>
      <c r="K88" s="38">
        <v>1206.9833333333336</v>
      </c>
      <c r="L88" s="38">
        <v>1216.9666666666667</v>
      </c>
      <c r="M88" s="28">
        <v>1197</v>
      </c>
      <c r="N88" s="28">
        <v>1174</v>
      </c>
      <c r="O88" s="39">
        <v>4923000</v>
      </c>
      <c r="P88" s="40">
        <v>2.7122887544335488E-2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1053.2</v>
      </c>
      <c r="F89" s="37">
        <v>1065.45</v>
      </c>
      <c r="G89" s="38">
        <v>1037.0500000000002</v>
      </c>
      <c r="H89" s="38">
        <v>1020.9000000000001</v>
      </c>
      <c r="I89" s="38">
        <v>992.50000000000023</v>
      </c>
      <c r="J89" s="38">
        <v>1081.6000000000001</v>
      </c>
      <c r="K89" s="38">
        <v>1110.0000000000002</v>
      </c>
      <c r="L89" s="38">
        <v>1126.1500000000001</v>
      </c>
      <c r="M89" s="28">
        <v>1093.8499999999999</v>
      </c>
      <c r="N89" s="28">
        <v>1049.3</v>
      </c>
      <c r="O89" s="39">
        <v>11632600</v>
      </c>
      <c r="P89" s="40">
        <v>4.2140750105351877E-4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2563.35</v>
      </c>
      <c r="F90" s="37">
        <v>2567.1</v>
      </c>
      <c r="G90" s="38">
        <v>2548.25</v>
      </c>
      <c r="H90" s="38">
        <v>2533.15</v>
      </c>
      <c r="I90" s="38">
        <v>2514.3000000000002</v>
      </c>
      <c r="J90" s="38">
        <v>2582.1999999999998</v>
      </c>
      <c r="K90" s="38">
        <v>2601.0499999999993</v>
      </c>
      <c r="L90" s="38">
        <v>2616.1499999999996</v>
      </c>
      <c r="M90" s="28">
        <v>2585.9499999999998</v>
      </c>
      <c r="N90" s="28">
        <v>2552</v>
      </c>
      <c r="O90" s="39">
        <v>23315100</v>
      </c>
      <c r="P90" s="40">
        <v>-8.8760792215576492E-3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1671.35</v>
      </c>
      <c r="F91" s="37">
        <v>1675.4833333333333</v>
      </c>
      <c r="G91" s="38">
        <v>1648.9666666666667</v>
      </c>
      <c r="H91" s="38">
        <v>1626.5833333333333</v>
      </c>
      <c r="I91" s="38">
        <v>1600.0666666666666</v>
      </c>
      <c r="J91" s="38">
        <v>1697.8666666666668</v>
      </c>
      <c r="K91" s="38">
        <v>1724.3833333333337</v>
      </c>
      <c r="L91" s="38">
        <v>1746.7666666666669</v>
      </c>
      <c r="M91" s="28">
        <v>1702</v>
      </c>
      <c r="N91" s="28">
        <v>1653.1</v>
      </c>
      <c r="O91" s="39">
        <v>3662400</v>
      </c>
      <c r="P91" s="40">
        <v>6.7692845898198351E-2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1562.9</v>
      </c>
      <c r="F92" s="37">
        <v>1566</v>
      </c>
      <c r="G92" s="38">
        <v>1555</v>
      </c>
      <c r="H92" s="38">
        <v>1547.1</v>
      </c>
      <c r="I92" s="38">
        <v>1536.1</v>
      </c>
      <c r="J92" s="38">
        <v>1573.9</v>
      </c>
      <c r="K92" s="38">
        <v>1584.9</v>
      </c>
      <c r="L92" s="38">
        <v>1592.8000000000002</v>
      </c>
      <c r="M92" s="28">
        <v>1577</v>
      </c>
      <c r="N92" s="28">
        <v>1558.1</v>
      </c>
      <c r="O92" s="39">
        <v>75767450</v>
      </c>
      <c r="P92" s="40">
        <v>-8.2145428365730747E-3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492.1</v>
      </c>
      <c r="F93" s="37">
        <v>491.90000000000003</v>
      </c>
      <c r="G93" s="38">
        <v>481.70000000000005</v>
      </c>
      <c r="H93" s="38">
        <v>471.3</v>
      </c>
      <c r="I93" s="38">
        <v>461.1</v>
      </c>
      <c r="J93" s="38">
        <v>502.30000000000007</v>
      </c>
      <c r="K93" s="38">
        <v>512.5</v>
      </c>
      <c r="L93" s="38">
        <v>522.90000000000009</v>
      </c>
      <c r="M93" s="28">
        <v>502.1</v>
      </c>
      <c r="N93" s="28">
        <v>481.5</v>
      </c>
      <c r="O93" s="39">
        <v>20849400</v>
      </c>
      <c r="P93" s="40">
        <v>-4.763340367802231E-2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2315.4</v>
      </c>
      <c r="F94" s="37">
        <v>2333.9333333333334</v>
      </c>
      <c r="G94" s="38">
        <v>2287.4666666666667</v>
      </c>
      <c r="H94" s="38">
        <v>2259.5333333333333</v>
      </c>
      <c r="I94" s="38">
        <v>2213.0666666666666</v>
      </c>
      <c r="J94" s="38">
        <v>2361.8666666666668</v>
      </c>
      <c r="K94" s="38">
        <v>2408.3333333333339</v>
      </c>
      <c r="L94" s="38">
        <v>2436.2666666666669</v>
      </c>
      <c r="M94" s="28">
        <v>2380.4</v>
      </c>
      <c r="N94" s="28">
        <v>2306</v>
      </c>
      <c r="O94" s="39">
        <v>2990700</v>
      </c>
      <c r="P94" s="40">
        <v>-1.1208093632215831E-2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388.7</v>
      </c>
      <c r="F95" s="37">
        <v>392.11666666666662</v>
      </c>
      <c r="G95" s="38">
        <v>383.48333333333323</v>
      </c>
      <c r="H95" s="38">
        <v>378.26666666666659</v>
      </c>
      <c r="I95" s="38">
        <v>369.63333333333321</v>
      </c>
      <c r="J95" s="38">
        <v>397.33333333333326</v>
      </c>
      <c r="K95" s="38">
        <v>405.96666666666658</v>
      </c>
      <c r="L95" s="38">
        <v>411.18333333333328</v>
      </c>
      <c r="M95" s="28">
        <v>400.75</v>
      </c>
      <c r="N95" s="28">
        <v>386.9</v>
      </c>
      <c r="O95" s="39">
        <v>27818000</v>
      </c>
      <c r="P95" s="40">
        <v>2.1593830334190232E-2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96.1</v>
      </c>
      <c r="F96" s="37">
        <v>97.183333333333323</v>
      </c>
      <c r="G96" s="38">
        <v>94.766666666666652</v>
      </c>
      <c r="H96" s="38">
        <v>93.433333333333323</v>
      </c>
      <c r="I96" s="38">
        <v>91.016666666666652</v>
      </c>
      <c r="J96" s="38">
        <v>98.516666666666652</v>
      </c>
      <c r="K96" s="38">
        <v>100.93333333333331</v>
      </c>
      <c r="L96" s="38">
        <v>102.26666666666665</v>
      </c>
      <c r="M96" s="28">
        <v>99.6</v>
      </c>
      <c r="N96" s="28">
        <v>95.85</v>
      </c>
      <c r="O96" s="39">
        <v>20649600</v>
      </c>
      <c r="P96" s="40">
        <v>1.0808270676691729E-2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239.4</v>
      </c>
      <c r="F97" s="37">
        <v>240.18333333333337</v>
      </c>
      <c r="G97" s="38">
        <v>237.56666666666672</v>
      </c>
      <c r="H97" s="38">
        <v>235.73333333333335</v>
      </c>
      <c r="I97" s="38">
        <v>233.1166666666667</v>
      </c>
      <c r="J97" s="38">
        <v>242.01666666666674</v>
      </c>
      <c r="K97" s="38">
        <v>244.63333333333335</v>
      </c>
      <c r="L97" s="38">
        <v>246.46666666666675</v>
      </c>
      <c r="M97" s="28">
        <v>242.8</v>
      </c>
      <c r="N97" s="28">
        <v>238.35</v>
      </c>
      <c r="O97" s="39">
        <v>20204100</v>
      </c>
      <c r="P97" s="40">
        <v>-1.0446971700608305E-2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2482.35</v>
      </c>
      <c r="F98" s="37">
        <v>2484.5499999999997</v>
      </c>
      <c r="G98" s="38">
        <v>2469.2999999999993</v>
      </c>
      <c r="H98" s="38">
        <v>2456.2499999999995</v>
      </c>
      <c r="I98" s="38">
        <v>2440.9999999999991</v>
      </c>
      <c r="J98" s="38">
        <v>2497.5999999999995</v>
      </c>
      <c r="K98" s="38">
        <v>2512.8500000000004</v>
      </c>
      <c r="L98" s="38">
        <v>2525.8999999999996</v>
      </c>
      <c r="M98" s="28">
        <v>2499.8000000000002</v>
      </c>
      <c r="N98" s="28">
        <v>2471.5</v>
      </c>
      <c r="O98" s="39">
        <v>9581700</v>
      </c>
      <c r="P98" s="40">
        <v>-1.5443896424167694E-2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35749.599999999999</v>
      </c>
      <c r="F99" s="37">
        <v>35585.599999999999</v>
      </c>
      <c r="G99" s="38">
        <v>35276.25</v>
      </c>
      <c r="H99" s="38">
        <v>34802.9</v>
      </c>
      <c r="I99" s="38">
        <v>34493.550000000003</v>
      </c>
      <c r="J99" s="38">
        <v>36058.949999999997</v>
      </c>
      <c r="K99" s="38">
        <v>36368.299999999988</v>
      </c>
      <c r="L99" s="38">
        <v>36841.649999999994</v>
      </c>
      <c r="M99" s="28">
        <v>35894.949999999997</v>
      </c>
      <c r="N99" s="28">
        <v>35112.25</v>
      </c>
      <c r="O99" s="39">
        <v>21195</v>
      </c>
      <c r="P99" s="40">
        <v>-3.3515731874145006E-2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94.75</v>
      </c>
      <c r="F100" s="37">
        <v>95.850000000000009</v>
      </c>
      <c r="G100" s="38">
        <v>92.050000000000011</v>
      </c>
      <c r="H100" s="38">
        <v>89.350000000000009</v>
      </c>
      <c r="I100" s="38">
        <v>85.550000000000011</v>
      </c>
      <c r="J100" s="38">
        <v>98.550000000000011</v>
      </c>
      <c r="K100" s="38">
        <v>102.35</v>
      </c>
      <c r="L100" s="38">
        <v>105.05000000000001</v>
      </c>
      <c r="M100" s="28">
        <v>99.65</v>
      </c>
      <c r="N100" s="28">
        <v>93.15</v>
      </c>
      <c r="O100" s="39">
        <v>47292000</v>
      </c>
      <c r="P100" s="40">
        <v>-5.6575167571018194E-2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852.55</v>
      </c>
      <c r="F101" s="37">
        <v>853.9666666666667</v>
      </c>
      <c r="G101" s="38">
        <v>848.23333333333335</v>
      </c>
      <c r="H101" s="38">
        <v>843.91666666666663</v>
      </c>
      <c r="I101" s="38">
        <v>838.18333333333328</v>
      </c>
      <c r="J101" s="38">
        <v>858.28333333333342</v>
      </c>
      <c r="K101" s="38">
        <v>864.01666666666677</v>
      </c>
      <c r="L101" s="38">
        <v>868.33333333333348</v>
      </c>
      <c r="M101" s="28">
        <v>859.7</v>
      </c>
      <c r="N101" s="28">
        <v>849.65</v>
      </c>
      <c r="O101" s="39">
        <v>65582300</v>
      </c>
      <c r="P101" s="40">
        <v>1.9256084161054843E-2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1077</v>
      </c>
      <c r="F102" s="37">
        <v>1078.6166666666666</v>
      </c>
      <c r="G102" s="38">
        <v>1069.7333333333331</v>
      </c>
      <c r="H102" s="38">
        <v>1062.4666666666665</v>
      </c>
      <c r="I102" s="38">
        <v>1053.583333333333</v>
      </c>
      <c r="J102" s="38">
        <v>1085.8833333333332</v>
      </c>
      <c r="K102" s="38">
        <v>1094.7666666666669</v>
      </c>
      <c r="L102" s="38">
        <v>1102.0333333333333</v>
      </c>
      <c r="M102" s="28">
        <v>1087.5</v>
      </c>
      <c r="N102" s="28">
        <v>1071.3499999999999</v>
      </c>
      <c r="O102" s="39">
        <v>3848375</v>
      </c>
      <c r="P102" s="40">
        <v>-5.3822495606326891E-3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420.7</v>
      </c>
      <c r="F103" s="37">
        <v>417</v>
      </c>
      <c r="G103" s="38">
        <v>408.95</v>
      </c>
      <c r="H103" s="38">
        <v>397.2</v>
      </c>
      <c r="I103" s="38">
        <v>389.15</v>
      </c>
      <c r="J103" s="38">
        <v>428.75</v>
      </c>
      <c r="K103" s="38">
        <v>436.79999999999995</v>
      </c>
      <c r="L103" s="38">
        <v>448.55</v>
      </c>
      <c r="M103" s="28">
        <v>425.05</v>
      </c>
      <c r="N103" s="28">
        <v>405.25</v>
      </c>
      <c r="O103" s="39">
        <v>17652000</v>
      </c>
      <c r="P103" s="40">
        <v>-2.9653477929339998E-3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6.3</v>
      </c>
      <c r="F104" s="37">
        <v>6.333333333333333</v>
      </c>
      <c r="G104" s="38">
        <v>6.1666666666666661</v>
      </c>
      <c r="H104" s="38">
        <v>6.0333333333333332</v>
      </c>
      <c r="I104" s="38">
        <v>5.8666666666666663</v>
      </c>
      <c r="J104" s="38">
        <v>6.4666666666666659</v>
      </c>
      <c r="K104" s="38">
        <v>6.633333333333332</v>
      </c>
      <c r="L104" s="38">
        <v>6.7666666666666657</v>
      </c>
      <c r="M104" s="28">
        <v>6.5</v>
      </c>
      <c r="N104" s="28">
        <v>6.2</v>
      </c>
      <c r="O104" s="39">
        <v>593880000</v>
      </c>
      <c r="P104" s="40">
        <v>2.5504653692735406E-2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79.099999999999994</v>
      </c>
      <c r="F105" s="37">
        <v>79.683333333333337</v>
      </c>
      <c r="G105" s="38">
        <v>78.216666666666669</v>
      </c>
      <c r="H105" s="38">
        <v>77.333333333333329</v>
      </c>
      <c r="I105" s="38">
        <v>75.86666666666666</v>
      </c>
      <c r="J105" s="38">
        <v>80.566666666666677</v>
      </c>
      <c r="K105" s="38">
        <v>82.033333333333346</v>
      </c>
      <c r="L105" s="38">
        <v>82.916666666666686</v>
      </c>
      <c r="M105" s="28">
        <v>81.150000000000006</v>
      </c>
      <c r="N105" s="28">
        <v>78.8</v>
      </c>
      <c r="O105" s="39">
        <v>174890000</v>
      </c>
      <c r="P105" s="40">
        <v>4.2492104507608382E-3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54.15</v>
      </c>
      <c r="F106" s="37">
        <v>54.70000000000001</v>
      </c>
      <c r="G106" s="38">
        <v>53.40000000000002</v>
      </c>
      <c r="H106" s="38">
        <v>52.650000000000013</v>
      </c>
      <c r="I106" s="38">
        <v>51.350000000000023</v>
      </c>
      <c r="J106" s="38">
        <v>55.450000000000017</v>
      </c>
      <c r="K106" s="38">
        <v>56.750000000000014</v>
      </c>
      <c r="L106" s="38">
        <v>57.500000000000014</v>
      </c>
      <c r="M106" s="28">
        <v>56</v>
      </c>
      <c r="N106" s="28">
        <v>53.95</v>
      </c>
      <c r="O106" s="39">
        <v>195330000</v>
      </c>
      <c r="P106" s="40">
        <v>-3.7487567898401041E-3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143.25</v>
      </c>
      <c r="F107" s="37">
        <v>144.61666666666667</v>
      </c>
      <c r="G107" s="38">
        <v>141.13333333333335</v>
      </c>
      <c r="H107" s="38">
        <v>139.01666666666668</v>
      </c>
      <c r="I107" s="38">
        <v>135.53333333333336</v>
      </c>
      <c r="J107" s="38">
        <v>146.73333333333335</v>
      </c>
      <c r="K107" s="38">
        <v>150.2166666666667</v>
      </c>
      <c r="L107" s="38">
        <v>152.33333333333334</v>
      </c>
      <c r="M107" s="28">
        <v>148.1</v>
      </c>
      <c r="N107" s="28">
        <v>142.5</v>
      </c>
      <c r="O107" s="39">
        <v>39532500</v>
      </c>
      <c r="P107" s="40">
        <v>3.2416021937126629E-2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432.7</v>
      </c>
      <c r="F108" s="37">
        <v>436.09999999999997</v>
      </c>
      <c r="G108" s="38">
        <v>426.99999999999994</v>
      </c>
      <c r="H108" s="38">
        <v>421.29999999999995</v>
      </c>
      <c r="I108" s="38">
        <v>412.19999999999993</v>
      </c>
      <c r="J108" s="38">
        <v>441.79999999999995</v>
      </c>
      <c r="K108" s="38">
        <v>450.9</v>
      </c>
      <c r="L108" s="38">
        <v>456.59999999999997</v>
      </c>
      <c r="M108" s="28">
        <v>445.2</v>
      </c>
      <c r="N108" s="28">
        <v>430.4</v>
      </c>
      <c r="O108" s="39">
        <v>13304500</v>
      </c>
      <c r="P108" s="40">
        <v>-2.0665426741062204E-4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310.2</v>
      </c>
      <c r="F109" s="37">
        <v>311.63333333333338</v>
      </c>
      <c r="G109" s="38">
        <v>307.76666666666677</v>
      </c>
      <c r="H109" s="38">
        <v>305.33333333333337</v>
      </c>
      <c r="I109" s="38">
        <v>301.46666666666675</v>
      </c>
      <c r="J109" s="38">
        <v>314.06666666666678</v>
      </c>
      <c r="K109" s="38">
        <v>317.93333333333345</v>
      </c>
      <c r="L109" s="38">
        <v>320.36666666666679</v>
      </c>
      <c r="M109" s="28">
        <v>315.5</v>
      </c>
      <c r="N109" s="28">
        <v>309.2</v>
      </c>
      <c r="O109" s="39">
        <v>22176000</v>
      </c>
      <c r="P109" s="40">
        <v>4.5114138771090858E-4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175.65</v>
      </c>
      <c r="F110" s="37">
        <v>177.11666666666665</v>
      </c>
      <c r="G110" s="38">
        <v>173.48333333333329</v>
      </c>
      <c r="H110" s="38">
        <v>171.31666666666663</v>
      </c>
      <c r="I110" s="38">
        <v>167.68333333333328</v>
      </c>
      <c r="J110" s="38">
        <v>179.2833333333333</v>
      </c>
      <c r="K110" s="38">
        <v>182.91666666666669</v>
      </c>
      <c r="L110" s="38">
        <v>185.08333333333331</v>
      </c>
      <c r="M110" s="28">
        <v>180.75</v>
      </c>
      <c r="N110" s="28">
        <v>174.95</v>
      </c>
      <c r="O110" s="39">
        <v>18815200</v>
      </c>
      <c r="P110" s="40">
        <v>-3.5815128548075496E-2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4980.3500000000004</v>
      </c>
      <c r="F111" s="37">
        <v>4995.333333333333</v>
      </c>
      <c r="G111" s="38">
        <v>4911.3166666666657</v>
      </c>
      <c r="H111" s="38">
        <v>4842.2833333333328</v>
      </c>
      <c r="I111" s="38">
        <v>4758.2666666666655</v>
      </c>
      <c r="J111" s="38">
        <v>5064.3666666666659</v>
      </c>
      <c r="K111" s="38">
        <v>5148.3833333333341</v>
      </c>
      <c r="L111" s="38">
        <v>5217.4166666666661</v>
      </c>
      <c r="M111" s="28">
        <v>5079.3500000000004</v>
      </c>
      <c r="N111" s="28">
        <v>4926.3</v>
      </c>
      <c r="O111" s="39">
        <v>440700</v>
      </c>
      <c r="P111" s="40">
        <v>6.2567811934900547E-2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1867.55</v>
      </c>
      <c r="F112" s="37">
        <v>1883.3833333333332</v>
      </c>
      <c r="G112" s="38">
        <v>1843.0166666666664</v>
      </c>
      <c r="H112" s="38">
        <v>1818.4833333333331</v>
      </c>
      <c r="I112" s="38">
        <v>1778.1166666666663</v>
      </c>
      <c r="J112" s="38">
        <v>1907.9166666666665</v>
      </c>
      <c r="K112" s="38">
        <v>1948.2833333333333</v>
      </c>
      <c r="L112" s="38">
        <v>1972.8166666666666</v>
      </c>
      <c r="M112" s="28">
        <v>1923.75</v>
      </c>
      <c r="N112" s="28">
        <v>1858.85</v>
      </c>
      <c r="O112" s="39">
        <v>3482700</v>
      </c>
      <c r="P112" s="40">
        <v>1.0532729805013928E-2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1009.15</v>
      </c>
      <c r="F113" s="37">
        <v>1013.5499999999998</v>
      </c>
      <c r="G113" s="38">
        <v>1000.2999999999997</v>
      </c>
      <c r="H113" s="38">
        <v>991.44999999999993</v>
      </c>
      <c r="I113" s="38">
        <v>978.19999999999982</v>
      </c>
      <c r="J113" s="38">
        <v>1022.3999999999996</v>
      </c>
      <c r="K113" s="38">
        <v>1035.6499999999999</v>
      </c>
      <c r="L113" s="38">
        <v>1044.4999999999995</v>
      </c>
      <c r="M113" s="28">
        <v>1026.8</v>
      </c>
      <c r="N113" s="28">
        <v>1004.7</v>
      </c>
      <c r="O113" s="39">
        <v>29979450</v>
      </c>
      <c r="P113" s="40">
        <v>-1.1088350552190951E-2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148.5</v>
      </c>
      <c r="F114" s="37">
        <v>150.28333333333333</v>
      </c>
      <c r="G114" s="38">
        <v>146.41666666666666</v>
      </c>
      <c r="H114" s="38">
        <v>144.33333333333331</v>
      </c>
      <c r="I114" s="38">
        <v>140.46666666666664</v>
      </c>
      <c r="J114" s="38">
        <v>152.36666666666667</v>
      </c>
      <c r="K114" s="38">
        <v>156.23333333333335</v>
      </c>
      <c r="L114" s="38">
        <v>158.31666666666669</v>
      </c>
      <c r="M114" s="28">
        <v>154.15</v>
      </c>
      <c r="N114" s="28">
        <v>148.19999999999999</v>
      </c>
      <c r="O114" s="39">
        <v>29682800</v>
      </c>
      <c r="P114" s="40">
        <v>-4.5986321094312457E-2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1382.5</v>
      </c>
      <c r="F115" s="37">
        <v>1390.25</v>
      </c>
      <c r="G115" s="38">
        <v>1372.5</v>
      </c>
      <c r="H115" s="38">
        <v>1362.5</v>
      </c>
      <c r="I115" s="38">
        <v>1344.75</v>
      </c>
      <c r="J115" s="38">
        <v>1400.25</v>
      </c>
      <c r="K115" s="38">
        <v>1418</v>
      </c>
      <c r="L115" s="38">
        <v>1428</v>
      </c>
      <c r="M115" s="28">
        <v>1408</v>
      </c>
      <c r="N115" s="28">
        <v>1380.25</v>
      </c>
      <c r="O115" s="39">
        <v>40487200</v>
      </c>
      <c r="P115" s="40">
        <v>-1.8615835094727452E-2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403.65</v>
      </c>
      <c r="F116" s="37">
        <v>406.36666666666662</v>
      </c>
      <c r="G116" s="38">
        <v>398.73333333333323</v>
      </c>
      <c r="H116" s="38">
        <v>393.81666666666661</v>
      </c>
      <c r="I116" s="38">
        <v>386.18333333333322</v>
      </c>
      <c r="J116" s="38">
        <v>411.28333333333325</v>
      </c>
      <c r="K116" s="38">
        <v>418.91666666666657</v>
      </c>
      <c r="L116" s="38">
        <v>423.83333333333326</v>
      </c>
      <c r="M116" s="28">
        <v>414</v>
      </c>
      <c r="N116" s="28">
        <v>401.45</v>
      </c>
      <c r="O116" s="39">
        <v>4562000</v>
      </c>
      <c r="P116" s="40">
        <v>2.1724524076147816E-2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78.25</v>
      </c>
      <c r="F117" s="37">
        <v>78.5</v>
      </c>
      <c r="G117" s="38">
        <v>77.75</v>
      </c>
      <c r="H117" s="38">
        <v>77.25</v>
      </c>
      <c r="I117" s="38">
        <v>76.5</v>
      </c>
      <c r="J117" s="38">
        <v>79</v>
      </c>
      <c r="K117" s="38">
        <v>79.75</v>
      </c>
      <c r="L117" s="38">
        <v>80.25</v>
      </c>
      <c r="M117" s="28">
        <v>79.25</v>
      </c>
      <c r="N117" s="28">
        <v>78</v>
      </c>
      <c r="O117" s="39">
        <v>77376000</v>
      </c>
      <c r="P117" s="40">
        <v>-3.4549878345498782E-2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782.65</v>
      </c>
      <c r="F118" s="37">
        <v>784.80000000000007</v>
      </c>
      <c r="G118" s="38">
        <v>778.60000000000014</v>
      </c>
      <c r="H118" s="38">
        <v>774.55000000000007</v>
      </c>
      <c r="I118" s="38">
        <v>768.35000000000014</v>
      </c>
      <c r="J118" s="38">
        <v>788.85000000000014</v>
      </c>
      <c r="K118" s="38">
        <v>795.05000000000018</v>
      </c>
      <c r="L118" s="38">
        <v>799.10000000000014</v>
      </c>
      <c r="M118" s="28">
        <v>791</v>
      </c>
      <c r="N118" s="28">
        <v>780.75</v>
      </c>
      <c r="O118" s="39">
        <v>2466100</v>
      </c>
      <c r="P118" s="40">
        <v>4.6909492273730681E-2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599.75</v>
      </c>
      <c r="F119" s="37">
        <v>602.15</v>
      </c>
      <c r="G119" s="38">
        <v>595.34999999999991</v>
      </c>
      <c r="H119" s="38">
        <v>590.94999999999993</v>
      </c>
      <c r="I119" s="38">
        <v>584.14999999999986</v>
      </c>
      <c r="J119" s="38">
        <v>606.54999999999995</v>
      </c>
      <c r="K119" s="38">
        <v>613.34999999999991</v>
      </c>
      <c r="L119" s="38">
        <v>617.75</v>
      </c>
      <c r="M119" s="28">
        <v>608.95000000000005</v>
      </c>
      <c r="N119" s="28">
        <v>597.75</v>
      </c>
      <c r="O119" s="39">
        <v>14257250</v>
      </c>
      <c r="P119" s="40">
        <v>1.0104767218399355E-2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379.1</v>
      </c>
      <c r="F120" s="37">
        <v>380.06666666666666</v>
      </c>
      <c r="G120" s="38">
        <v>377.33333333333331</v>
      </c>
      <c r="H120" s="38">
        <v>375.56666666666666</v>
      </c>
      <c r="I120" s="38">
        <v>372.83333333333331</v>
      </c>
      <c r="J120" s="38">
        <v>381.83333333333331</v>
      </c>
      <c r="K120" s="38">
        <v>384.56666666666666</v>
      </c>
      <c r="L120" s="38">
        <v>386.33333333333331</v>
      </c>
      <c r="M120" s="28">
        <v>382.8</v>
      </c>
      <c r="N120" s="28">
        <v>378.3</v>
      </c>
      <c r="O120" s="39">
        <v>62048000</v>
      </c>
      <c r="P120" s="40">
        <v>1.1977766759740091E-2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533.9</v>
      </c>
      <c r="F121" s="37">
        <v>541.35</v>
      </c>
      <c r="G121" s="38">
        <v>525.20000000000005</v>
      </c>
      <c r="H121" s="38">
        <v>516.5</v>
      </c>
      <c r="I121" s="38">
        <v>500.35</v>
      </c>
      <c r="J121" s="38">
        <v>550.05000000000007</v>
      </c>
      <c r="K121" s="38">
        <v>566.19999999999993</v>
      </c>
      <c r="L121" s="38">
        <v>574.90000000000009</v>
      </c>
      <c r="M121" s="28">
        <v>557.5</v>
      </c>
      <c r="N121" s="28">
        <v>532.65</v>
      </c>
      <c r="O121" s="39">
        <v>23250000</v>
      </c>
      <c r="P121" s="40">
        <v>5.286991961960829E-2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2806.1</v>
      </c>
      <c r="F122" s="37">
        <v>2797.9833333333336</v>
      </c>
      <c r="G122" s="38">
        <v>2766.1166666666672</v>
      </c>
      <c r="H122" s="38">
        <v>2726.1333333333337</v>
      </c>
      <c r="I122" s="38">
        <v>2694.2666666666673</v>
      </c>
      <c r="J122" s="38">
        <v>2837.9666666666672</v>
      </c>
      <c r="K122" s="38">
        <v>2869.8333333333339</v>
      </c>
      <c r="L122" s="38">
        <v>2909.8166666666671</v>
      </c>
      <c r="M122" s="28">
        <v>2829.85</v>
      </c>
      <c r="N122" s="28">
        <v>2758</v>
      </c>
      <c r="O122" s="39">
        <v>437750</v>
      </c>
      <c r="P122" s="40">
        <v>-0.11877201811776547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656.9</v>
      </c>
      <c r="F123" s="37">
        <v>660.0333333333333</v>
      </c>
      <c r="G123" s="38">
        <v>652.66666666666663</v>
      </c>
      <c r="H123" s="38">
        <v>648.43333333333328</v>
      </c>
      <c r="I123" s="38">
        <v>641.06666666666661</v>
      </c>
      <c r="J123" s="38">
        <v>664.26666666666665</v>
      </c>
      <c r="K123" s="38">
        <v>671.63333333333344</v>
      </c>
      <c r="L123" s="38">
        <v>675.86666666666667</v>
      </c>
      <c r="M123" s="28">
        <v>667.4</v>
      </c>
      <c r="N123" s="28">
        <v>655.8</v>
      </c>
      <c r="O123" s="39">
        <v>23760000</v>
      </c>
      <c r="P123" s="40">
        <v>-7.2202166064981952E-3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437.1</v>
      </c>
      <c r="F124" s="37">
        <v>439.33333333333331</v>
      </c>
      <c r="G124" s="38">
        <v>432.06666666666661</v>
      </c>
      <c r="H124" s="38">
        <v>427.0333333333333</v>
      </c>
      <c r="I124" s="38">
        <v>419.76666666666659</v>
      </c>
      <c r="J124" s="38">
        <v>444.36666666666662</v>
      </c>
      <c r="K124" s="38">
        <v>451.63333333333338</v>
      </c>
      <c r="L124" s="38">
        <v>456.66666666666663</v>
      </c>
      <c r="M124" s="28">
        <v>446.6</v>
      </c>
      <c r="N124" s="28">
        <v>434.3</v>
      </c>
      <c r="O124" s="39">
        <v>17940000</v>
      </c>
      <c r="P124" s="40">
        <v>5.273967578669405E-2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1692.05</v>
      </c>
      <c r="F125" s="37">
        <v>1692.6166666666668</v>
      </c>
      <c r="G125" s="38">
        <v>1676.4333333333336</v>
      </c>
      <c r="H125" s="38">
        <v>1660.8166666666668</v>
      </c>
      <c r="I125" s="38">
        <v>1644.6333333333337</v>
      </c>
      <c r="J125" s="38">
        <v>1708.2333333333336</v>
      </c>
      <c r="K125" s="38">
        <v>1724.416666666667</v>
      </c>
      <c r="L125" s="38">
        <v>1740.0333333333335</v>
      </c>
      <c r="M125" s="28">
        <v>1708.8</v>
      </c>
      <c r="N125" s="28">
        <v>1677</v>
      </c>
      <c r="O125" s="39">
        <v>43771200</v>
      </c>
      <c r="P125" s="40">
        <v>-1.9752223804788905E-2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82.2</v>
      </c>
      <c r="F126" s="37">
        <v>82.8</v>
      </c>
      <c r="G126" s="38">
        <v>80.899999999999991</v>
      </c>
      <c r="H126" s="38">
        <v>79.599999999999994</v>
      </c>
      <c r="I126" s="38">
        <v>77.699999999999989</v>
      </c>
      <c r="J126" s="38">
        <v>84.1</v>
      </c>
      <c r="K126" s="38">
        <v>86</v>
      </c>
      <c r="L126" s="38">
        <v>87.3</v>
      </c>
      <c r="M126" s="28">
        <v>84.7</v>
      </c>
      <c r="N126" s="28">
        <v>81.5</v>
      </c>
      <c r="O126" s="39">
        <v>77540636</v>
      </c>
      <c r="P126" s="40">
        <v>5.950493842214364E-2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1821.1</v>
      </c>
      <c r="F127" s="37">
        <v>1823.1000000000001</v>
      </c>
      <c r="G127" s="38">
        <v>1806.2500000000002</v>
      </c>
      <c r="H127" s="38">
        <v>1791.4</v>
      </c>
      <c r="I127" s="38">
        <v>1774.5500000000002</v>
      </c>
      <c r="J127" s="38">
        <v>1837.9500000000003</v>
      </c>
      <c r="K127" s="38">
        <v>1854.8000000000002</v>
      </c>
      <c r="L127" s="38">
        <v>1869.6500000000003</v>
      </c>
      <c r="M127" s="28">
        <v>1839.95</v>
      </c>
      <c r="N127" s="28">
        <v>1808.25</v>
      </c>
      <c r="O127" s="39">
        <v>1019750</v>
      </c>
      <c r="P127" s="40">
        <v>3.6909448818897637E-3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299.3</v>
      </c>
      <c r="F128" s="37">
        <v>300.9666666666667</v>
      </c>
      <c r="G128" s="38">
        <v>296.78333333333342</v>
      </c>
      <c r="H128" s="38">
        <v>294.26666666666671</v>
      </c>
      <c r="I128" s="38">
        <v>290.08333333333343</v>
      </c>
      <c r="J128" s="38">
        <v>303.48333333333341</v>
      </c>
      <c r="K128" s="38">
        <v>307.66666666666669</v>
      </c>
      <c r="L128" s="38">
        <v>310.18333333333339</v>
      </c>
      <c r="M128" s="28">
        <v>305.14999999999998</v>
      </c>
      <c r="N128" s="28">
        <v>298.45</v>
      </c>
      <c r="O128" s="39">
        <v>10208000</v>
      </c>
      <c r="P128" s="40">
        <v>-8.6132644272179156E-4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321.39999999999998</v>
      </c>
      <c r="F129" s="37">
        <v>325.63333333333333</v>
      </c>
      <c r="G129" s="38">
        <v>316.26666666666665</v>
      </c>
      <c r="H129" s="38">
        <v>311.13333333333333</v>
      </c>
      <c r="I129" s="38">
        <v>301.76666666666665</v>
      </c>
      <c r="J129" s="38">
        <v>330.76666666666665</v>
      </c>
      <c r="K129" s="38">
        <v>340.13333333333333</v>
      </c>
      <c r="L129" s="38">
        <v>345.26666666666665</v>
      </c>
      <c r="M129" s="28">
        <v>335</v>
      </c>
      <c r="N129" s="28">
        <v>320.5</v>
      </c>
      <c r="O129" s="39">
        <v>15536000</v>
      </c>
      <c r="P129" s="40">
        <v>7.9148825742831191E-3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2160.1999999999998</v>
      </c>
      <c r="F130" s="37">
        <v>2176.1833333333329</v>
      </c>
      <c r="G130" s="38">
        <v>2137.6666666666661</v>
      </c>
      <c r="H130" s="38">
        <v>2115.1333333333332</v>
      </c>
      <c r="I130" s="38">
        <v>2076.6166666666663</v>
      </c>
      <c r="J130" s="38">
        <v>2198.7166666666658</v>
      </c>
      <c r="K130" s="38">
        <v>2237.2333333333331</v>
      </c>
      <c r="L130" s="38">
        <v>2259.7666666666655</v>
      </c>
      <c r="M130" s="28">
        <v>2214.6999999999998</v>
      </c>
      <c r="N130" s="28">
        <v>2153.65</v>
      </c>
      <c r="O130" s="39">
        <v>8589000</v>
      </c>
      <c r="P130" s="40">
        <v>1.86799501867995E-2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4616.55</v>
      </c>
      <c r="F131" s="37">
        <v>4649.9333333333334</v>
      </c>
      <c r="G131" s="38">
        <v>4571.6166666666668</v>
      </c>
      <c r="H131" s="38">
        <v>4526.6833333333334</v>
      </c>
      <c r="I131" s="38">
        <v>4448.3666666666668</v>
      </c>
      <c r="J131" s="38">
        <v>4694.8666666666668</v>
      </c>
      <c r="K131" s="38">
        <v>4773.1833333333343</v>
      </c>
      <c r="L131" s="38">
        <v>4818.1166666666668</v>
      </c>
      <c r="M131" s="28">
        <v>4728.25</v>
      </c>
      <c r="N131" s="28">
        <v>4605</v>
      </c>
      <c r="O131" s="39">
        <v>1395600</v>
      </c>
      <c r="P131" s="40">
        <v>1.7226528854435831E-3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3364.35</v>
      </c>
      <c r="F132" s="37">
        <v>3360.0833333333335</v>
      </c>
      <c r="G132" s="38">
        <v>3326.3166666666671</v>
      </c>
      <c r="H132" s="38">
        <v>3288.2833333333338</v>
      </c>
      <c r="I132" s="38">
        <v>3254.5166666666673</v>
      </c>
      <c r="J132" s="38">
        <v>3398.1166666666668</v>
      </c>
      <c r="K132" s="38">
        <v>3431.8833333333332</v>
      </c>
      <c r="L132" s="38">
        <v>3469.9166666666665</v>
      </c>
      <c r="M132" s="28">
        <v>3393.85</v>
      </c>
      <c r="N132" s="28">
        <v>3322.05</v>
      </c>
      <c r="O132" s="39">
        <v>1429000</v>
      </c>
      <c r="P132" s="40">
        <v>-0.10373808329152032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641.9</v>
      </c>
      <c r="F133" s="37">
        <v>646.43333333333328</v>
      </c>
      <c r="G133" s="38">
        <v>635.91666666666652</v>
      </c>
      <c r="H133" s="38">
        <v>629.93333333333328</v>
      </c>
      <c r="I133" s="38">
        <v>619.41666666666652</v>
      </c>
      <c r="J133" s="38">
        <v>652.41666666666652</v>
      </c>
      <c r="K133" s="38">
        <v>662.93333333333317</v>
      </c>
      <c r="L133" s="38">
        <v>668.91666666666652</v>
      </c>
      <c r="M133" s="28">
        <v>656.95</v>
      </c>
      <c r="N133" s="28">
        <v>640.45000000000005</v>
      </c>
      <c r="O133" s="39">
        <v>7424750</v>
      </c>
      <c r="P133" s="40">
        <v>-8.7380844303222883E-3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1152.5</v>
      </c>
      <c r="F134" s="37">
        <v>1157.5833333333333</v>
      </c>
      <c r="G134" s="38">
        <v>1143.9166666666665</v>
      </c>
      <c r="H134" s="38">
        <v>1135.3333333333333</v>
      </c>
      <c r="I134" s="38">
        <v>1121.6666666666665</v>
      </c>
      <c r="J134" s="38">
        <v>1166.1666666666665</v>
      </c>
      <c r="K134" s="38">
        <v>1179.833333333333</v>
      </c>
      <c r="L134" s="38">
        <v>1188.4166666666665</v>
      </c>
      <c r="M134" s="28">
        <v>1171.25</v>
      </c>
      <c r="N134" s="28">
        <v>1149</v>
      </c>
      <c r="O134" s="39">
        <v>15556100</v>
      </c>
      <c r="P134" s="40">
        <v>-7.3700196533857424E-3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220.4</v>
      </c>
      <c r="F135" s="37">
        <v>222.73333333333335</v>
      </c>
      <c r="G135" s="38">
        <v>217.4666666666667</v>
      </c>
      <c r="H135" s="38">
        <v>214.53333333333336</v>
      </c>
      <c r="I135" s="38">
        <v>209.26666666666671</v>
      </c>
      <c r="J135" s="38">
        <v>225.66666666666669</v>
      </c>
      <c r="K135" s="38">
        <v>230.93333333333334</v>
      </c>
      <c r="L135" s="38">
        <v>233.86666666666667</v>
      </c>
      <c r="M135" s="28">
        <v>228</v>
      </c>
      <c r="N135" s="28">
        <v>219.8</v>
      </c>
      <c r="O135" s="39">
        <v>26660000</v>
      </c>
      <c r="P135" s="40">
        <v>7.4062877871825875E-3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117.65</v>
      </c>
      <c r="F136" s="37">
        <v>118.86666666666667</v>
      </c>
      <c r="G136" s="38">
        <v>115.73333333333335</v>
      </c>
      <c r="H136" s="38">
        <v>113.81666666666668</v>
      </c>
      <c r="I136" s="38">
        <v>110.68333333333335</v>
      </c>
      <c r="J136" s="38">
        <v>120.78333333333335</v>
      </c>
      <c r="K136" s="38">
        <v>123.91666666666667</v>
      </c>
      <c r="L136" s="38">
        <v>125.83333333333334</v>
      </c>
      <c r="M136" s="28">
        <v>122</v>
      </c>
      <c r="N136" s="28">
        <v>116.95</v>
      </c>
      <c r="O136" s="39">
        <v>44004000</v>
      </c>
      <c r="P136" s="40">
        <v>1.7198335644937588E-2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478.15</v>
      </c>
      <c r="F137" s="37">
        <v>479.06666666666661</v>
      </c>
      <c r="G137" s="38">
        <v>475.98333333333323</v>
      </c>
      <c r="H137" s="38">
        <v>473.81666666666661</v>
      </c>
      <c r="I137" s="38">
        <v>470.73333333333323</v>
      </c>
      <c r="J137" s="38">
        <v>481.23333333333323</v>
      </c>
      <c r="K137" s="38">
        <v>484.31666666666661</v>
      </c>
      <c r="L137" s="38">
        <v>486.48333333333323</v>
      </c>
      <c r="M137" s="28">
        <v>482.15</v>
      </c>
      <c r="N137" s="28">
        <v>476.9</v>
      </c>
      <c r="O137" s="39">
        <v>9537600</v>
      </c>
      <c r="P137" s="40">
        <v>6.8406384595895613E-3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8233.7000000000007</v>
      </c>
      <c r="F138" s="37">
        <v>8274.1166666666668</v>
      </c>
      <c r="G138" s="38">
        <v>8164.2333333333336</v>
      </c>
      <c r="H138" s="38">
        <v>8094.7666666666664</v>
      </c>
      <c r="I138" s="38">
        <v>7984.8833333333332</v>
      </c>
      <c r="J138" s="38">
        <v>8343.5833333333339</v>
      </c>
      <c r="K138" s="38">
        <v>8453.466666666669</v>
      </c>
      <c r="L138" s="38">
        <v>8522.9333333333343</v>
      </c>
      <c r="M138" s="28">
        <v>8384</v>
      </c>
      <c r="N138" s="28">
        <v>8204.65</v>
      </c>
      <c r="O138" s="39">
        <v>2203500</v>
      </c>
      <c r="P138" s="40">
        <v>-3.2568869588818022E-3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764.35</v>
      </c>
      <c r="F139" s="37">
        <v>767.65</v>
      </c>
      <c r="G139" s="38">
        <v>759.5</v>
      </c>
      <c r="H139" s="38">
        <v>754.65</v>
      </c>
      <c r="I139" s="38">
        <v>746.5</v>
      </c>
      <c r="J139" s="38">
        <v>772.5</v>
      </c>
      <c r="K139" s="38">
        <v>780.64999999999986</v>
      </c>
      <c r="L139" s="38">
        <v>785.5</v>
      </c>
      <c r="M139" s="28">
        <v>775.8</v>
      </c>
      <c r="N139" s="28">
        <v>762.8</v>
      </c>
      <c r="O139" s="39">
        <v>12422500</v>
      </c>
      <c r="P139" s="40">
        <v>-5.8520482168759064E-3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1474.1</v>
      </c>
      <c r="F140" s="37">
        <v>1477.0666666666666</v>
      </c>
      <c r="G140" s="38">
        <v>1439.4833333333331</v>
      </c>
      <c r="H140" s="38">
        <v>1404.8666666666666</v>
      </c>
      <c r="I140" s="38">
        <v>1367.2833333333331</v>
      </c>
      <c r="J140" s="38">
        <v>1511.6833333333332</v>
      </c>
      <c r="K140" s="38">
        <v>1549.2666666666667</v>
      </c>
      <c r="L140" s="38">
        <v>1583.8833333333332</v>
      </c>
      <c r="M140" s="28">
        <v>1514.65</v>
      </c>
      <c r="N140" s="28">
        <v>1442.45</v>
      </c>
      <c r="O140" s="39">
        <v>880800</v>
      </c>
      <c r="P140" s="40">
        <v>-1.8279090503789567E-2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1207.3</v>
      </c>
      <c r="F141" s="37">
        <v>1216.1166666666666</v>
      </c>
      <c r="G141" s="38">
        <v>1193.1833333333332</v>
      </c>
      <c r="H141" s="38">
        <v>1179.0666666666666</v>
      </c>
      <c r="I141" s="38">
        <v>1156.1333333333332</v>
      </c>
      <c r="J141" s="38">
        <v>1230.2333333333331</v>
      </c>
      <c r="K141" s="38">
        <v>1253.1666666666665</v>
      </c>
      <c r="L141" s="38">
        <v>1267.2833333333331</v>
      </c>
      <c r="M141" s="28">
        <v>1239.05</v>
      </c>
      <c r="N141" s="28">
        <v>1202</v>
      </c>
      <c r="O141" s="39">
        <v>1086400</v>
      </c>
      <c r="P141" s="40">
        <v>0.11677631578947369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618.6</v>
      </c>
      <c r="F142" s="37">
        <v>622.43333333333339</v>
      </c>
      <c r="G142" s="38">
        <v>610.81666666666683</v>
      </c>
      <c r="H142" s="38">
        <v>603.03333333333342</v>
      </c>
      <c r="I142" s="38">
        <v>591.41666666666686</v>
      </c>
      <c r="J142" s="38">
        <v>630.21666666666681</v>
      </c>
      <c r="K142" s="38">
        <v>641.83333333333337</v>
      </c>
      <c r="L142" s="38">
        <v>649.61666666666679</v>
      </c>
      <c r="M142" s="28">
        <v>634.04999999999995</v>
      </c>
      <c r="N142" s="28">
        <v>614.65</v>
      </c>
      <c r="O142" s="39">
        <v>4733950</v>
      </c>
      <c r="P142" s="40">
        <v>-5.7826649417852524E-2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961.9</v>
      </c>
      <c r="F143" s="37">
        <v>967.33333333333337</v>
      </c>
      <c r="G143" s="38">
        <v>953.66666666666674</v>
      </c>
      <c r="H143" s="38">
        <v>945.43333333333339</v>
      </c>
      <c r="I143" s="38">
        <v>931.76666666666677</v>
      </c>
      <c r="J143" s="38">
        <v>975.56666666666672</v>
      </c>
      <c r="K143" s="38">
        <v>989.23333333333346</v>
      </c>
      <c r="L143" s="38">
        <v>997.4666666666667</v>
      </c>
      <c r="M143" s="28">
        <v>981</v>
      </c>
      <c r="N143" s="28">
        <v>959.1</v>
      </c>
      <c r="O143" s="39">
        <v>2588800</v>
      </c>
      <c r="P143" s="40">
        <v>2.2756005056890013E-2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64.75</v>
      </c>
      <c r="F144" s="37">
        <v>65.100000000000009</v>
      </c>
      <c r="G144" s="38">
        <v>63.850000000000023</v>
      </c>
      <c r="H144" s="38">
        <v>62.950000000000017</v>
      </c>
      <c r="I144" s="38">
        <v>61.700000000000031</v>
      </c>
      <c r="J144" s="38">
        <v>66.000000000000014</v>
      </c>
      <c r="K144" s="38">
        <v>67.249999999999986</v>
      </c>
      <c r="L144" s="38">
        <v>68.150000000000006</v>
      </c>
      <c r="M144" s="28">
        <v>66.349999999999994</v>
      </c>
      <c r="N144" s="28">
        <v>64.2</v>
      </c>
      <c r="O144" s="39">
        <v>77800500</v>
      </c>
      <c r="P144" s="40">
        <v>6.0769163989929679E-4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1743.05</v>
      </c>
      <c r="F145" s="37">
        <v>1764.4166666666667</v>
      </c>
      <c r="G145" s="38">
        <v>1713.2333333333336</v>
      </c>
      <c r="H145" s="38">
        <v>1683.4166666666667</v>
      </c>
      <c r="I145" s="38">
        <v>1632.2333333333336</v>
      </c>
      <c r="J145" s="38">
        <v>1794.2333333333336</v>
      </c>
      <c r="K145" s="38">
        <v>1845.4166666666665</v>
      </c>
      <c r="L145" s="38">
        <v>1875.2333333333336</v>
      </c>
      <c r="M145" s="28">
        <v>1815.6</v>
      </c>
      <c r="N145" s="28">
        <v>1734.6</v>
      </c>
      <c r="O145" s="39">
        <v>3245550</v>
      </c>
      <c r="P145" s="40">
        <v>3.1372891724198201E-2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84097.7</v>
      </c>
      <c r="F146" s="37">
        <v>84336.650000000009</v>
      </c>
      <c r="G146" s="38">
        <v>83673.300000000017</v>
      </c>
      <c r="H146" s="38">
        <v>83248.900000000009</v>
      </c>
      <c r="I146" s="38">
        <v>82585.550000000017</v>
      </c>
      <c r="J146" s="38">
        <v>84761.050000000017</v>
      </c>
      <c r="K146" s="38">
        <v>85424.400000000023</v>
      </c>
      <c r="L146" s="38">
        <v>85848.800000000017</v>
      </c>
      <c r="M146" s="28">
        <v>85000</v>
      </c>
      <c r="N146" s="28">
        <v>83912.25</v>
      </c>
      <c r="O146" s="39">
        <v>58890</v>
      </c>
      <c r="P146" s="40">
        <v>5.9172661870503594E-2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959.15</v>
      </c>
      <c r="F147" s="37">
        <v>960.75</v>
      </c>
      <c r="G147" s="38">
        <v>947.05</v>
      </c>
      <c r="H147" s="38">
        <v>934.94999999999993</v>
      </c>
      <c r="I147" s="38">
        <v>921.24999999999989</v>
      </c>
      <c r="J147" s="38">
        <v>972.85</v>
      </c>
      <c r="K147" s="38">
        <v>986.55000000000007</v>
      </c>
      <c r="L147" s="38">
        <v>998.65000000000009</v>
      </c>
      <c r="M147" s="28">
        <v>974.45</v>
      </c>
      <c r="N147" s="28">
        <v>948.65</v>
      </c>
      <c r="O147" s="39">
        <v>8627300</v>
      </c>
      <c r="P147" s="40">
        <v>-0.12899106002554278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77.150000000000006</v>
      </c>
      <c r="F148" s="37">
        <v>77.466666666666669</v>
      </c>
      <c r="G148" s="38">
        <v>76.183333333333337</v>
      </c>
      <c r="H148" s="38">
        <v>75.216666666666669</v>
      </c>
      <c r="I148" s="38">
        <v>73.933333333333337</v>
      </c>
      <c r="J148" s="38">
        <v>78.433333333333337</v>
      </c>
      <c r="K148" s="38">
        <v>79.716666666666669</v>
      </c>
      <c r="L148" s="38">
        <v>80.683333333333337</v>
      </c>
      <c r="M148" s="28">
        <v>78.75</v>
      </c>
      <c r="N148" s="28">
        <v>76.5</v>
      </c>
      <c r="O148" s="39">
        <v>52312500</v>
      </c>
      <c r="P148" s="40">
        <v>-1.6497461928934011E-2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3486.55</v>
      </c>
      <c r="F149" s="37">
        <v>3504.5166666666664</v>
      </c>
      <c r="G149" s="38">
        <v>3454.0333333333328</v>
      </c>
      <c r="H149" s="38">
        <v>3421.5166666666664</v>
      </c>
      <c r="I149" s="38">
        <v>3371.0333333333328</v>
      </c>
      <c r="J149" s="38">
        <v>3537.0333333333328</v>
      </c>
      <c r="K149" s="38">
        <v>3587.5166666666664</v>
      </c>
      <c r="L149" s="38">
        <v>3620.0333333333328</v>
      </c>
      <c r="M149" s="28">
        <v>3555</v>
      </c>
      <c r="N149" s="28">
        <v>3472</v>
      </c>
      <c r="O149" s="39">
        <v>1540250</v>
      </c>
      <c r="P149" s="40">
        <v>-4.1686109814901229E-2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4224.8999999999996</v>
      </c>
      <c r="F150" s="37">
        <v>4245.8666666666659</v>
      </c>
      <c r="G150" s="38">
        <v>4193.7333333333318</v>
      </c>
      <c r="H150" s="38">
        <v>4162.5666666666657</v>
      </c>
      <c r="I150" s="38">
        <v>4110.4333333333316</v>
      </c>
      <c r="J150" s="38">
        <v>4277.0333333333319</v>
      </c>
      <c r="K150" s="38">
        <v>4329.1666666666652</v>
      </c>
      <c r="L150" s="38">
        <v>4360.3333333333321</v>
      </c>
      <c r="M150" s="28">
        <v>4298</v>
      </c>
      <c r="N150" s="28">
        <v>4214.7</v>
      </c>
      <c r="O150" s="39">
        <v>535350</v>
      </c>
      <c r="P150" s="40">
        <v>-2.8843537414965988E-2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18935.650000000001</v>
      </c>
      <c r="F151" s="37">
        <v>18980.916666666668</v>
      </c>
      <c r="G151" s="38">
        <v>18836.333333333336</v>
      </c>
      <c r="H151" s="38">
        <v>18737.016666666666</v>
      </c>
      <c r="I151" s="38">
        <v>18592.433333333334</v>
      </c>
      <c r="J151" s="38">
        <v>19080.233333333337</v>
      </c>
      <c r="K151" s="38">
        <v>19224.816666666673</v>
      </c>
      <c r="L151" s="38">
        <v>19324.133333333339</v>
      </c>
      <c r="M151" s="28">
        <v>19125.5</v>
      </c>
      <c r="N151" s="28">
        <v>18881.599999999999</v>
      </c>
      <c r="O151" s="39">
        <v>214680</v>
      </c>
      <c r="P151" s="40">
        <v>-1.0691244239631336E-2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108.3</v>
      </c>
      <c r="F152" s="37">
        <v>109.16666666666667</v>
      </c>
      <c r="G152" s="38">
        <v>106.98333333333335</v>
      </c>
      <c r="H152" s="38">
        <v>105.66666666666667</v>
      </c>
      <c r="I152" s="38">
        <v>103.48333333333335</v>
      </c>
      <c r="J152" s="38">
        <v>110.48333333333335</v>
      </c>
      <c r="K152" s="38">
        <v>112.66666666666666</v>
      </c>
      <c r="L152" s="38">
        <v>113.98333333333335</v>
      </c>
      <c r="M152" s="28">
        <v>111.35</v>
      </c>
      <c r="N152" s="28">
        <v>107.85</v>
      </c>
      <c r="O152" s="39">
        <v>54387000</v>
      </c>
      <c r="P152" s="40">
        <v>-3.2268396188646006E-2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173.15</v>
      </c>
      <c r="F153" s="37">
        <v>173.63333333333333</v>
      </c>
      <c r="G153" s="38">
        <v>172.26666666666665</v>
      </c>
      <c r="H153" s="38">
        <v>171.38333333333333</v>
      </c>
      <c r="I153" s="38">
        <v>170.01666666666665</v>
      </c>
      <c r="J153" s="38">
        <v>174.51666666666665</v>
      </c>
      <c r="K153" s="38">
        <v>175.88333333333333</v>
      </c>
      <c r="L153" s="38">
        <v>176.76666666666665</v>
      </c>
      <c r="M153" s="28">
        <v>175</v>
      </c>
      <c r="N153" s="28">
        <v>172.75</v>
      </c>
      <c r="O153" s="39">
        <v>64603800</v>
      </c>
      <c r="P153" s="40">
        <v>-4.7162673392181588E-2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846.15</v>
      </c>
      <c r="F154" s="37">
        <v>849.36666666666667</v>
      </c>
      <c r="G154" s="38">
        <v>836.83333333333337</v>
      </c>
      <c r="H154" s="38">
        <v>827.51666666666665</v>
      </c>
      <c r="I154" s="38">
        <v>814.98333333333335</v>
      </c>
      <c r="J154" s="38">
        <v>858.68333333333339</v>
      </c>
      <c r="K154" s="38">
        <v>871.2166666666667</v>
      </c>
      <c r="L154" s="38">
        <v>880.53333333333342</v>
      </c>
      <c r="M154" s="28">
        <v>861.9</v>
      </c>
      <c r="N154" s="28">
        <v>840.05</v>
      </c>
      <c r="O154" s="39">
        <v>6396600</v>
      </c>
      <c r="P154" s="40">
        <v>3.8055208451664206E-2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3198.6</v>
      </c>
      <c r="F155" s="37">
        <v>3203.7999999999997</v>
      </c>
      <c r="G155" s="38">
        <v>3182.6499999999996</v>
      </c>
      <c r="H155" s="38">
        <v>3166.7</v>
      </c>
      <c r="I155" s="38">
        <v>3145.5499999999997</v>
      </c>
      <c r="J155" s="38">
        <v>3219.7499999999995</v>
      </c>
      <c r="K155" s="38">
        <v>3240.9</v>
      </c>
      <c r="L155" s="38">
        <v>3256.8499999999995</v>
      </c>
      <c r="M155" s="28">
        <v>3224.95</v>
      </c>
      <c r="N155" s="28">
        <v>3187.85</v>
      </c>
      <c r="O155" s="39">
        <v>295800</v>
      </c>
      <c r="P155" s="40">
        <v>8.8676671214188273E-3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149.55000000000001</v>
      </c>
      <c r="F156" s="37">
        <v>150.70000000000002</v>
      </c>
      <c r="G156" s="38">
        <v>147.95000000000005</v>
      </c>
      <c r="H156" s="38">
        <v>146.35000000000002</v>
      </c>
      <c r="I156" s="38">
        <v>143.60000000000005</v>
      </c>
      <c r="J156" s="38">
        <v>152.30000000000004</v>
      </c>
      <c r="K156" s="38">
        <v>155.04999999999998</v>
      </c>
      <c r="L156" s="38">
        <v>156.65000000000003</v>
      </c>
      <c r="M156" s="28">
        <v>153.44999999999999</v>
      </c>
      <c r="N156" s="28">
        <v>149.1</v>
      </c>
      <c r="O156" s="39">
        <v>34195700</v>
      </c>
      <c r="P156" s="40">
        <v>5.9146196041020747E-2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37144.9</v>
      </c>
      <c r="F157" s="37">
        <v>37324.166666666664</v>
      </c>
      <c r="G157" s="38">
        <v>36883.48333333333</v>
      </c>
      <c r="H157" s="38">
        <v>36622.066666666666</v>
      </c>
      <c r="I157" s="38">
        <v>36181.383333333331</v>
      </c>
      <c r="J157" s="38">
        <v>37585.583333333328</v>
      </c>
      <c r="K157" s="38">
        <v>38026.266666666663</v>
      </c>
      <c r="L157" s="38">
        <v>38287.683333333327</v>
      </c>
      <c r="M157" s="28">
        <v>37764.85</v>
      </c>
      <c r="N157" s="28">
        <v>37062.75</v>
      </c>
      <c r="O157" s="39">
        <v>127680</v>
      </c>
      <c r="P157" s="40">
        <v>-2.2271714922048997E-3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649.29999999999995</v>
      </c>
      <c r="F158" s="37">
        <v>655.31666666666672</v>
      </c>
      <c r="G158" s="38">
        <v>638.78333333333342</v>
      </c>
      <c r="H158" s="38">
        <v>628.26666666666665</v>
      </c>
      <c r="I158" s="38">
        <v>611.73333333333335</v>
      </c>
      <c r="J158" s="38">
        <v>665.83333333333348</v>
      </c>
      <c r="K158" s="38">
        <v>682.36666666666679</v>
      </c>
      <c r="L158" s="38">
        <v>692.88333333333355</v>
      </c>
      <c r="M158" s="28">
        <v>671.85</v>
      </c>
      <c r="N158" s="28">
        <v>644.79999999999995</v>
      </c>
      <c r="O158" s="39">
        <v>10227250</v>
      </c>
      <c r="P158" s="40">
        <v>-2.4676787725980364E-3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4338.25</v>
      </c>
      <c r="F159" s="37">
        <v>4409.166666666667</v>
      </c>
      <c r="G159" s="38">
        <v>4257.3833333333341</v>
      </c>
      <c r="H159" s="38">
        <v>4176.5166666666673</v>
      </c>
      <c r="I159" s="38">
        <v>4024.7333333333345</v>
      </c>
      <c r="J159" s="38">
        <v>4490.0333333333338</v>
      </c>
      <c r="K159" s="38">
        <v>4641.8166666666666</v>
      </c>
      <c r="L159" s="38">
        <v>4722.6833333333334</v>
      </c>
      <c r="M159" s="28">
        <v>4560.95</v>
      </c>
      <c r="N159" s="28">
        <v>4328.3</v>
      </c>
      <c r="O159" s="39">
        <v>1204525</v>
      </c>
      <c r="P159" s="40">
        <v>2.2886015752712142E-2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224.5</v>
      </c>
      <c r="F160" s="37">
        <v>226.31666666666669</v>
      </c>
      <c r="G160" s="38">
        <v>221.98333333333338</v>
      </c>
      <c r="H160" s="38">
        <v>219.4666666666667</v>
      </c>
      <c r="I160" s="38">
        <v>215.13333333333338</v>
      </c>
      <c r="J160" s="38">
        <v>228.83333333333337</v>
      </c>
      <c r="K160" s="38">
        <v>233.16666666666669</v>
      </c>
      <c r="L160" s="38">
        <v>235.68333333333337</v>
      </c>
      <c r="M160" s="28">
        <v>230.65</v>
      </c>
      <c r="N160" s="28">
        <v>223.8</v>
      </c>
      <c r="O160" s="39">
        <v>13317000</v>
      </c>
      <c r="P160" s="40">
        <v>-2.3751924345722455E-2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148.4</v>
      </c>
      <c r="F161" s="37">
        <v>149.46666666666667</v>
      </c>
      <c r="G161" s="38">
        <v>146.68333333333334</v>
      </c>
      <c r="H161" s="38">
        <v>144.96666666666667</v>
      </c>
      <c r="I161" s="38">
        <v>142.18333333333334</v>
      </c>
      <c r="J161" s="38">
        <v>151.18333333333334</v>
      </c>
      <c r="K161" s="38">
        <v>153.9666666666667</v>
      </c>
      <c r="L161" s="38">
        <v>155.68333333333334</v>
      </c>
      <c r="M161" s="28">
        <v>152.25</v>
      </c>
      <c r="N161" s="28">
        <v>147.75</v>
      </c>
      <c r="O161" s="39">
        <v>60047000</v>
      </c>
      <c r="P161" s="40">
        <v>-3.1596840315968405E-2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2366.0500000000002</v>
      </c>
      <c r="F162" s="37">
        <v>2367.8333333333335</v>
      </c>
      <c r="G162" s="38">
        <v>2350.666666666667</v>
      </c>
      <c r="H162" s="38">
        <v>2335.2833333333333</v>
      </c>
      <c r="I162" s="38">
        <v>2318.1166666666668</v>
      </c>
      <c r="J162" s="38">
        <v>2383.2166666666672</v>
      </c>
      <c r="K162" s="38">
        <v>2400.3833333333341</v>
      </c>
      <c r="L162" s="38">
        <v>2415.7666666666673</v>
      </c>
      <c r="M162" s="28">
        <v>2385</v>
      </c>
      <c r="N162" s="28">
        <v>2352.4499999999998</v>
      </c>
      <c r="O162" s="39">
        <v>2714000</v>
      </c>
      <c r="P162" s="40">
        <v>-8.8560211814114852E-3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2936.85</v>
      </c>
      <c r="F163" s="37">
        <v>2944.2000000000003</v>
      </c>
      <c r="G163" s="38">
        <v>2910.6500000000005</v>
      </c>
      <c r="H163" s="38">
        <v>2884.4500000000003</v>
      </c>
      <c r="I163" s="38">
        <v>2850.9000000000005</v>
      </c>
      <c r="J163" s="38">
        <v>2970.4000000000005</v>
      </c>
      <c r="K163" s="38">
        <v>3003.9500000000007</v>
      </c>
      <c r="L163" s="38">
        <v>3030.1500000000005</v>
      </c>
      <c r="M163" s="28">
        <v>2977.75</v>
      </c>
      <c r="N163" s="28">
        <v>2918</v>
      </c>
      <c r="O163" s="39">
        <v>2283750</v>
      </c>
      <c r="P163" s="40">
        <v>1.353600355042716E-2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45.6</v>
      </c>
      <c r="F164" s="37">
        <v>46.033333333333339</v>
      </c>
      <c r="G164" s="38">
        <v>44.866666666666674</v>
      </c>
      <c r="H164" s="38">
        <v>44.133333333333333</v>
      </c>
      <c r="I164" s="38">
        <v>42.966666666666669</v>
      </c>
      <c r="J164" s="38">
        <v>46.76666666666668</v>
      </c>
      <c r="K164" s="38">
        <v>47.933333333333351</v>
      </c>
      <c r="L164" s="38">
        <v>48.666666666666686</v>
      </c>
      <c r="M164" s="28">
        <v>47.2</v>
      </c>
      <c r="N164" s="28">
        <v>45.3</v>
      </c>
      <c r="O164" s="39">
        <v>246496000</v>
      </c>
      <c r="P164" s="40">
        <v>8.9063523248199081E-3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2823.25</v>
      </c>
      <c r="F165" s="37">
        <v>2832.7166666666667</v>
      </c>
      <c r="G165" s="38">
        <v>2800.5333333333333</v>
      </c>
      <c r="H165" s="38">
        <v>2777.8166666666666</v>
      </c>
      <c r="I165" s="38">
        <v>2745.6333333333332</v>
      </c>
      <c r="J165" s="38">
        <v>2855.4333333333334</v>
      </c>
      <c r="K165" s="38">
        <v>2887.6166666666668</v>
      </c>
      <c r="L165" s="38">
        <v>2910.3333333333335</v>
      </c>
      <c r="M165" s="28">
        <v>2864.9</v>
      </c>
      <c r="N165" s="28">
        <v>2810</v>
      </c>
      <c r="O165" s="39">
        <v>1416600</v>
      </c>
      <c r="P165" s="40">
        <v>8.9743589743589737E-3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222.5</v>
      </c>
      <c r="F166" s="37">
        <v>222.65</v>
      </c>
      <c r="G166" s="38">
        <v>220.9</v>
      </c>
      <c r="H166" s="38">
        <v>219.3</v>
      </c>
      <c r="I166" s="38">
        <v>217.55</v>
      </c>
      <c r="J166" s="38">
        <v>224.25</v>
      </c>
      <c r="K166" s="38">
        <v>226</v>
      </c>
      <c r="L166" s="38">
        <v>227.6</v>
      </c>
      <c r="M166" s="28">
        <v>224.4</v>
      </c>
      <c r="N166" s="28">
        <v>221.05</v>
      </c>
      <c r="O166" s="39">
        <v>31271400</v>
      </c>
      <c r="P166" s="40">
        <v>-2.8355704697986577E-2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1511.1</v>
      </c>
      <c r="F167" s="37">
        <v>1523.5666666666666</v>
      </c>
      <c r="G167" s="38">
        <v>1494.0333333333333</v>
      </c>
      <c r="H167" s="38">
        <v>1476.9666666666667</v>
      </c>
      <c r="I167" s="38">
        <v>1447.4333333333334</v>
      </c>
      <c r="J167" s="38">
        <v>1540.6333333333332</v>
      </c>
      <c r="K167" s="38">
        <v>1570.1666666666665</v>
      </c>
      <c r="L167" s="38">
        <v>1587.2333333333331</v>
      </c>
      <c r="M167" s="28">
        <v>1553.1</v>
      </c>
      <c r="N167" s="28">
        <v>1506.5</v>
      </c>
      <c r="O167" s="39">
        <v>2682537</v>
      </c>
      <c r="P167" s="40">
        <v>2.5859446303620323E-3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148.5</v>
      </c>
      <c r="F168" s="37">
        <v>150.45000000000002</v>
      </c>
      <c r="G168" s="38">
        <v>146.15000000000003</v>
      </c>
      <c r="H168" s="38">
        <v>143.80000000000001</v>
      </c>
      <c r="I168" s="38">
        <v>139.50000000000003</v>
      </c>
      <c r="J168" s="38">
        <v>152.80000000000004</v>
      </c>
      <c r="K168" s="38">
        <v>157.10000000000005</v>
      </c>
      <c r="L168" s="38">
        <v>159.45000000000005</v>
      </c>
      <c r="M168" s="28">
        <v>154.75</v>
      </c>
      <c r="N168" s="28">
        <v>148.1</v>
      </c>
      <c r="O168" s="39">
        <v>13023500</v>
      </c>
      <c r="P168" s="40">
        <v>3.7068004459308808E-2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742.1</v>
      </c>
      <c r="F169" s="37">
        <v>737.66666666666663</v>
      </c>
      <c r="G169" s="38">
        <v>731.38333333333321</v>
      </c>
      <c r="H169" s="38">
        <v>720.66666666666663</v>
      </c>
      <c r="I169" s="38">
        <v>714.38333333333321</v>
      </c>
      <c r="J169" s="38">
        <v>748.38333333333321</v>
      </c>
      <c r="K169" s="38">
        <v>754.66666666666674</v>
      </c>
      <c r="L169" s="38">
        <v>765.38333333333321</v>
      </c>
      <c r="M169" s="28">
        <v>743.95</v>
      </c>
      <c r="N169" s="28">
        <v>726.95</v>
      </c>
      <c r="O169" s="39">
        <v>3086350</v>
      </c>
      <c r="P169" s="40">
        <v>0.10264196781050713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135.15</v>
      </c>
      <c r="F170" s="37">
        <v>136.73333333333335</v>
      </c>
      <c r="G170" s="38">
        <v>132.81666666666669</v>
      </c>
      <c r="H170" s="38">
        <v>130.48333333333335</v>
      </c>
      <c r="I170" s="38">
        <v>126.56666666666669</v>
      </c>
      <c r="J170" s="38">
        <v>139.06666666666669</v>
      </c>
      <c r="K170" s="38">
        <v>142.98333333333332</v>
      </c>
      <c r="L170" s="38">
        <v>145.31666666666669</v>
      </c>
      <c r="M170" s="28">
        <v>140.65</v>
      </c>
      <c r="N170" s="28">
        <v>134.4</v>
      </c>
      <c r="O170" s="39">
        <v>39165000</v>
      </c>
      <c r="P170" s="40">
        <v>-1.2764871074802145E-4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115.1</v>
      </c>
      <c r="F171" s="37">
        <v>115.66666666666667</v>
      </c>
      <c r="G171" s="38">
        <v>114.08333333333334</v>
      </c>
      <c r="H171" s="38">
        <v>113.06666666666668</v>
      </c>
      <c r="I171" s="38">
        <v>111.48333333333335</v>
      </c>
      <c r="J171" s="38">
        <v>116.68333333333334</v>
      </c>
      <c r="K171" s="38">
        <v>118.26666666666668</v>
      </c>
      <c r="L171" s="38">
        <v>119.28333333333333</v>
      </c>
      <c r="M171" s="28">
        <v>117.25</v>
      </c>
      <c r="N171" s="28">
        <v>114.65</v>
      </c>
      <c r="O171" s="39">
        <v>60792000</v>
      </c>
      <c r="P171" s="40">
        <v>-2.2133573542658602E-2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2206.1</v>
      </c>
      <c r="F172" s="37">
        <v>2219.5833333333335</v>
      </c>
      <c r="G172" s="38">
        <v>2187.3166666666671</v>
      </c>
      <c r="H172" s="38">
        <v>2168.5333333333338</v>
      </c>
      <c r="I172" s="38">
        <v>2136.2666666666673</v>
      </c>
      <c r="J172" s="38">
        <v>2238.3666666666668</v>
      </c>
      <c r="K172" s="38">
        <v>2270.6333333333332</v>
      </c>
      <c r="L172" s="38">
        <v>2289.4166666666665</v>
      </c>
      <c r="M172" s="28">
        <v>2251.85</v>
      </c>
      <c r="N172" s="28">
        <v>2200.8000000000002</v>
      </c>
      <c r="O172" s="39">
        <v>46050000</v>
      </c>
      <c r="P172" s="40">
        <v>2.8906577293674067E-2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82.4</v>
      </c>
      <c r="F173" s="37">
        <v>83.000000000000014</v>
      </c>
      <c r="G173" s="38">
        <v>81.300000000000026</v>
      </c>
      <c r="H173" s="38">
        <v>80.200000000000017</v>
      </c>
      <c r="I173" s="38">
        <v>78.500000000000028</v>
      </c>
      <c r="J173" s="38">
        <v>84.100000000000023</v>
      </c>
      <c r="K173" s="38">
        <v>85.800000000000011</v>
      </c>
      <c r="L173" s="38">
        <v>86.90000000000002</v>
      </c>
      <c r="M173" s="28">
        <v>84.7</v>
      </c>
      <c r="N173" s="28">
        <v>81.900000000000006</v>
      </c>
      <c r="O173" s="39">
        <v>114856000</v>
      </c>
      <c r="P173" s="40">
        <v>2.3599030372165979E-2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718.45</v>
      </c>
      <c r="F174" s="37">
        <v>716.56666666666661</v>
      </c>
      <c r="G174" s="38">
        <v>708.68333333333317</v>
      </c>
      <c r="H174" s="38">
        <v>698.91666666666652</v>
      </c>
      <c r="I174" s="38">
        <v>691.03333333333308</v>
      </c>
      <c r="J174" s="38">
        <v>726.33333333333326</v>
      </c>
      <c r="K174" s="38">
        <v>734.2166666666667</v>
      </c>
      <c r="L174" s="38">
        <v>743.98333333333335</v>
      </c>
      <c r="M174" s="28">
        <v>724.45</v>
      </c>
      <c r="N174" s="28">
        <v>706.8</v>
      </c>
      <c r="O174" s="39">
        <v>9968800</v>
      </c>
      <c r="P174" s="40">
        <v>-1.5485502093703089E-2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1112.45</v>
      </c>
      <c r="F175" s="37">
        <v>1108.4666666666667</v>
      </c>
      <c r="G175" s="38">
        <v>1093.0833333333335</v>
      </c>
      <c r="H175" s="38">
        <v>1073.7166666666667</v>
      </c>
      <c r="I175" s="38">
        <v>1058.3333333333335</v>
      </c>
      <c r="J175" s="38">
        <v>1127.8333333333335</v>
      </c>
      <c r="K175" s="38">
        <v>1143.2166666666667</v>
      </c>
      <c r="L175" s="38">
        <v>1162.5833333333335</v>
      </c>
      <c r="M175" s="28">
        <v>1123.8499999999999</v>
      </c>
      <c r="N175" s="28">
        <v>1089.0999999999999</v>
      </c>
      <c r="O175" s="39">
        <v>6032250</v>
      </c>
      <c r="P175" s="40">
        <v>-5.6318197817669835E-2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506.05</v>
      </c>
      <c r="F176" s="37">
        <v>508.61666666666673</v>
      </c>
      <c r="G176" s="38">
        <v>501.38333333333344</v>
      </c>
      <c r="H176" s="38">
        <v>496.7166666666667</v>
      </c>
      <c r="I176" s="38">
        <v>489.48333333333341</v>
      </c>
      <c r="J176" s="38">
        <v>513.28333333333353</v>
      </c>
      <c r="K176" s="38">
        <v>520.51666666666665</v>
      </c>
      <c r="L176" s="38">
        <v>525.18333333333351</v>
      </c>
      <c r="M176" s="28">
        <v>515.85</v>
      </c>
      <c r="N176" s="28">
        <v>503.95</v>
      </c>
      <c r="O176" s="39">
        <v>93775500</v>
      </c>
      <c r="P176" s="40">
        <v>3.1208247422680413E-2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25558.799999999999</v>
      </c>
      <c r="F177" s="37">
        <v>25440.149999999998</v>
      </c>
      <c r="G177" s="38">
        <v>25250.499999999996</v>
      </c>
      <c r="H177" s="38">
        <v>24942.199999999997</v>
      </c>
      <c r="I177" s="38">
        <v>24752.549999999996</v>
      </c>
      <c r="J177" s="38">
        <v>25748.449999999997</v>
      </c>
      <c r="K177" s="38">
        <v>25938.1</v>
      </c>
      <c r="L177" s="38">
        <v>26246.399999999998</v>
      </c>
      <c r="M177" s="28">
        <v>25629.8</v>
      </c>
      <c r="N177" s="28">
        <v>25131.85</v>
      </c>
      <c r="O177" s="39">
        <v>356875</v>
      </c>
      <c r="P177" s="40">
        <v>7.1967826148310165E-3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3329.85</v>
      </c>
      <c r="F178" s="37">
        <v>3327.35</v>
      </c>
      <c r="G178" s="38">
        <v>3310.5</v>
      </c>
      <c r="H178" s="38">
        <v>3291.15</v>
      </c>
      <c r="I178" s="38">
        <v>3274.3</v>
      </c>
      <c r="J178" s="38">
        <v>3346.7</v>
      </c>
      <c r="K178" s="38">
        <v>3363.5499999999993</v>
      </c>
      <c r="L178" s="38">
        <v>3382.8999999999996</v>
      </c>
      <c r="M178" s="28">
        <v>3344.2</v>
      </c>
      <c r="N178" s="28">
        <v>3308</v>
      </c>
      <c r="O178" s="39">
        <v>1883200</v>
      </c>
      <c r="P178" s="40">
        <v>4.3107387661843105E-2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2379.9499999999998</v>
      </c>
      <c r="F179" s="37">
        <v>2384.0666666666666</v>
      </c>
      <c r="G179" s="38">
        <v>2369.1333333333332</v>
      </c>
      <c r="H179" s="38">
        <v>2358.3166666666666</v>
      </c>
      <c r="I179" s="38">
        <v>2343.3833333333332</v>
      </c>
      <c r="J179" s="38">
        <v>2394.8833333333332</v>
      </c>
      <c r="K179" s="38">
        <v>2409.8166666666666</v>
      </c>
      <c r="L179" s="38">
        <v>2420.6333333333332</v>
      </c>
      <c r="M179" s="28">
        <v>2399</v>
      </c>
      <c r="N179" s="28">
        <v>2373.25</v>
      </c>
      <c r="O179" s="39">
        <v>3479250</v>
      </c>
      <c r="P179" s="40">
        <v>-8.7606837606837608E-3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1229.8</v>
      </c>
      <c r="F180" s="37">
        <v>1237.3666666666666</v>
      </c>
      <c r="G180" s="38">
        <v>1216.0333333333331</v>
      </c>
      <c r="H180" s="38">
        <v>1202.2666666666664</v>
      </c>
      <c r="I180" s="38">
        <v>1180.9333333333329</v>
      </c>
      <c r="J180" s="38">
        <v>1251.1333333333332</v>
      </c>
      <c r="K180" s="38">
        <v>1272.4666666666667</v>
      </c>
      <c r="L180" s="38">
        <v>1286.2333333333333</v>
      </c>
      <c r="M180" s="28">
        <v>1258.7</v>
      </c>
      <c r="N180" s="28">
        <v>1223.5999999999999</v>
      </c>
      <c r="O180" s="39">
        <v>4056600</v>
      </c>
      <c r="P180" s="40">
        <v>3.8237100737100738E-2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973.75</v>
      </c>
      <c r="F181" s="37">
        <v>974.25</v>
      </c>
      <c r="G181" s="38">
        <v>968.95</v>
      </c>
      <c r="H181" s="38">
        <v>964.15000000000009</v>
      </c>
      <c r="I181" s="38">
        <v>958.85000000000014</v>
      </c>
      <c r="J181" s="38">
        <v>979.05</v>
      </c>
      <c r="K181" s="38">
        <v>984.34999999999991</v>
      </c>
      <c r="L181" s="38">
        <v>989.14999999999986</v>
      </c>
      <c r="M181" s="28">
        <v>979.55</v>
      </c>
      <c r="N181" s="28">
        <v>969.45</v>
      </c>
      <c r="O181" s="39">
        <v>18762100</v>
      </c>
      <c r="P181" s="40">
        <v>-1.0703871848817038E-2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419.05</v>
      </c>
      <c r="F182" s="37">
        <v>421.66666666666669</v>
      </c>
      <c r="G182" s="38">
        <v>414.23333333333335</v>
      </c>
      <c r="H182" s="38">
        <v>409.41666666666669</v>
      </c>
      <c r="I182" s="38">
        <v>401.98333333333335</v>
      </c>
      <c r="J182" s="38">
        <v>426.48333333333335</v>
      </c>
      <c r="K182" s="38">
        <v>433.91666666666663</v>
      </c>
      <c r="L182" s="38">
        <v>438.73333333333335</v>
      </c>
      <c r="M182" s="28">
        <v>429.1</v>
      </c>
      <c r="N182" s="28">
        <v>416.85</v>
      </c>
      <c r="O182" s="39">
        <v>8761500</v>
      </c>
      <c r="P182" s="40">
        <v>-1.5672396359959553E-2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575.25</v>
      </c>
      <c r="F183" s="37">
        <v>576.61666666666667</v>
      </c>
      <c r="G183" s="38">
        <v>572.0333333333333</v>
      </c>
      <c r="H183" s="38">
        <v>568.81666666666661</v>
      </c>
      <c r="I183" s="38">
        <v>564.23333333333323</v>
      </c>
      <c r="J183" s="38">
        <v>579.83333333333337</v>
      </c>
      <c r="K183" s="38">
        <v>584.41666666666663</v>
      </c>
      <c r="L183" s="38">
        <v>587.63333333333344</v>
      </c>
      <c r="M183" s="28">
        <v>581.20000000000005</v>
      </c>
      <c r="N183" s="28">
        <v>573.4</v>
      </c>
      <c r="O183" s="39">
        <v>2371000</v>
      </c>
      <c r="P183" s="40">
        <v>-1.0020876826722338E-2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952.75</v>
      </c>
      <c r="F184" s="37">
        <v>957.9</v>
      </c>
      <c r="G184" s="38">
        <v>944.09999999999991</v>
      </c>
      <c r="H184" s="38">
        <v>935.44999999999993</v>
      </c>
      <c r="I184" s="38">
        <v>921.64999999999986</v>
      </c>
      <c r="J184" s="38">
        <v>966.55</v>
      </c>
      <c r="K184" s="38">
        <v>980.34999999999991</v>
      </c>
      <c r="L184" s="38">
        <v>989</v>
      </c>
      <c r="M184" s="28">
        <v>971.7</v>
      </c>
      <c r="N184" s="28">
        <v>949.25</v>
      </c>
      <c r="O184" s="39">
        <v>5430500</v>
      </c>
      <c r="P184" s="40">
        <v>-3.3374866500533999E-2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1222.1500000000001</v>
      </c>
      <c r="F185" s="37">
        <v>1222.5166666666667</v>
      </c>
      <c r="G185" s="38">
        <v>1212.5333333333333</v>
      </c>
      <c r="H185" s="38">
        <v>1202.9166666666667</v>
      </c>
      <c r="I185" s="38">
        <v>1192.9333333333334</v>
      </c>
      <c r="J185" s="38">
        <v>1232.1333333333332</v>
      </c>
      <c r="K185" s="38">
        <v>1242.1166666666663</v>
      </c>
      <c r="L185" s="38">
        <v>1251.7333333333331</v>
      </c>
      <c r="M185" s="28">
        <v>1232.5</v>
      </c>
      <c r="N185" s="28">
        <v>1212.9000000000001</v>
      </c>
      <c r="O185" s="39">
        <v>2278500</v>
      </c>
      <c r="P185" s="40">
        <v>4.3907793633369923E-4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702.3</v>
      </c>
      <c r="F186" s="37">
        <v>703.66666666666663</v>
      </c>
      <c r="G186" s="38">
        <v>698.98333333333323</v>
      </c>
      <c r="H186" s="38">
        <v>695.66666666666663</v>
      </c>
      <c r="I186" s="38">
        <v>690.98333333333323</v>
      </c>
      <c r="J186" s="38">
        <v>706.98333333333323</v>
      </c>
      <c r="K186" s="38">
        <v>711.66666666666663</v>
      </c>
      <c r="L186" s="38">
        <v>714.98333333333323</v>
      </c>
      <c r="M186" s="28">
        <v>708.35</v>
      </c>
      <c r="N186" s="28">
        <v>700.35</v>
      </c>
      <c r="O186" s="39">
        <v>10582200</v>
      </c>
      <c r="P186" s="40">
        <v>-2.358412223883076E-2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416.85</v>
      </c>
      <c r="F187" s="37">
        <v>417.75</v>
      </c>
      <c r="G187" s="38">
        <v>414.1</v>
      </c>
      <c r="H187" s="38">
        <v>411.35</v>
      </c>
      <c r="I187" s="38">
        <v>407.70000000000005</v>
      </c>
      <c r="J187" s="38">
        <v>420.5</v>
      </c>
      <c r="K187" s="38">
        <v>424.15</v>
      </c>
      <c r="L187" s="38">
        <v>426.9</v>
      </c>
      <c r="M187" s="28">
        <v>421.4</v>
      </c>
      <c r="N187" s="28">
        <v>415</v>
      </c>
      <c r="O187" s="39">
        <v>59589225</v>
      </c>
      <c r="P187" s="40">
        <v>3.379480840543881E-2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192.55</v>
      </c>
      <c r="F188" s="37">
        <v>195.21666666666667</v>
      </c>
      <c r="G188" s="38">
        <v>189.18333333333334</v>
      </c>
      <c r="H188" s="38">
        <v>185.81666666666666</v>
      </c>
      <c r="I188" s="38">
        <v>179.78333333333333</v>
      </c>
      <c r="J188" s="38">
        <v>198.58333333333334</v>
      </c>
      <c r="K188" s="38">
        <v>204.6166666666667</v>
      </c>
      <c r="L188" s="38">
        <v>207.98333333333335</v>
      </c>
      <c r="M188" s="28">
        <v>201.25</v>
      </c>
      <c r="N188" s="28">
        <v>191.85</v>
      </c>
      <c r="O188" s="39">
        <v>101516625</v>
      </c>
      <c r="P188" s="40">
        <v>4.3238209272932881E-4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102.1</v>
      </c>
      <c r="F189" s="37">
        <v>102.85000000000001</v>
      </c>
      <c r="G189" s="38">
        <v>100.95000000000002</v>
      </c>
      <c r="H189" s="38">
        <v>99.800000000000011</v>
      </c>
      <c r="I189" s="38">
        <v>97.90000000000002</v>
      </c>
      <c r="J189" s="38">
        <v>104.00000000000001</v>
      </c>
      <c r="K189" s="38">
        <v>105.90000000000002</v>
      </c>
      <c r="L189" s="38">
        <v>107.05000000000001</v>
      </c>
      <c r="M189" s="28">
        <v>104.75</v>
      </c>
      <c r="N189" s="28">
        <v>101.7</v>
      </c>
      <c r="O189" s="39">
        <v>218960500</v>
      </c>
      <c r="P189" s="40">
        <v>3.9505979424513032E-2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3121.25</v>
      </c>
      <c r="F190" s="37">
        <v>3137.4666666666667</v>
      </c>
      <c r="G190" s="38">
        <v>3094.9833333333336</v>
      </c>
      <c r="H190" s="38">
        <v>3068.7166666666667</v>
      </c>
      <c r="I190" s="38">
        <v>3026.2333333333336</v>
      </c>
      <c r="J190" s="38">
        <v>3163.7333333333336</v>
      </c>
      <c r="K190" s="38">
        <v>3206.2166666666662</v>
      </c>
      <c r="L190" s="38">
        <v>3232.4833333333336</v>
      </c>
      <c r="M190" s="28">
        <v>3179.95</v>
      </c>
      <c r="N190" s="28">
        <v>3111.2</v>
      </c>
      <c r="O190" s="39">
        <v>11800600</v>
      </c>
      <c r="P190" s="40">
        <v>-2.5112405846549755E-2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1104.0999999999999</v>
      </c>
      <c r="F191" s="37">
        <v>1107.4333333333334</v>
      </c>
      <c r="G191" s="38">
        <v>1095.4666666666667</v>
      </c>
      <c r="H191" s="38">
        <v>1086.8333333333333</v>
      </c>
      <c r="I191" s="38">
        <v>1074.8666666666666</v>
      </c>
      <c r="J191" s="38">
        <v>1116.0666666666668</v>
      </c>
      <c r="K191" s="38">
        <v>1128.0333333333335</v>
      </c>
      <c r="L191" s="38">
        <v>1136.666666666667</v>
      </c>
      <c r="M191" s="28">
        <v>1119.4000000000001</v>
      </c>
      <c r="N191" s="28">
        <v>1098.8</v>
      </c>
      <c r="O191" s="39">
        <v>11436000</v>
      </c>
      <c r="P191" s="40">
        <v>-1.2435233160621761E-2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2493.4499999999998</v>
      </c>
      <c r="F192" s="37">
        <v>2498.3166666666671</v>
      </c>
      <c r="G192" s="38">
        <v>2475.233333333334</v>
      </c>
      <c r="H192" s="38">
        <v>2457.0166666666669</v>
      </c>
      <c r="I192" s="38">
        <v>2433.9333333333338</v>
      </c>
      <c r="J192" s="38">
        <v>2516.5333333333342</v>
      </c>
      <c r="K192" s="38">
        <v>2539.6166666666672</v>
      </c>
      <c r="L192" s="38">
        <v>2557.8333333333344</v>
      </c>
      <c r="M192" s="28">
        <v>2521.4</v>
      </c>
      <c r="N192" s="28">
        <v>2480.1</v>
      </c>
      <c r="O192" s="39">
        <v>6068625</v>
      </c>
      <c r="P192" s="40">
        <v>-4.306897188211407E-3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1518.8</v>
      </c>
      <c r="F193" s="37">
        <v>1523.4666666666665</v>
      </c>
      <c r="G193" s="38">
        <v>1508.333333333333</v>
      </c>
      <c r="H193" s="38">
        <v>1497.8666666666666</v>
      </c>
      <c r="I193" s="38">
        <v>1482.7333333333331</v>
      </c>
      <c r="J193" s="38">
        <v>1533.9333333333329</v>
      </c>
      <c r="K193" s="38">
        <v>1549.0666666666666</v>
      </c>
      <c r="L193" s="38">
        <v>1559.5333333333328</v>
      </c>
      <c r="M193" s="28">
        <v>1538.6</v>
      </c>
      <c r="N193" s="28">
        <v>1513</v>
      </c>
      <c r="O193" s="39">
        <v>1706500</v>
      </c>
      <c r="P193" s="40">
        <v>-1.4628437682855471E-3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504.95</v>
      </c>
      <c r="F194" s="37">
        <v>508.76666666666671</v>
      </c>
      <c r="G194" s="38">
        <v>499.03333333333342</v>
      </c>
      <c r="H194" s="38">
        <v>493.11666666666673</v>
      </c>
      <c r="I194" s="38">
        <v>483.38333333333344</v>
      </c>
      <c r="J194" s="38">
        <v>514.68333333333339</v>
      </c>
      <c r="K194" s="38">
        <v>524.41666666666663</v>
      </c>
      <c r="L194" s="38">
        <v>530.33333333333337</v>
      </c>
      <c r="M194" s="28">
        <v>518.5</v>
      </c>
      <c r="N194" s="28">
        <v>502.85</v>
      </c>
      <c r="O194" s="39">
        <v>2743500</v>
      </c>
      <c r="P194" s="40">
        <v>-4.9376299376299379E-2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1310.6500000000001</v>
      </c>
      <c r="F195" s="37">
        <v>1318.1833333333334</v>
      </c>
      <c r="G195" s="38">
        <v>1298.1666666666667</v>
      </c>
      <c r="H195" s="38">
        <v>1285.6833333333334</v>
      </c>
      <c r="I195" s="38">
        <v>1265.6666666666667</v>
      </c>
      <c r="J195" s="38">
        <v>1330.6666666666667</v>
      </c>
      <c r="K195" s="38">
        <v>1350.6833333333332</v>
      </c>
      <c r="L195" s="38">
        <v>1363.1666666666667</v>
      </c>
      <c r="M195" s="28">
        <v>1338.2</v>
      </c>
      <c r="N195" s="28">
        <v>1305.7</v>
      </c>
      <c r="O195" s="39">
        <v>3454800</v>
      </c>
      <c r="P195" s="40">
        <v>-1.8188018642719107E-2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1044.0999999999999</v>
      </c>
      <c r="F196" s="37">
        <v>1049.8</v>
      </c>
      <c r="G196" s="38">
        <v>1035.8999999999999</v>
      </c>
      <c r="H196" s="38">
        <v>1027.6999999999998</v>
      </c>
      <c r="I196" s="38">
        <v>1013.7999999999997</v>
      </c>
      <c r="J196" s="38">
        <v>1058</v>
      </c>
      <c r="K196" s="38">
        <v>1071.9000000000001</v>
      </c>
      <c r="L196" s="38">
        <v>1080.1000000000001</v>
      </c>
      <c r="M196" s="28">
        <v>1063.7</v>
      </c>
      <c r="N196" s="28">
        <v>1041.5999999999999</v>
      </c>
      <c r="O196" s="39">
        <v>6263600</v>
      </c>
      <c r="P196" s="40">
        <v>-1.5188201628879594E-2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1437.9</v>
      </c>
      <c r="F197" s="37">
        <v>1439.8</v>
      </c>
      <c r="G197" s="38">
        <v>1431.1</v>
      </c>
      <c r="H197" s="38">
        <v>1424.3</v>
      </c>
      <c r="I197" s="38">
        <v>1415.6</v>
      </c>
      <c r="J197" s="38">
        <v>1446.6</v>
      </c>
      <c r="K197" s="38">
        <v>1455.3000000000002</v>
      </c>
      <c r="L197" s="38">
        <v>1462.1</v>
      </c>
      <c r="M197" s="28">
        <v>1448.5</v>
      </c>
      <c r="N197" s="28">
        <v>1433</v>
      </c>
      <c r="O197" s="39">
        <v>1235200</v>
      </c>
      <c r="P197" s="40">
        <v>2.150181938471717E-2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7407.45</v>
      </c>
      <c r="F198" s="37">
        <v>7392.916666666667</v>
      </c>
      <c r="G198" s="38">
        <v>7349.8833333333341</v>
      </c>
      <c r="H198" s="38">
        <v>7292.3166666666675</v>
      </c>
      <c r="I198" s="38">
        <v>7249.2833333333347</v>
      </c>
      <c r="J198" s="38">
        <v>7450.4833333333336</v>
      </c>
      <c r="K198" s="38">
        <v>7493.5166666666664</v>
      </c>
      <c r="L198" s="38">
        <v>7551.083333333333</v>
      </c>
      <c r="M198" s="28">
        <v>7435.95</v>
      </c>
      <c r="N198" s="28">
        <v>7335.35</v>
      </c>
      <c r="O198" s="39">
        <v>1850000</v>
      </c>
      <c r="P198" s="40">
        <v>3.4155067359830066E-2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697.1</v>
      </c>
      <c r="F199" s="37">
        <v>700.83333333333337</v>
      </c>
      <c r="G199" s="38">
        <v>690.76666666666677</v>
      </c>
      <c r="H199" s="38">
        <v>684.43333333333339</v>
      </c>
      <c r="I199" s="38">
        <v>674.36666666666679</v>
      </c>
      <c r="J199" s="38">
        <v>707.16666666666674</v>
      </c>
      <c r="K199" s="38">
        <v>717.23333333333335</v>
      </c>
      <c r="L199" s="38">
        <v>723.56666666666672</v>
      </c>
      <c r="M199" s="28">
        <v>710.9</v>
      </c>
      <c r="N199" s="28">
        <v>694.5</v>
      </c>
      <c r="O199" s="39">
        <v>15713100</v>
      </c>
      <c r="P199" s="40">
        <v>-1.4271733811776219E-2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268.55</v>
      </c>
      <c r="F200" s="37">
        <v>271.83333333333331</v>
      </c>
      <c r="G200" s="38">
        <v>264.36666666666662</v>
      </c>
      <c r="H200" s="38">
        <v>260.18333333333328</v>
      </c>
      <c r="I200" s="38">
        <v>252.71666666666658</v>
      </c>
      <c r="J200" s="38">
        <v>276.01666666666665</v>
      </c>
      <c r="K200" s="38">
        <v>283.48333333333335</v>
      </c>
      <c r="L200" s="38">
        <v>287.66666666666669</v>
      </c>
      <c r="M200" s="28">
        <v>279.3</v>
      </c>
      <c r="N200" s="28">
        <v>267.64999999999998</v>
      </c>
      <c r="O200" s="39">
        <v>48992000</v>
      </c>
      <c r="P200" s="40">
        <v>8.4853852967227639E-2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821.45</v>
      </c>
      <c r="F201" s="37">
        <v>825.80000000000007</v>
      </c>
      <c r="G201" s="38">
        <v>814.60000000000014</v>
      </c>
      <c r="H201" s="38">
        <v>807.75000000000011</v>
      </c>
      <c r="I201" s="38">
        <v>796.55000000000018</v>
      </c>
      <c r="J201" s="38">
        <v>832.65000000000009</v>
      </c>
      <c r="K201" s="38">
        <v>843.85000000000014</v>
      </c>
      <c r="L201" s="38">
        <v>850.7</v>
      </c>
      <c r="M201" s="28">
        <v>837</v>
      </c>
      <c r="N201" s="28">
        <v>818.95</v>
      </c>
      <c r="O201" s="39">
        <v>6510000</v>
      </c>
      <c r="P201" s="40">
        <v>1.1749347258485639E-2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1330.85</v>
      </c>
      <c r="F202" s="37">
        <v>1331.0166666666667</v>
      </c>
      <c r="G202" s="38">
        <v>1321.7833333333333</v>
      </c>
      <c r="H202" s="38">
        <v>1312.7166666666667</v>
      </c>
      <c r="I202" s="38">
        <v>1303.4833333333333</v>
      </c>
      <c r="J202" s="38">
        <v>1340.0833333333333</v>
      </c>
      <c r="K202" s="38">
        <v>1349.3166666666664</v>
      </c>
      <c r="L202" s="38">
        <v>1358.3833333333332</v>
      </c>
      <c r="M202" s="28">
        <v>1340.25</v>
      </c>
      <c r="N202" s="28">
        <v>1321.95</v>
      </c>
      <c r="O202" s="39">
        <v>1049650</v>
      </c>
      <c r="P202" s="40">
        <v>-2.2490221642764017E-2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361.65</v>
      </c>
      <c r="F203" s="37">
        <v>363.13333333333338</v>
      </c>
      <c r="G203" s="38">
        <v>359.51666666666677</v>
      </c>
      <c r="H203" s="38">
        <v>357.38333333333338</v>
      </c>
      <c r="I203" s="38">
        <v>353.76666666666677</v>
      </c>
      <c r="J203" s="38">
        <v>365.26666666666677</v>
      </c>
      <c r="K203" s="38">
        <v>368.88333333333344</v>
      </c>
      <c r="L203" s="38">
        <v>371.01666666666677</v>
      </c>
      <c r="M203" s="28">
        <v>366.75</v>
      </c>
      <c r="N203" s="28">
        <v>361</v>
      </c>
      <c r="O203" s="39">
        <v>40468500</v>
      </c>
      <c r="P203" s="40">
        <v>-9.2177745134043327E-3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211.85</v>
      </c>
      <c r="F204" s="37">
        <v>213.51666666666665</v>
      </c>
      <c r="G204" s="38">
        <v>208.8833333333333</v>
      </c>
      <c r="H204" s="38">
        <v>205.91666666666666</v>
      </c>
      <c r="I204" s="38">
        <v>201.2833333333333</v>
      </c>
      <c r="J204" s="38">
        <v>216.48333333333329</v>
      </c>
      <c r="K204" s="38">
        <v>221.11666666666662</v>
      </c>
      <c r="L204" s="38">
        <v>224.08333333333329</v>
      </c>
      <c r="M204" s="28">
        <v>218.15</v>
      </c>
      <c r="N204" s="28">
        <v>210.55</v>
      </c>
      <c r="O204" s="39">
        <v>74829000</v>
      </c>
      <c r="P204" s="40">
        <v>-1.9150609516319309E-2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480.9</v>
      </c>
      <c r="F205" s="37">
        <v>482.2833333333333</v>
      </c>
      <c r="G205" s="38">
        <v>477.61666666666662</v>
      </c>
      <c r="H205" s="38">
        <v>474.33333333333331</v>
      </c>
      <c r="I205" s="38">
        <v>469.66666666666663</v>
      </c>
      <c r="J205" s="38">
        <v>485.56666666666661</v>
      </c>
      <c r="K205" s="38">
        <v>490.23333333333335</v>
      </c>
      <c r="L205" s="38">
        <v>493.51666666666659</v>
      </c>
      <c r="M205" s="28">
        <v>486.95</v>
      </c>
      <c r="N205" s="28">
        <v>479</v>
      </c>
      <c r="O205" s="39">
        <v>6609600</v>
      </c>
      <c r="P205" s="40">
        <v>8.2372322899505763E-3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5" sqref="H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5" t="s">
        <v>16</v>
      </c>
      <c r="B8" s="377"/>
      <c r="C8" s="381" t="s">
        <v>20</v>
      </c>
      <c r="D8" s="381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3"/>
      <c r="L8" s="50"/>
      <c r="M8" s="50"/>
      <c r="N8" s="1"/>
      <c r="O8" s="1"/>
    </row>
    <row r="9" spans="1:15" ht="36" customHeight="1">
      <c r="A9" s="379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16945.05</v>
      </c>
      <c r="D10" s="259">
        <v>16990.616666666665</v>
      </c>
      <c r="E10" s="259">
        <v>16871.783333333329</v>
      </c>
      <c r="F10" s="259">
        <v>16798.516666666663</v>
      </c>
      <c r="G10" s="259">
        <v>16679.683333333327</v>
      </c>
      <c r="H10" s="259">
        <v>17063.883333333331</v>
      </c>
      <c r="I10" s="259">
        <v>17182.716666666667</v>
      </c>
      <c r="J10" s="259">
        <v>17255.983333333334</v>
      </c>
      <c r="K10" s="259">
        <v>17109.45</v>
      </c>
      <c r="L10" s="259">
        <v>16917.349999999999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39395.35</v>
      </c>
      <c r="D11" s="259">
        <v>39486.049999999996</v>
      </c>
      <c r="E11" s="259">
        <v>39204.19999999999</v>
      </c>
      <c r="F11" s="259">
        <v>39013.049999999996</v>
      </c>
      <c r="G11" s="259">
        <v>38731.19999999999</v>
      </c>
      <c r="H11" s="259">
        <v>39677.19999999999</v>
      </c>
      <c r="I11" s="259">
        <v>39959.049999999996</v>
      </c>
      <c r="J11" s="259">
        <v>40150.19999999999</v>
      </c>
      <c r="K11" s="259">
        <v>39767.9</v>
      </c>
      <c r="L11" s="259">
        <v>39294.9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2851.5</v>
      </c>
      <c r="D12" s="232">
        <v>2865.8666666666663</v>
      </c>
      <c r="E12" s="232">
        <v>2830.8333333333326</v>
      </c>
      <c r="F12" s="232">
        <v>2810.1666666666661</v>
      </c>
      <c r="G12" s="232">
        <v>2775.1333333333323</v>
      </c>
      <c r="H12" s="232">
        <v>2886.5333333333328</v>
      </c>
      <c r="I12" s="232">
        <v>2921.5666666666666</v>
      </c>
      <c r="J12" s="232">
        <v>2942.2333333333331</v>
      </c>
      <c r="K12" s="232">
        <v>2900.9</v>
      </c>
      <c r="L12" s="232">
        <v>2845.2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5024.3500000000004</v>
      </c>
      <c r="D13" s="232">
        <v>5043.3499999999995</v>
      </c>
      <c r="E13" s="232">
        <v>4994.7999999999993</v>
      </c>
      <c r="F13" s="232">
        <v>4965.25</v>
      </c>
      <c r="G13" s="232">
        <v>4916.7</v>
      </c>
      <c r="H13" s="232">
        <v>5072.8999999999987</v>
      </c>
      <c r="I13" s="232">
        <v>5121.45</v>
      </c>
      <c r="J13" s="232">
        <v>5150.9999999999982</v>
      </c>
      <c r="K13" s="232">
        <v>5091.8999999999996</v>
      </c>
      <c r="L13" s="232">
        <v>5013.8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27935.65</v>
      </c>
      <c r="D14" s="232">
        <v>28086.333333333332</v>
      </c>
      <c r="E14" s="232">
        <v>27718.816666666666</v>
      </c>
      <c r="F14" s="232">
        <v>27501.983333333334</v>
      </c>
      <c r="G14" s="232">
        <v>27134.466666666667</v>
      </c>
      <c r="H14" s="232">
        <v>28303.166666666664</v>
      </c>
      <c r="I14" s="232">
        <v>28670.683333333334</v>
      </c>
      <c r="J14" s="232">
        <v>28887.516666666663</v>
      </c>
      <c r="K14" s="232">
        <v>28453.85</v>
      </c>
      <c r="L14" s="232">
        <v>27869.5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4421.1499999999996</v>
      </c>
      <c r="D15" s="232">
        <v>4438.166666666667</v>
      </c>
      <c r="E15" s="232">
        <v>4394.8333333333339</v>
      </c>
      <c r="F15" s="232">
        <v>4368.5166666666673</v>
      </c>
      <c r="G15" s="232">
        <v>4325.1833333333343</v>
      </c>
      <c r="H15" s="232">
        <v>4464.4833333333336</v>
      </c>
      <c r="I15" s="232">
        <v>4507.8166666666675</v>
      </c>
      <c r="J15" s="232">
        <v>4534.1333333333332</v>
      </c>
      <c r="K15" s="232">
        <v>4481.5</v>
      </c>
      <c r="L15" s="232">
        <v>4411.8500000000004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8283.75</v>
      </c>
      <c r="D16" s="232">
        <v>8317.6666666666661</v>
      </c>
      <c r="E16" s="232">
        <v>8232.3833333333314</v>
      </c>
      <c r="F16" s="232">
        <v>8181.0166666666646</v>
      </c>
      <c r="G16" s="232">
        <v>8095.7333333333299</v>
      </c>
      <c r="H16" s="232">
        <v>8369.0333333333328</v>
      </c>
      <c r="I16" s="232">
        <v>8454.3166666666693</v>
      </c>
      <c r="J16" s="232">
        <v>8505.6833333333343</v>
      </c>
      <c r="K16" s="232">
        <v>8402.9500000000007</v>
      </c>
      <c r="L16" s="232">
        <v>8266.2999999999993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3346.7</v>
      </c>
      <c r="D17" s="232">
        <v>3356.2333333333336</v>
      </c>
      <c r="E17" s="232">
        <v>3320.4666666666672</v>
      </c>
      <c r="F17" s="232">
        <v>3294.2333333333336</v>
      </c>
      <c r="G17" s="232">
        <v>3258.4666666666672</v>
      </c>
      <c r="H17" s="232">
        <v>3382.4666666666672</v>
      </c>
      <c r="I17" s="232">
        <v>3418.2333333333336</v>
      </c>
      <c r="J17" s="232">
        <v>3444.4666666666672</v>
      </c>
      <c r="K17" s="231">
        <v>3392</v>
      </c>
      <c r="L17" s="231">
        <v>3330</v>
      </c>
      <c r="M17" s="231">
        <v>1.80779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1700.85</v>
      </c>
      <c r="D18" s="232">
        <v>1713.7833333333335</v>
      </c>
      <c r="E18" s="232">
        <v>1681.616666666667</v>
      </c>
      <c r="F18" s="232">
        <v>1662.3833333333334</v>
      </c>
      <c r="G18" s="232">
        <v>1630.2166666666669</v>
      </c>
      <c r="H18" s="232">
        <v>1733.0166666666671</v>
      </c>
      <c r="I18" s="232">
        <v>1765.1833333333336</v>
      </c>
      <c r="J18" s="232">
        <v>1784.4166666666672</v>
      </c>
      <c r="K18" s="231">
        <v>1745.95</v>
      </c>
      <c r="L18" s="231">
        <v>1694.55</v>
      </c>
      <c r="M18" s="231">
        <v>5.3091600000000003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559.9</v>
      </c>
      <c r="D19" s="232">
        <v>559.36666666666667</v>
      </c>
      <c r="E19" s="232">
        <v>548.5333333333333</v>
      </c>
      <c r="F19" s="232">
        <v>537.16666666666663</v>
      </c>
      <c r="G19" s="232">
        <v>526.33333333333326</v>
      </c>
      <c r="H19" s="232">
        <v>570.73333333333335</v>
      </c>
      <c r="I19" s="232">
        <v>581.56666666666661</v>
      </c>
      <c r="J19" s="232">
        <v>592.93333333333339</v>
      </c>
      <c r="K19" s="231">
        <v>570.20000000000005</v>
      </c>
      <c r="L19" s="231">
        <v>548</v>
      </c>
      <c r="M19" s="231">
        <v>21.785630000000001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21128.9</v>
      </c>
      <c r="D20" s="232">
        <v>21287.75</v>
      </c>
      <c r="E20" s="232">
        <v>20897.5</v>
      </c>
      <c r="F20" s="232">
        <v>20666.099999999999</v>
      </c>
      <c r="G20" s="232">
        <v>20275.849999999999</v>
      </c>
      <c r="H20" s="232">
        <v>21519.15</v>
      </c>
      <c r="I20" s="232">
        <v>21909.4</v>
      </c>
      <c r="J20" s="232">
        <v>22140.800000000003</v>
      </c>
      <c r="K20" s="231">
        <v>21678</v>
      </c>
      <c r="L20" s="231">
        <v>21056.35</v>
      </c>
      <c r="M20" s="231">
        <v>5.5960000000000003E-2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1740.65</v>
      </c>
      <c r="D21" s="232">
        <v>1752.9666666666665</v>
      </c>
      <c r="E21" s="232">
        <v>1682.9333333333329</v>
      </c>
      <c r="F21" s="232">
        <v>1625.2166666666665</v>
      </c>
      <c r="G21" s="232">
        <v>1555.1833333333329</v>
      </c>
      <c r="H21" s="232">
        <v>1810.6833333333329</v>
      </c>
      <c r="I21" s="232">
        <v>1880.7166666666662</v>
      </c>
      <c r="J21" s="232">
        <v>1938.4333333333329</v>
      </c>
      <c r="K21" s="231">
        <v>1823</v>
      </c>
      <c r="L21" s="231">
        <v>1695.25</v>
      </c>
      <c r="M21" s="231">
        <v>61.87968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1029.3499999999999</v>
      </c>
      <c r="D22" s="232">
        <v>1001.1500000000001</v>
      </c>
      <c r="E22" s="232">
        <v>970.85000000000014</v>
      </c>
      <c r="F22" s="232">
        <v>912.35</v>
      </c>
      <c r="G22" s="232">
        <v>882.05000000000007</v>
      </c>
      <c r="H22" s="232">
        <v>1059.6500000000001</v>
      </c>
      <c r="I22" s="232">
        <v>1089.9500000000003</v>
      </c>
      <c r="J22" s="232">
        <v>1148.4500000000003</v>
      </c>
      <c r="K22" s="231">
        <v>1031.45</v>
      </c>
      <c r="L22" s="231">
        <v>942.65</v>
      </c>
      <c r="M22" s="231">
        <v>129.23291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638</v>
      </c>
      <c r="D23" s="232">
        <v>644.20000000000005</v>
      </c>
      <c r="E23" s="232">
        <v>627.75000000000011</v>
      </c>
      <c r="F23" s="232">
        <v>617.50000000000011</v>
      </c>
      <c r="G23" s="232">
        <v>601.05000000000018</v>
      </c>
      <c r="H23" s="232">
        <v>654.45000000000005</v>
      </c>
      <c r="I23" s="232">
        <v>670.89999999999986</v>
      </c>
      <c r="J23" s="232">
        <v>681.15</v>
      </c>
      <c r="K23" s="231">
        <v>660.65</v>
      </c>
      <c r="L23" s="231">
        <v>633.95000000000005</v>
      </c>
      <c r="M23" s="231">
        <v>60.72701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1007.45</v>
      </c>
      <c r="D24" s="232">
        <v>994.20000000000016</v>
      </c>
      <c r="E24" s="232">
        <v>957.25000000000023</v>
      </c>
      <c r="F24" s="232">
        <v>907.05000000000007</v>
      </c>
      <c r="G24" s="232">
        <v>870.10000000000014</v>
      </c>
      <c r="H24" s="232">
        <v>1044.4000000000003</v>
      </c>
      <c r="I24" s="232">
        <v>1081.3500000000004</v>
      </c>
      <c r="J24" s="232">
        <v>1131.5500000000004</v>
      </c>
      <c r="K24" s="231">
        <v>1031.1500000000001</v>
      </c>
      <c r="L24" s="231">
        <v>944</v>
      </c>
      <c r="M24" s="231">
        <v>50.233060000000002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1124.55</v>
      </c>
      <c r="D25" s="232">
        <v>1101.8166666666666</v>
      </c>
      <c r="E25" s="232">
        <v>1065.0333333333333</v>
      </c>
      <c r="F25" s="232">
        <v>1005.5166666666667</v>
      </c>
      <c r="G25" s="232">
        <v>968.73333333333335</v>
      </c>
      <c r="H25" s="232">
        <v>1161.3333333333333</v>
      </c>
      <c r="I25" s="232">
        <v>1198.1166666666666</v>
      </c>
      <c r="J25" s="232">
        <v>1257.6333333333332</v>
      </c>
      <c r="K25" s="231">
        <v>1138.5999999999999</v>
      </c>
      <c r="L25" s="231">
        <v>1042.3</v>
      </c>
      <c r="M25" s="231">
        <v>38.756909999999998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407.7</v>
      </c>
      <c r="D26" s="232">
        <v>414.25</v>
      </c>
      <c r="E26" s="232">
        <v>399.95</v>
      </c>
      <c r="F26" s="232">
        <v>392.2</v>
      </c>
      <c r="G26" s="232">
        <v>377.9</v>
      </c>
      <c r="H26" s="232">
        <v>422</v>
      </c>
      <c r="I26" s="232">
        <v>436.29999999999995</v>
      </c>
      <c r="J26" s="232">
        <v>444.05</v>
      </c>
      <c r="K26" s="231">
        <v>428.55</v>
      </c>
      <c r="L26" s="231">
        <v>406.5</v>
      </c>
      <c r="M26" s="231">
        <v>29.428799999999999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144.05000000000001</v>
      </c>
      <c r="D27" s="232">
        <v>146.51666666666668</v>
      </c>
      <c r="E27" s="232">
        <v>140.23333333333335</v>
      </c>
      <c r="F27" s="232">
        <v>136.41666666666666</v>
      </c>
      <c r="G27" s="232">
        <v>130.13333333333333</v>
      </c>
      <c r="H27" s="232">
        <v>150.33333333333337</v>
      </c>
      <c r="I27" s="232">
        <v>156.61666666666673</v>
      </c>
      <c r="J27" s="232">
        <v>160.43333333333339</v>
      </c>
      <c r="K27" s="231">
        <v>152.80000000000001</v>
      </c>
      <c r="L27" s="231">
        <v>142.69999999999999</v>
      </c>
      <c r="M27" s="231">
        <v>72.965940000000003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211.9</v>
      </c>
      <c r="D28" s="232">
        <v>211.58333333333334</v>
      </c>
      <c r="E28" s="232">
        <v>209.41666666666669</v>
      </c>
      <c r="F28" s="232">
        <v>206.93333333333334</v>
      </c>
      <c r="G28" s="232">
        <v>204.76666666666668</v>
      </c>
      <c r="H28" s="232">
        <v>214.06666666666669</v>
      </c>
      <c r="I28" s="232">
        <v>216.23333333333338</v>
      </c>
      <c r="J28" s="232">
        <v>218.7166666666667</v>
      </c>
      <c r="K28" s="231">
        <v>213.75</v>
      </c>
      <c r="L28" s="231">
        <v>209.1</v>
      </c>
      <c r="M28" s="231">
        <v>26.391839999999998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3153.75</v>
      </c>
      <c r="D29" s="232">
        <v>3166.9166666666665</v>
      </c>
      <c r="E29" s="232">
        <v>3131.833333333333</v>
      </c>
      <c r="F29" s="232">
        <v>3109.9166666666665</v>
      </c>
      <c r="G29" s="232">
        <v>3074.833333333333</v>
      </c>
      <c r="H29" s="232">
        <v>3188.833333333333</v>
      </c>
      <c r="I29" s="232">
        <v>3223.9166666666661</v>
      </c>
      <c r="J29" s="232">
        <v>3245.833333333333</v>
      </c>
      <c r="K29" s="231">
        <v>3202</v>
      </c>
      <c r="L29" s="231">
        <v>3145</v>
      </c>
      <c r="M29" s="231">
        <v>0.63939000000000001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371.8</v>
      </c>
      <c r="D30" s="232">
        <v>372.11666666666662</v>
      </c>
      <c r="E30" s="232">
        <v>367.73333333333323</v>
      </c>
      <c r="F30" s="232">
        <v>363.66666666666663</v>
      </c>
      <c r="G30" s="232">
        <v>359.28333333333325</v>
      </c>
      <c r="H30" s="232">
        <v>376.18333333333322</v>
      </c>
      <c r="I30" s="232">
        <v>380.56666666666655</v>
      </c>
      <c r="J30" s="232">
        <v>384.63333333333321</v>
      </c>
      <c r="K30" s="231">
        <v>376.5</v>
      </c>
      <c r="L30" s="231">
        <v>368.05</v>
      </c>
      <c r="M30" s="231">
        <v>95.127920000000003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4283.3500000000004</v>
      </c>
      <c r="D31" s="232">
        <v>4299.666666666667</v>
      </c>
      <c r="E31" s="232">
        <v>4244.6833333333343</v>
      </c>
      <c r="F31" s="232">
        <v>4206.0166666666673</v>
      </c>
      <c r="G31" s="232">
        <v>4151.0333333333347</v>
      </c>
      <c r="H31" s="232">
        <v>4338.3333333333339</v>
      </c>
      <c r="I31" s="232">
        <v>4393.3166666666657</v>
      </c>
      <c r="J31" s="232">
        <v>4431.9833333333336</v>
      </c>
      <c r="K31" s="231">
        <v>4354.6499999999996</v>
      </c>
      <c r="L31" s="231">
        <v>4261</v>
      </c>
      <c r="M31" s="231">
        <v>3.5493299999999999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137.65</v>
      </c>
      <c r="D32" s="232">
        <v>137.86666666666665</v>
      </c>
      <c r="E32" s="232">
        <v>136.48333333333329</v>
      </c>
      <c r="F32" s="232">
        <v>135.31666666666663</v>
      </c>
      <c r="G32" s="232">
        <v>133.93333333333328</v>
      </c>
      <c r="H32" s="232">
        <v>139.0333333333333</v>
      </c>
      <c r="I32" s="232">
        <v>140.41666666666669</v>
      </c>
      <c r="J32" s="232">
        <v>141.58333333333331</v>
      </c>
      <c r="K32" s="231">
        <v>139.25</v>
      </c>
      <c r="L32" s="231">
        <v>136.69999999999999</v>
      </c>
      <c r="M32" s="231">
        <v>102.15449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2798.5</v>
      </c>
      <c r="D33" s="232">
        <v>2795.6666666666665</v>
      </c>
      <c r="E33" s="232">
        <v>2775.6833333333329</v>
      </c>
      <c r="F33" s="232">
        <v>2752.8666666666663</v>
      </c>
      <c r="G33" s="232">
        <v>2732.8833333333328</v>
      </c>
      <c r="H33" s="232">
        <v>2818.4833333333331</v>
      </c>
      <c r="I33" s="232">
        <v>2838.4666666666667</v>
      </c>
      <c r="J33" s="232">
        <v>2861.2833333333333</v>
      </c>
      <c r="K33" s="231">
        <v>2815.65</v>
      </c>
      <c r="L33" s="231">
        <v>2772.85</v>
      </c>
      <c r="M33" s="231">
        <v>7.8411099999999996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1333.55</v>
      </c>
      <c r="D34" s="232">
        <v>1337.5333333333333</v>
      </c>
      <c r="E34" s="232">
        <v>1321.1166666666666</v>
      </c>
      <c r="F34" s="232">
        <v>1308.6833333333332</v>
      </c>
      <c r="G34" s="232">
        <v>1292.2666666666664</v>
      </c>
      <c r="H34" s="232">
        <v>1349.9666666666667</v>
      </c>
      <c r="I34" s="232">
        <v>1366.3833333333337</v>
      </c>
      <c r="J34" s="232">
        <v>1378.8166666666668</v>
      </c>
      <c r="K34" s="231">
        <v>1353.95</v>
      </c>
      <c r="L34" s="231">
        <v>1325.1</v>
      </c>
      <c r="M34" s="231">
        <v>4.6941100000000002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500.45</v>
      </c>
      <c r="D35" s="232">
        <v>496.15000000000003</v>
      </c>
      <c r="E35" s="232">
        <v>489.30000000000007</v>
      </c>
      <c r="F35" s="232">
        <v>478.15000000000003</v>
      </c>
      <c r="G35" s="232">
        <v>471.30000000000007</v>
      </c>
      <c r="H35" s="232">
        <v>507.30000000000007</v>
      </c>
      <c r="I35" s="232">
        <v>514.15000000000009</v>
      </c>
      <c r="J35" s="232">
        <v>525.30000000000007</v>
      </c>
      <c r="K35" s="231">
        <v>503</v>
      </c>
      <c r="L35" s="231">
        <v>485</v>
      </c>
      <c r="M35" s="231">
        <v>41.23319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3358.4</v>
      </c>
      <c r="D36" s="232">
        <v>3364.8333333333335</v>
      </c>
      <c r="E36" s="232">
        <v>3343.6166666666668</v>
      </c>
      <c r="F36" s="232">
        <v>3328.8333333333335</v>
      </c>
      <c r="G36" s="232">
        <v>3307.6166666666668</v>
      </c>
      <c r="H36" s="232">
        <v>3379.6166666666668</v>
      </c>
      <c r="I36" s="232">
        <v>3400.833333333333</v>
      </c>
      <c r="J36" s="232">
        <v>3415.6166666666668</v>
      </c>
      <c r="K36" s="231">
        <v>3386.05</v>
      </c>
      <c r="L36" s="231">
        <v>3350.05</v>
      </c>
      <c r="M36" s="231">
        <v>1.78783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839.9</v>
      </c>
      <c r="D37" s="232">
        <v>843.2166666666667</v>
      </c>
      <c r="E37" s="232">
        <v>833.93333333333339</v>
      </c>
      <c r="F37" s="232">
        <v>827.9666666666667</v>
      </c>
      <c r="G37" s="232">
        <v>818.68333333333339</v>
      </c>
      <c r="H37" s="232">
        <v>849.18333333333339</v>
      </c>
      <c r="I37" s="232">
        <v>858.4666666666667</v>
      </c>
      <c r="J37" s="232">
        <v>864.43333333333339</v>
      </c>
      <c r="K37" s="231">
        <v>852.5</v>
      </c>
      <c r="L37" s="231">
        <v>837.25</v>
      </c>
      <c r="M37" s="231">
        <v>80.787180000000006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3827.9</v>
      </c>
      <c r="D38" s="232">
        <v>3840.9333333333329</v>
      </c>
      <c r="E38" s="232">
        <v>3798.9666666666658</v>
      </c>
      <c r="F38" s="232">
        <v>3770.0333333333328</v>
      </c>
      <c r="G38" s="232">
        <v>3728.0666666666657</v>
      </c>
      <c r="H38" s="232">
        <v>3869.8666666666659</v>
      </c>
      <c r="I38" s="232">
        <v>3911.833333333333</v>
      </c>
      <c r="J38" s="232">
        <v>3940.766666666666</v>
      </c>
      <c r="K38" s="231">
        <v>3882.9</v>
      </c>
      <c r="L38" s="231">
        <v>3812</v>
      </c>
      <c r="M38" s="231">
        <v>2.81359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5649.25</v>
      </c>
      <c r="D39" s="232">
        <v>5702.0666666666666</v>
      </c>
      <c r="E39" s="232">
        <v>5574.3833333333332</v>
      </c>
      <c r="F39" s="232">
        <v>5499.5166666666664</v>
      </c>
      <c r="G39" s="232">
        <v>5371.833333333333</v>
      </c>
      <c r="H39" s="232">
        <v>5776.9333333333334</v>
      </c>
      <c r="I39" s="232">
        <v>5904.6166666666659</v>
      </c>
      <c r="J39" s="232">
        <v>5979.4833333333336</v>
      </c>
      <c r="K39" s="231">
        <v>5829.75</v>
      </c>
      <c r="L39" s="231">
        <v>5627.2</v>
      </c>
      <c r="M39" s="231">
        <v>12.780419999999999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1240.6500000000001</v>
      </c>
      <c r="D40" s="232">
        <v>1255.6166666666668</v>
      </c>
      <c r="E40" s="232">
        <v>1221.2333333333336</v>
      </c>
      <c r="F40" s="232">
        <v>1201.8166666666668</v>
      </c>
      <c r="G40" s="232">
        <v>1167.4333333333336</v>
      </c>
      <c r="H40" s="232">
        <v>1275.0333333333335</v>
      </c>
      <c r="I40" s="232">
        <v>1309.4166666666667</v>
      </c>
      <c r="J40" s="232">
        <v>1328.8333333333335</v>
      </c>
      <c r="K40" s="231">
        <v>1290</v>
      </c>
      <c r="L40" s="231">
        <v>1236.2</v>
      </c>
      <c r="M40" s="231">
        <v>26.765730000000001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6034.25</v>
      </c>
      <c r="D41" s="232">
        <v>6023.7833333333328</v>
      </c>
      <c r="E41" s="232">
        <v>5988.3666666666659</v>
      </c>
      <c r="F41" s="232">
        <v>5942.4833333333327</v>
      </c>
      <c r="G41" s="232">
        <v>5907.0666666666657</v>
      </c>
      <c r="H41" s="232">
        <v>6069.6666666666661</v>
      </c>
      <c r="I41" s="232">
        <v>6105.0833333333339</v>
      </c>
      <c r="J41" s="232">
        <v>6150.9666666666662</v>
      </c>
      <c r="K41" s="231">
        <v>6059.2</v>
      </c>
      <c r="L41" s="231">
        <v>5977.9</v>
      </c>
      <c r="M41" s="231">
        <v>0.13838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1967.65</v>
      </c>
      <c r="D42" s="232">
        <v>1970.7</v>
      </c>
      <c r="E42" s="232">
        <v>1952.95</v>
      </c>
      <c r="F42" s="232">
        <v>1938.25</v>
      </c>
      <c r="G42" s="232">
        <v>1920.5</v>
      </c>
      <c r="H42" s="232">
        <v>1985.4</v>
      </c>
      <c r="I42" s="232">
        <v>2003.15</v>
      </c>
      <c r="J42" s="232">
        <v>2017.8500000000001</v>
      </c>
      <c r="K42" s="231">
        <v>1988.45</v>
      </c>
      <c r="L42" s="231">
        <v>1956</v>
      </c>
      <c r="M42" s="231">
        <v>1.6892199999999999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203.1</v>
      </c>
      <c r="D43" s="232">
        <v>206.03333333333333</v>
      </c>
      <c r="E43" s="232">
        <v>199.06666666666666</v>
      </c>
      <c r="F43" s="232">
        <v>195.03333333333333</v>
      </c>
      <c r="G43" s="232">
        <v>188.06666666666666</v>
      </c>
      <c r="H43" s="232">
        <v>210.06666666666666</v>
      </c>
      <c r="I43" s="232">
        <v>217.0333333333333</v>
      </c>
      <c r="J43" s="232">
        <v>221.06666666666666</v>
      </c>
      <c r="K43" s="231">
        <v>213</v>
      </c>
      <c r="L43" s="231">
        <v>202</v>
      </c>
      <c r="M43" s="231">
        <v>79.578360000000004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159.80000000000001</v>
      </c>
      <c r="D44" s="232">
        <v>160.96666666666667</v>
      </c>
      <c r="E44" s="232">
        <v>157.98333333333335</v>
      </c>
      <c r="F44" s="232">
        <v>156.16666666666669</v>
      </c>
      <c r="G44" s="232">
        <v>153.18333333333337</v>
      </c>
      <c r="H44" s="232">
        <v>162.78333333333333</v>
      </c>
      <c r="I44" s="232">
        <v>165.76666666666662</v>
      </c>
      <c r="J44" s="232">
        <v>167.58333333333331</v>
      </c>
      <c r="K44" s="231">
        <v>163.95</v>
      </c>
      <c r="L44" s="231">
        <v>159.15</v>
      </c>
      <c r="M44" s="231">
        <v>186.10261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70.349999999999994</v>
      </c>
      <c r="D45" s="232">
        <v>71.3</v>
      </c>
      <c r="E45" s="232">
        <v>68.649999999999991</v>
      </c>
      <c r="F45" s="232">
        <v>66.949999999999989</v>
      </c>
      <c r="G45" s="232">
        <v>64.299999999999983</v>
      </c>
      <c r="H45" s="232">
        <v>73</v>
      </c>
      <c r="I45" s="232">
        <v>75.650000000000006</v>
      </c>
      <c r="J45" s="232">
        <v>77.350000000000009</v>
      </c>
      <c r="K45" s="231">
        <v>73.95</v>
      </c>
      <c r="L45" s="231">
        <v>69.599999999999994</v>
      </c>
      <c r="M45" s="231">
        <v>93.320250000000001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1416.4</v>
      </c>
      <c r="D46" s="232">
        <v>1412.05</v>
      </c>
      <c r="E46" s="232">
        <v>1404.9499999999998</v>
      </c>
      <c r="F46" s="232">
        <v>1393.4999999999998</v>
      </c>
      <c r="G46" s="232">
        <v>1386.3999999999996</v>
      </c>
      <c r="H46" s="232">
        <v>1423.5</v>
      </c>
      <c r="I46" s="232">
        <v>1430.6</v>
      </c>
      <c r="J46" s="232">
        <v>1442.0500000000002</v>
      </c>
      <c r="K46" s="231">
        <v>1419.15</v>
      </c>
      <c r="L46" s="231">
        <v>1400.6</v>
      </c>
      <c r="M46" s="231">
        <v>8.4350799999999992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573.70000000000005</v>
      </c>
      <c r="D47" s="232">
        <v>573.2166666666667</v>
      </c>
      <c r="E47" s="232">
        <v>568.58333333333337</v>
      </c>
      <c r="F47" s="232">
        <v>563.4666666666667</v>
      </c>
      <c r="G47" s="232">
        <v>558.83333333333337</v>
      </c>
      <c r="H47" s="232">
        <v>578.33333333333337</v>
      </c>
      <c r="I47" s="232">
        <v>582.96666666666658</v>
      </c>
      <c r="J47" s="232">
        <v>588.08333333333337</v>
      </c>
      <c r="K47" s="231">
        <v>577.85</v>
      </c>
      <c r="L47" s="231">
        <v>568.1</v>
      </c>
      <c r="M47" s="231">
        <v>5.0790499999999996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91.55</v>
      </c>
      <c r="D48" s="232">
        <v>92.416666666666671</v>
      </c>
      <c r="E48" s="232">
        <v>90.333333333333343</v>
      </c>
      <c r="F48" s="232">
        <v>89.116666666666674</v>
      </c>
      <c r="G48" s="232">
        <v>87.033333333333346</v>
      </c>
      <c r="H48" s="232">
        <v>93.63333333333334</v>
      </c>
      <c r="I48" s="232">
        <v>95.716666666666683</v>
      </c>
      <c r="J48" s="232">
        <v>96.933333333333337</v>
      </c>
      <c r="K48" s="231">
        <v>94.5</v>
      </c>
      <c r="L48" s="231">
        <v>91.2</v>
      </c>
      <c r="M48" s="231">
        <v>166.50432000000001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764.8</v>
      </c>
      <c r="D49" s="232">
        <v>766.48333333333323</v>
      </c>
      <c r="E49" s="232">
        <v>759.31666666666649</v>
      </c>
      <c r="F49" s="232">
        <v>753.83333333333326</v>
      </c>
      <c r="G49" s="232">
        <v>746.66666666666652</v>
      </c>
      <c r="H49" s="232">
        <v>771.96666666666647</v>
      </c>
      <c r="I49" s="232">
        <v>779.13333333333321</v>
      </c>
      <c r="J49" s="232">
        <v>784.61666666666645</v>
      </c>
      <c r="K49" s="231">
        <v>773.65</v>
      </c>
      <c r="L49" s="231">
        <v>761</v>
      </c>
      <c r="M49" s="231">
        <v>4.9057899999999997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71.8</v>
      </c>
      <c r="D50" s="232">
        <v>72.566666666666677</v>
      </c>
      <c r="E50" s="232">
        <v>70.633333333333354</v>
      </c>
      <c r="F50" s="232">
        <v>69.466666666666683</v>
      </c>
      <c r="G50" s="232">
        <v>67.53333333333336</v>
      </c>
      <c r="H50" s="232">
        <v>73.733333333333348</v>
      </c>
      <c r="I50" s="232">
        <v>75.666666666666657</v>
      </c>
      <c r="J50" s="232">
        <v>76.833333333333343</v>
      </c>
      <c r="K50" s="231">
        <v>74.5</v>
      </c>
      <c r="L50" s="231">
        <v>71.400000000000006</v>
      </c>
      <c r="M50" s="231">
        <v>88.530590000000004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345.4</v>
      </c>
      <c r="D51" s="232">
        <v>346.38333333333338</v>
      </c>
      <c r="E51" s="232">
        <v>343.01666666666677</v>
      </c>
      <c r="F51" s="232">
        <v>340.63333333333338</v>
      </c>
      <c r="G51" s="232">
        <v>337.26666666666677</v>
      </c>
      <c r="H51" s="232">
        <v>348.76666666666677</v>
      </c>
      <c r="I51" s="232">
        <v>352.13333333333344</v>
      </c>
      <c r="J51" s="232">
        <v>354.51666666666677</v>
      </c>
      <c r="K51" s="231">
        <v>349.75</v>
      </c>
      <c r="L51" s="231">
        <v>344</v>
      </c>
      <c r="M51" s="231">
        <v>29.37744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762.45</v>
      </c>
      <c r="D52" s="232">
        <v>762.76666666666677</v>
      </c>
      <c r="E52" s="232">
        <v>758.53333333333353</v>
      </c>
      <c r="F52" s="232">
        <v>754.61666666666679</v>
      </c>
      <c r="G52" s="232">
        <v>750.38333333333355</v>
      </c>
      <c r="H52" s="232">
        <v>766.68333333333351</v>
      </c>
      <c r="I52" s="232">
        <v>770.91666666666686</v>
      </c>
      <c r="J52" s="232">
        <v>774.83333333333348</v>
      </c>
      <c r="K52" s="231">
        <v>767</v>
      </c>
      <c r="L52" s="231">
        <v>758.85</v>
      </c>
      <c r="M52" s="231">
        <v>23.368179999999999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198.7</v>
      </c>
      <c r="D53" s="232">
        <v>200.78333333333333</v>
      </c>
      <c r="E53" s="232">
        <v>194.56666666666666</v>
      </c>
      <c r="F53" s="232">
        <v>190.43333333333334</v>
      </c>
      <c r="G53" s="232">
        <v>184.21666666666667</v>
      </c>
      <c r="H53" s="232">
        <v>204.91666666666666</v>
      </c>
      <c r="I53" s="232">
        <v>211.1333333333333</v>
      </c>
      <c r="J53" s="232">
        <v>215.26666666666665</v>
      </c>
      <c r="K53" s="231">
        <v>207</v>
      </c>
      <c r="L53" s="231">
        <v>196.65</v>
      </c>
      <c r="M53" s="231">
        <v>69.072599999999994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18452.650000000001</v>
      </c>
      <c r="D54" s="232">
        <v>18437.183333333334</v>
      </c>
      <c r="E54" s="232">
        <v>18324.366666666669</v>
      </c>
      <c r="F54" s="232">
        <v>18196.083333333336</v>
      </c>
      <c r="G54" s="232">
        <v>18083.26666666667</v>
      </c>
      <c r="H54" s="232">
        <v>18565.466666666667</v>
      </c>
      <c r="I54" s="232">
        <v>18678.283333333333</v>
      </c>
      <c r="J54" s="232">
        <v>18806.566666666666</v>
      </c>
      <c r="K54" s="231">
        <v>18550</v>
      </c>
      <c r="L54" s="231">
        <v>18308.900000000001</v>
      </c>
      <c r="M54" s="231">
        <v>0.21757000000000001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4199.95</v>
      </c>
      <c r="D55" s="232">
        <v>4210.6000000000004</v>
      </c>
      <c r="E55" s="232">
        <v>4179.2000000000007</v>
      </c>
      <c r="F55" s="232">
        <v>4158.4500000000007</v>
      </c>
      <c r="G55" s="232">
        <v>4127.0500000000011</v>
      </c>
      <c r="H55" s="232">
        <v>4231.3500000000004</v>
      </c>
      <c r="I55" s="232">
        <v>4262.75</v>
      </c>
      <c r="J55" s="232">
        <v>4283.5</v>
      </c>
      <c r="K55" s="231">
        <v>4242</v>
      </c>
      <c r="L55" s="231">
        <v>4189.8500000000004</v>
      </c>
      <c r="M55" s="231">
        <v>1.98393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273.8</v>
      </c>
      <c r="D56" s="232">
        <v>275.86666666666667</v>
      </c>
      <c r="E56" s="232">
        <v>270.28333333333336</v>
      </c>
      <c r="F56" s="232">
        <v>266.76666666666671</v>
      </c>
      <c r="G56" s="232">
        <v>261.18333333333339</v>
      </c>
      <c r="H56" s="232">
        <v>279.38333333333333</v>
      </c>
      <c r="I56" s="232">
        <v>284.96666666666658</v>
      </c>
      <c r="J56" s="232">
        <v>288.48333333333329</v>
      </c>
      <c r="K56" s="231">
        <v>281.45</v>
      </c>
      <c r="L56" s="231">
        <v>272.35000000000002</v>
      </c>
      <c r="M56" s="231">
        <v>64.425380000000004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727.65</v>
      </c>
      <c r="D57" s="232">
        <v>731.68333333333339</v>
      </c>
      <c r="E57" s="232">
        <v>718.71666666666681</v>
      </c>
      <c r="F57" s="232">
        <v>709.78333333333342</v>
      </c>
      <c r="G57" s="232">
        <v>696.81666666666683</v>
      </c>
      <c r="H57" s="232">
        <v>740.61666666666679</v>
      </c>
      <c r="I57" s="232">
        <v>753.58333333333348</v>
      </c>
      <c r="J57" s="232">
        <v>762.51666666666677</v>
      </c>
      <c r="K57" s="231">
        <v>744.65</v>
      </c>
      <c r="L57" s="231">
        <v>722.75</v>
      </c>
      <c r="M57" s="231">
        <v>12.18088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877.25</v>
      </c>
      <c r="D58" s="232">
        <v>874.13333333333333</v>
      </c>
      <c r="E58" s="232">
        <v>869.26666666666665</v>
      </c>
      <c r="F58" s="232">
        <v>861.2833333333333</v>
      </c>
      <c r="G58" s="232">
        <v>856.41666666666663</v>
      </c>
      <c r="H58" s="232">
        <v>882.11666666666667</v>
      </c>
      <c r="I58" s="232">
        <v>886.98333333333323</v>
      </c>
      <c r="J58" s="232">
        <v>894.9666666666667</v>
      </c>
      <c r="K58" s="231">
        <v>879</v>
      </c>
      <c r="L58" s="231">
        <v>866.15</v>
      </c>
      <c r="M58" s="231">
        <v>31.66046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1315.25</v>
      </c>
      <c r="D59" s="232">
        <v>1327.1166666666666</v>
      </c>
      <c r="E59" s="232">
        <v>1293.1333333333332</v>
      </c>
      <c r="F59" s="232">
        <v>1271.0166666666667</v>
      </c>
      <c r="G59" s="232">
        <v>1237.0333333333333</v>
      </c>
      <c r="H59" s="232">
        <v>1349.2333333333331</v>
      </c>
      <c r="I59" s="232">
        <v>1383.2166666666662</v>
      </c>
      <c r="J59" s="232">
        <v>1405.333333333333</v>
      </c>
      <c r="K59" s="231">
        <v>1361.1</v>
      </c>
      <c r="L59" s="231">
        <v>1305</v>
      </c>
      <c r="M59" s="231">
        <v>0.56791000000000003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208.45</v>
      </c>
      <c r="D60" s="232">
        <v>210.11666666666667</v>
      </c>
      <c r="E60" s="232">
        <v>206.33333333333334</v>
      </c>
      <c r="F60" s="232">
        <v>204.21666666666667</v>
      </c>
      <c r="G60" s="232">
        <v>200.43333333333334</v>
      </c>
      <c r="H60" s="232">
        <v>212.23333333333335</v>
      </c>
      <c r="I60" s="232">
        <v>216.01666666666665</v>
      </c>
      <c r="J60" s="232">
        <v>218.13333333333335</v>
      </c>
      <c r="K60" s="231">
        <v>213.9</v>
      </c>
      <c r="L60" s="231">
        <v>208</v>
      </c>
      <c r="M60" s="231">
        <v>66.110889999999998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3700.5</v>
      </c>
      <c r="D61" s="232">
        <v>3732.7000000000003</v>
      </c>
      <c r="E61" s="232">
        <v>3637.8000000000006</v>
      </c>
      <c r="F61" s="232">
        <v>3575.1000000000004</v>
      </c>
      <c r="G61" s="232">
        <v>3480.2000000000007</v>
      </c>
      <c r="H61" s="232">
        <v>3795.4000000000005</v>
      </c>
      <c r="I61" s="232">
        <v>3890.3</v>
      </c>
      <c r="J61" s="232">
        <v>3953.0000000000005</v>
      </c>
      <c r="K61" s="231">
        <v>3827.6</v>
      </c>
      <c r="L61" s="231">
        <v>3670</v>
      </c>
      <c r="M61" s="231">
        <v>2.7036699999999998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1500.95</v>
      </c>
      <c r="D62" s="232">
        <v>1508.8000000000002</v>
      </c>
      <c r="E62" s="232">
        <v>1488.7000000000003</v>
      </c>
      <c r="F62" s="232">
        <v>1476.45</v>
      </c>
      <c r="G62" s="232">
        <v>1456.3500000000001</v>
      </c>
      <c r="H62" s="232">
        <v>1521.0500000000004</v>
      </c>
      <c r="I62" s="232">
        <v>1541.1500000000003</v>
      </c>
      <c r="J62" s="232">
        <v>1553.4000000000005</v>
      </c>
      <c r="K62" s="231">
        <v>1528.9</v>
      </c>
      <c r="L62" s="231">
        <v>1496.55</v>
      </c>
      <c r="M62" s="231">
        <v>2.34341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583.25</v>
      </c>
      <c r="D63" s="232">
        <v>584.65</v>
      </c>
      <c r="E63" s="232">
        <v>578.84999999999991</v>
      </c>
      <c r="F63" s="232">
        <v>574.44999999999993</v>
      </c>
      <c r="G63" s="232">
        <v>568.64999999999986</v>
      </c>
      <c r="H63" s="232">
        <v>589.04999999999995</v>
      </c>
      <c r="I63" s="232">
        <v>594.84999999999991</v>
      </c>
      <c r="J63" s="232">
        <v>599.25</v>
      </c>
      <c r="K63" s="231">
        <v>590.45000000000005</v>
      </c>
      <c r="L63" s="231">
        <v>580.25</v>
      </c>
      <c r="M63" s="231">
        <v>8.3550900000000006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881.25</v>
      </c>
      <c r="D64" s="232">
        <v>885.0333333333333</v>
      </c>
      <c r="E64" s="232">
        <v>874.46666666666658</v>
      </c>
      <c r="F64" s="232">
        <v>867.68333333333328</v>
      </c>
      <c r="G64" s="232">
        <v>857.11666666666656</v>
      </c>
      <c r="H64" s="232">
        <v>891.81666666666661</v>
      </c>
      <c r="I64" s="232">
        <v>902.38333333333321</v>
      </c>
      <c r="J64" s="232">
        <v>909.16666666666663</v>
      </c>
      <c r="K64" s="231">
        <v>895.6</v>
      </c>
      <c r="L64" s="231">
        <v>878.25</v>
      </c>
      <c r="M64" s="231">
        <v>2.7270300000000001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293.75</v>
      </c>
      <c r="D65" s="232">
        <v>293.71666666666664</v>
      </c>
      <c r="E65" s="232">
        <v>290.13333333333327</v>
      </c>
      <c r="F65" s="232">
        <v>286.51666666666665</v>
      </c>
      <c r="G65" s="232">
        <v>282.93333333333328</v>
      </c>
      <c r="H65" s="232">
        <v>297.33333333333326</v>
      </c>
      <c r="I65" s="232">
        <v>300.91666666666663</v>
      </c>
      <c r="J65" s="232">
        <v>304.53333333333325</v>
      </c>
      <c r="K65" s="231">
        <v>297.3</v>
      </c>
      <c r="L65" s="231">
        <v>290.10000000000002</v>
      </c>
      <c r="M65" s="231">
        <v>48.532080000000001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1622.15</v>
      </c>
      <c r="D66" s="232">
        <v>1625.9333333333334</v>
      </c>
      <c r="E66" s="232">
        <v>1610.9166666666667</v>
      </c>
      <c r="F66" s="232">
        <v>1599.6833333333334</v>
      </c>
      <c r="G66" s="232">
        <v>1584.6666666666667</v>
      </c>
      <c r="H66" s="232">
        <v>1637.1666666666667</v>
      </c>
      <c r="I66" s="232">
        <v>1652.1833333333332</v>
      </c>
      <c r="J66" s="232">
        <v>1663.4166666666667</v>
      </c>
      <c r="K66" s="231">
        <v>1640.95</v>
      </c>
      <c r="L66" s="231">
        <v>1614.7</v>
      </c>
      <c r="M66" s="231">
        <v>3.7139700000000002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354.25</v>
      </c>
      <c r="D67" s="232">
        <v>358.43333333333334</v>
      </c>
      <c r="E67" s="232">
        <v>348.86666666666667</v>
      </c>
      <c r="F67" s="232">
        <v>343.48333333333335</v>
      </c>
      <c r="G67" s="232">
        <v>333.91666666666669</v>
      </c>
      <c r="H67" s="232">
        <v>363.81666666666666</v>
      </c>
      <c r="I67" s="232">
        <v>373.38333333333338</v>
      </c>
      <c r="J67" s="232">
        <v>378.76666666666665</v>
      </c>
      <c r="K67" s="231">
        <v>368</v>
      </c>
      <c r="L67" s="231">
        <v>353.05</v>
      </c>
      <c r="M67" s="231">
        <v>31.34205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536.4</v>
      </c>
      <c r="D68" s="232">
        <v>537.13333333333333</v>
      </c>
      <c r="E68" s="232">
        <v>534.26666666666665</v>
      </c>
      <c r="F68" s="232">
        <v>532.13333333333333</v>
      </c>
      <c r="G68" s="232">
        <v>529.26666666666665</v>
      </c>
      <c r="H68" s="232">
        <v>539.26666666666665</v>
      </c>
      <c r="I68" s="232">
        <v>542.13333333333321</v>
      </c>
      <c r="J68" s="232">
        <v>544.26666666666665</v>
      </c>
      <c r="K68" s="231">
        <v>540</v>
      </c>
      <c r="L68" s="231">
        <v>535</v>
      </c>
      <c r="M68" s="231">
        <v>6.3979900000000001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1831.1</v>
      </c>
      <c r="D69" s="232">
        <v>1822.8500000000001</v>
      </c>
      <c r="E69" s="232">
        <v>1810.2500000000002</v>
      </c>
      <c r="F69" s="232">
        <v>1789.4</v>
      </c>
      <c r="G69" s="232">
        <v>1776.8000000000002</v>
      </c>
      <c r="H69" s="232">
        <v>1843.7000000000003</v>
      </c>
      <c r="I69" s="232">
        <v>1856.3000000000002</v>
      </c>
      <c r="J69" s="232">
        <v>1877.1500000000003</v>
      </c>
      <c r="K69" s="231">
        <v>1835.45</v>
      </c>
      <c r="L69" s="231">
        <v>1802</v>
      </c>
      <c r="M69" s="231">
        <v>1.6627099999999999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1780.05</v>
      </c>
      <c r="D70" s="232">
        <v>1793.8333333333333</v>
      </c>
      <c r="E70" s="232">
        <v>1763.2166666666665</v>
      </c>
      <c r="F70" s="232">
        <v>1746.3833333333332</v>
      </c>
      <c r="G70" s="232">
        <v>1715.7666666666664</v>
      </c>
      <c r="H70" s="232">
        <v>1810.6666666666665</v>
      </c>
      <c r="I70" s="232">
        <v>1841.2833333333333</v>
      </c>
      <c r="J70" s="232">
        <v>1858.1166666666666</v>
      </c>
      <c r="K70" s="231">
        <v>1824.45</v>
      </c>
      <c r="L70" s="231">
        <v>1777</v>
      </c>
      <c r="M70" s="231">
        <v>3.6867800000000002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323.64999999999998</v>
      </c>
      <c r="D71" s="232">
        <v>324.21666666666664</v>
      </c>
      <c r="E71" s="232">
        <v>320.0333333333333</v>
      </c>
      <c r="F71" s="232">
        <v>316.41666666666669</v>
      </c>
      <c r="G71" s="232">
        <v>312.23333333333335</v>
      </c>
      <c r="H71" s="232">
        <v>327.83333333333326</v>
      </c>
      <c r="I71" s="232">
        <v>332.01666666666654</v>
      </c>
      <c r="J71" s="232">
        <v>335.63333333333321</v>
      </c>
      <c r="K71" s="231">
        <v>328.4</v>
      </c>
      <c r="L71" s="231">
        <v>320.60000000000002</v>
      </c>
      <c r="M71" s="231">
        <v>10.099080000000001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2807</v>
      </c>
      <c r="D72" s="232">
        <v>2810.0499999999997</v>
      </c>
      <c r="E72" s="232">
        <v>2791.9499999999994</v>
      </c>
      <c r="F72" s="232">
        <v>2776.8999999999996</v>
      </c>
      <c r="G72" s="232">
        <v>2758.7999999999993</v>
      </c>
      <c r="H72" s="232">
        <v>2825.0999999999995</v>
      </c>
      <c r="I72" s="232">
        <v>2843.2</v>
      </c>
      <c r="J72" s="232">
        <v>2858.2499999999995</v>
      </c>
      <c r="K72" s="231">
        <v>2828.15</v>
      </c>
      <c r="L72" s="231">
        <v>2795</v>
      </c>
      <c r="M72" s="231">
        <v>2.9191799999999999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2881.4</v>
      </c>
      <c r="D73" s="232">
        <v>2878.0666666666671</v>
      </c>
      <c r="E73" s="232">
        <v>2847.3333333333339</v>
      </c>
      <c r="F73" s="232">
        <v>2813.2666666666669</v>
      </c>
      <c r="G73" s="232">
        <v>2782.5333333333338</v>
      </c>
      <c r="H73" s="232">
        <v>2912.1333333333341</v>
      </c>
      <c r="I73" s="232">
        <v>2942.8666666666668</v>
      </c>
      <c r="J73" s="232">
        <v>2976.9333333333343</v>
      </c>
      <c r="K73" s="231">
        <v>2908.8</v>
      </c>
      <c r="L73" s="231">
        <v>2844</v>
      </c>
      <c r="M73" s="231">
        <v>1.8865499999999999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1817.1</v>
      </c>
      <c r="D74" s="232">
        <v>1818.7833333333335</v>
      </c>
      <c r="E74" s="232">
        <v>1802.5666666666671</v>
      </c>
      <c r="F74" s="232">
        <v>1788.0333333333335</v>
      </c>
      <c r="G74" s="232">
        <v>1771.8166666666671</v>
      </c>
      <c r="H74" s="232">
        <v>1833.3166666666671</v>
      </c>
      <c r="I74" s="232">
        <v>1849.5333333333338</v>
      </c>
      <c r="J74" s="232">
        <v>1864.0666666666671</v>
      </c>
      <c r="K74" s="231">
        <v>1835</v>
      </c>
      <c r="L74" s="231">
        <v>1804.25</v>
      </c>
      <c r="M74" s="231">
        <v>1.12401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4464.1499999999996</v>
      </c>
      <c r="D75" s="232">
        <v>4470.7</v>
      </c>
      <c r="E75" s="232">
        <v>4443.3999999999996</v>
      </c>
      <c r="F75" s="232">
        <v>4422.6499999999996</v>
      </c>
      <c r="G75" s="232">
        <v>4395.3499999999995</v>
      </c>
      <c r="H75" s="232">
        <v>4491.45</v>
      </c>
      <c r="I75" s="232">
        <v>4518.7500000000009</v>
      </c>
      <c r="J75" s="232">
        <v>4539.5</v>
      </c>
      <c r="K75" s="231">
        <v>4498</v>
      </c>
      <c r="L75" s="231">
        <v>4449.95</v>
      </c>
      <c r="M75" s="231">
        <v>2.2539400000000001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2909.6</v>
      </c>
      <c r="D76" s="232">
        <v>2909.0833333333335</v>
      </c>
      <c r="E76" s="232">
        <v>2887.166666666667</v>
      </c>
      <c r="F76" s="232">
        <v>2864.7333333333336</v>
      </c>
      <c r="G76" s="232">
        <v>2842.8166666666671</v>
      </c>
      <c r="H76" s="232">
        <v>2931.5166666666669</v>
      </c>
      <c r="I76" s="232">
        <v>2953.4333333333338</v>
      </c>
      <c r="J76" s="232">
        <v>2975.8666666666668</v>
      </c>
      <c r="K76" s="231">
        <v>2931</v>
      </c>
      <c r="L76" s="231">
        <v>2886.65</v>
      </c>
      <c r="M76" s="231">
        <v>5.42971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362.55</v>
      </c>
      <c r="D77" s="232">
        <v>363.2166666666667</v>
      </c>
      <c r="E77" s="232">
        <v>354.43333333333339</v>
      </c>
      <c r="F77" s="232">
        <v>346.31666666666672</v>
      </c>
      <c r="G77" s="232">
        <v>337.53333333333342</v>
      </c>
      <c r="H77" s="232">
        <v>371.33333333333337</v>
      </c>
      <c r="I77" s="232">
        <v>380.11666666666667</v>
      </c>
      <c r="J77" s="232">
        <v>388.23333333333335</v>
      </c>
      <c r="K77" s="231">
        <v>372</v>
      </c>
      <c r="L77" s="231">
        <v>355.1</v>
      </c>
      <c r="M77" s="231">
        <v>7.16188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1831.85</v>
      </c>
      <c r="D78" s="232">
        <v>1839.6833333333332</v>
      </c>
      <c r="E78" s="232">
        <v>1812.2666666666664</v>
      </c>
      <c r="F78" s="232">
        <v>1792.6833333333332</v>
      </c>
      <c r="G78" s="232">
        <v>1765.2666666666664</v>
      </c>
      <c r="H78" s="232">
        <v>1859.2666666666664</v>
      </c>
      <c r="I78" s="232">
        <v>1886.6833333333329</v>
      </c>
      <c r="J78" s="232">
        <v>1906.2666666666664</v>
      </c>
      <c r="K78" s="231">
        <v>1867.1</v>
      </c>
      <c r="L78" s="231">
        <v>1820.1</v>
      </c>
      <c r="M78" s="231">
        <v>2.1284900000000002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137.65</v>
      </c>
      <c r="D79" s="232">
        <v>137.53333333333333</v>
      </c>
      <c r="E79" s="232">
        <v>134.71666666666667</v>
      </c>
      <c r="F79" s="232">
        <v>131.78333333333333</v>
      </c>
      <c r="G79" s="232">
        <v>128.96666666666667</v>
      </c>
      <c r="H79" s="232">
        <v>140.46666666666667</v>
      </c>
      <c r="I79" s="232">
        <v>143.28333333333333</v>
      </c>
      <c r="J79" s="232">
        <v>146.21666666666667</v>
      </c>
      <c r="K79" s="231">
        <v>140.35</v>
      </c>
      <c r="L79" s="231">
        <v>134.6</v>
      </c>
      <c r="M79" s="231">
        <v>59.66778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126.85</v>
      </c>
      <c r="D80" s="232">
        <v>126.96666666666665</v>
      </c>
      <c r="E80" s="232">
        <v>125.73333333333332</v>
      </c>
      <c r="F80" s="232">
        <v>124.61666666666666</v>
      </c>
      <c r="G80" s="232">
        <v>123.38333333333333</v>
      </c>
      <c r="H80" s="232">
        <v>128.08333333333331</v>
      </c>
      <c r="I80" s="232">
        <v>129.31666666666663</v>
      </c>
      <c r="J80" s="232">
        <v>130.43333333333331</v>
      </c>
      <c r="K80" s="231">
        <v>128.19999999999999</v>
      </c>
      <c r="L80" s="231">
        <v>125.85</v>
      </c>
      <c r="M80" s="231">
        <v>78.448819999999998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254.85</v>
      </c>
      <c r="D81" s="232">
        <v>253.11666666666667</v>
      </c>
      <c r="E81" s="232">
        <v>247.23333333333335</v>
      </c>
      <c r="F81" s="232">
        <v>239.61666666666667</v>
      </c>
      <c r="G81" s="232">
        <v>233.73333333333335</v>
      </c>
      <c r="H81" s="232">
        <v>260.73333333333335</v>
      </c>
      <c r="I81" s="232">
        <v>266.61666666666667</v>
      </c>
      <c r="J81" s="232">
        <v>274.23333333333335</v>
      </c>
      <c r="K81" s="231">
        <v>259</v>
      </c>
      <c r="L81" s="231">
        <v>245.5</v>
      </c>
      <c r="M81" s="231">
        <v>11.403980000000001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103.5</v>
      </c>
      <c r="D82" s="232">
        <v>104.01666666666667</v>
      </c>
      <c r="E82" s="232">
        <v>102.43333333333334</v>
      </c>
      <c r="F82" s="232">
        <v>101.36666666666667</v>
      </c>
      <c r="G82" s="232">
        <v>99.783333333333346</v>
      </c>
      <c r="H82" s="232">
        <v>105.08333333333333</v>
      </c>
      <c r="I82" s="232">
        <v>106.66666666666667</v>
      </c>
      <c r="J82" s="232">
        <v>107.73333333333332</v>
      </c>
      <c r="K82" s="231">
        <v>105.6</v>
      </c>
      <c r="L82" s="231">
        <v>102.95</v>
      </c>
      <c r="M82" s="231">
        <v>109.24642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1282.2</v>
      </c>
      <c r="D83" s="232">
        <v>1277.1666666666667</v>
      </c>
      <c r="E83" s="232">
        <v>1231.0333333333335</v>
      </c>
      <c r="F83" s="232">
        <v>1179.8666666666668</v>
      </c>
      <c r="G83" s="232">
        <v>1133.7333333333336</v>
      </c>
      <c r="H83" s="232">
        <v>1328.3333333333335</v>
      </c>
      <c r="I83" s="232">
        <v>1374.4666666666667</v>
      </c>
      <c r="J83" s="232">
        <v>1425.6333333333334</v>
      </c>
      <c r="K83" s="231">
        <v>1323.3</v>
      </c>
      <c r="L83" s="231">
        <v>1226</v>
      </c>
      <c r="M83" s="231">
        <v>12.29621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951.2</v>
      </c>
      <c r="D84" s="232">
        <v>950.15</v>
      </c>
      <c r="E84" s="232">
        <v>944.34999999999991</v>
      </c>
      <c r="F84" s="232">
        <v>937.49999999999989</v>
      </c>
      <c r="G84" s="232">
        <v>931.69999999999982</v>
      </c>
      <c r="H84" s="232">
        <v>957</v>
      </c>
      <c r="I84" s="232">
        <v>962.8</v>
      </c>
      <c r="J84" s="232">
        <v>969.65000000000009</v>
      </c>
      <c r="K84" s="231">
        <v>955.95</v>
      </c>
      <c r="L84" s="231">
        <v>943.3</v>
      </c>
      <c r="M84" s="231">
        <v>9.52163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1044.8499999999999</v>
      </c>
      <c r="D85" s="232">
        <v>1049.75</v>
      </c>
      <c r="E85" s="232">
        <v>1030.3499999999999</v>
      </c>
      <c r="F85" s="232">
        <v>1015.8499999999999</v>
      </c>
      <c r="G85" s="232">
        <v>996.44999999999982</v>
      </c>
      <c r="H85" s="232">
        <v>1064.25</v>
      </c>
      <c r="I85" s="232">
        <v>1083.6500000000001</v>
      </c>
      <c r="J85" s="232">
        <v>1098.1500000000001</v>
      </c>
      <c r="K85" s="231">
        <v>1069.1500000000001</v>
      </c>
      <c r="L85" s="231">
        <v>1035.25</v>
      </c>
      <c r="M85" s="231">
        <v>3.7502499999999999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1594.3</v>
      </c>
      <c r="D86" s="232">
        <v>1596.6833333333334</v>
      </c>
      <c r="E86" s="232">
        <v>1584.9166666666667</v>
      </c>
      <c r="F86" s="232">
        <v>1575.5333333333333</v>
      </c>
      <c r="G86" s="232">
        <v>1563.7666666666667</v>
      </c>
      <c r="H86" s="232">
        <v>1606.0666666666668</v>
      </c>
      <c r="I86" s="232">
        <v>1617.8333333333333</v>
      </c>
      <c r="J86" s="232">
        <v>1627.2166666666669</v>
      </c>
      <c r="K86" s="231">
        <v>1608.45</v>
      </c>
      <c r="L86" s="231">
        <v>1587.3</v>
      </c>
      <c r="M86" s="231">
        <v>3.7305199999999998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482.4</v>
      </c>
      <c r="D87" s="232">
        <v>485.88333333333338</v>
      </c>
      <c r="E87" s="232">
        <v>477.11666666666679</v>
      </c>
      <c r="F87" s="232">
        <v>471.83333333333343</v>
      </c>
      <c r="G87" s="232">
        <v>463.06666666666683</v>
      </c>
      <c r="H87" s="232">
        <v>491.16666666666674</v>
      </c>
      <c r="I87" s="232">
        <v>499.93333333333328</v>
      </c>
      <c r="J87" s="232">
        <v>505.2166666666667</v>
      </c>
      <c r="K87" s="231">
        <v>494.65</v>
      </c>
      <c r="L87" s="231">
        <v>480.6</v>
      </c>
      <c r="M87" s="231">
        <v>3.1146400000000001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270.75</v>
      </c>
      <c r="D88" s="232">
        <v>271.68333333333334</v>
      </c>
      <c r="E88" s="232">
        <v>267.31666666666666</v>
      </c>
      <c r="F88" s="232">
        <v>263.88333333333333</v>
      </c>
      <c r="G88" s="232">
        <v>259.51666666666665</v>
      </c>
      <c r="H88" s="232">
        <v>275.11666666666667</v>
      </c>
      <c r="I88" s="232">
        <v>279.48333333333335</v>
      </c>
      <c r="J88" s="232">
        <v>282.91666666666669</v>
      </c>
      <c r="K88" s="231">
        <v>276.05</v>
      </c>
      <c r="L88" s="231">
        <v>268.25</v>
      </c>
      <c r="M88" s="231">
        <v>1.9373899999999999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1051.75</v>
      </c>
      <c r="D89" s="232">
        <v>1062.9333333333334</v>
      </c>
      <c r="E89" s="232">
        <v>1035.8666666666668</v>
      </c>
      <c r="F89" s="232">
        <v>1019.9833333333333</v>
      </c>
      <c r="G89" s="232">
        <v>992.91666666666674</v>
      </c>
      <c r="H89" s="232">
        <v>1078.8166666666668</v>
      </c>
      <c r="I89" s="232">
        <v>1105.8833333333334</v>
      </c>
      <c r="J89" s="232">
        <v>1121.7666666666669</v>
      </c>
      <c r="K89" s="231">
        <v>1090</v>
      </c>
      <c r="L89" s="231">
        <v>1047.05</v>
      </c>
      <c r="M89" s="231">
        <v>26.882529999999999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1672.85</v>
      </c>
      <c r="D90" s="232">
        <v>1677.9833333333333</v>
      </c>
      <c r="E90" s="232">
        <v>1647.9666666666667</v>
      </c>
      <c r="F90" s="232">
        <v>1623.0833333333333</v>
      </c>
      <c r="G90" s="232">
        <v>1593.0666666666666</v>
      </c>
      <c r="H90" s="232">
        <v>1702.8666666666668</v>
      </c>
      <c r="I90" s="232">
        <v>1732.8833333333337</v>
      </c>
      <c r="J90" s="232">
        <v>1757.7666666666669</v>
      </c>
      <c r="K90" s="231">
        <v>1708</v>
      </c>
      <c r="L90" s="231">
        <v>1653.1</v>
      </c>
      <c r="M90" s="231">
        <v>19.67681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1560.65</v>
      </c>
      <c r="D91" s="232">
        <v>1563.1666666666667</v>
      </c>
      <c r="E91" s="232">
        <v>1552.4333333333334</v>
      </c>
      <c r="F91" s="232">
        <v>1544.2166666666667</v>
      </c>
      <c r="G91" s="232">
        <v>1533.4833333333333</v>
      </c>
      <c r="H91" s="232">
        <v>1571.3833333333334</v>
      </c>
      <c r="I91" s="232">
        <v>1582.1166666666666</v>
      </c>
      <c r="J91" s="232">
        <v>1590.3333333333335</v>
      </c>
      <c r="K91" s="231">
        <v>1573.9</v>
      </c>
      <c r="L91" s="231">
        <v>1554.95</v>
      </c>
      <c r="M91" s="231">
        <v>157.38874000000001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492.25</v>
      </c>
      <c r="D92" s="232">
        <v>491.91666666666669</v>
      </c>
      <c r="E92" s="232">
        <v>481.93333333333339</v>
      </c>
      <c r="F92" s="232">
        <v>471.61666666666673</v>
      </c>
      <c r="G92" s="232">
        <v>461.63333333333344</v>
      </c>
      <c r="H92" s="232">
        <v>502.23333333333335</v>
      </c>
      <c r="I92" s="232">
        <v>512.21666666666658</v>
      </c>
      <c r="J92" s="232">
        <v>522.5333333333333</v>
      </c>
      <c r="K92" s="231">
        <v>501.9</v>
      </c>
      <c r="L92" s="231">
        <v>481.6</v>
      </c>
      <c r="M92" s="231">
        <v>64.245440000000002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1181.45</v>
      </c>
      <c r="D93" s="232">
        <v>1184.3666666666668</v>
      </c>
      <c r="E93" s="232">
        <v>1171.0833333333335</v>
      </c>
      <c r="F93" s="232">
        <v>1160.7166666666667</v>
      </c>
      <c r="G93" s="232">
        <v>1147.4333333333334</v>
      </c>
      <c r="H93" s="232">
        <v>1194.7333333333336</v>
      </c>
      <c r="I93" s="232">
        <v>1208.0166666666669</v>
      </c>
      <c r="J93" s="232">
        <v>1218.3833333333337</v>
      </c>
      <c r="K93" s="231">
        <v>1197.6500000000001</v>
      </c>
      <c r="L93" s="231">
        <v>1174</v>
      </c>
      <c r="M93" s="231">
        <v>2.5349300000000001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2313.35</v>
      </c>
      <c r="D94" s="232">
        <v>2332.0499999999997</v>
      </c>
      <c r="E94" s="232">
        <v>2285.3999999999996</v>
      </c>
      <c r="F94" s="232">
        <v>2257.4499999999998</v>
      </c>
      <c r="G94" s="232">
        <v>2210.7999999999997</v>
      </c>
      <c r="H94" s="232">
        <v>2359.9999999999995</v>
      </c>
      <c r="I94" s="232">
        <v>2406.65</v>
      </c>
      <c r="J94" s="232">
        <v>2434.5999999999995</v>
      </c>
      <c r="K94" s="231">
        <v>2378.6999999999998</v>
      </c>
      <c r="L94" s="231">
        <v>2304.1</v>
      </c>
      <c r="M94" s="231">
        <v>2.7204000000000002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388.4</v>
      </c>
      <c r="D95" s="232">
        <v>391.84999999999997</v>
      </c>
      <c r="E95" s="232">
        <v>382.69999999999993</v>
      </c>
      <c r="F95" s="232">
        <v>376.99999999999994</v>
      </c>
      <c r="G95" s="232">
        <v>367.84999999999991</v>
      </c>
      <c r="H95" s="232">
        <v>397.54999999999995</v>
      </c>
      <c r="I95" s="232">
        <v>406.69999999999993</v>
      </c>
      <c r="J95" s="232">
        <v>412.4</v>
      </c>
      <c r="K95" s="231">
        <v>401</v>
      </c>
      <c r="L95" s="231">
        <v>386.15</v>
      </c>
      <c r="M95" s="231">
        <v>88.33099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2567.5</v>
      </c>
      <c r="D96" s="232">
        <v>2567.4333333333334</v>
      </c>
      <c r="E96" s="232">
        <v>2520.0666666666666</v>
      </c>
      <c r="F96" s="232">
        <v>2472.6333333333332</v>
      </c>
      <c r="G96" s="232">
        <v>2425.2666666666664</v>
      </c>
      <c r="H96" s="232">
        <v>2614.8666666666668</v>
      </c>
      <c r="I96" s="232">
        <v>2662.2333333333336</v>
      </c>
      <c r="J96" s="232">
        <v>2709.666666666667</v>
      </c>
      <c r="K96" s="231">
        <v>2614.8000000000002</v>
      </c>
      <c r="L96" s="231">
        <v>2520</v>
      </c>
      <c r="M96" s="231">
        <v>47.712229999999998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238.85</v>
      </c>
      <c r="D97" s="232">
        <v>240.01666666666665</v>
      </c>
      <c r="E97" s="232">
        <v>237.33333333333331</v>
      </c>
      <c r="F97" s="232">
        <v>235.81666666666666</v>
      </c>
      <c r="G97" s="232">
        <v>233.13333333333333</v>
      </c>
      <c r="H97" s="232">
        <v>241.5333333333333</v>
      </c>
      <c r="I97" s="232">
        <v>244.21666666666664</v>
      </c>
      <c r="J97" s="232">
        <v>245.73333333333329</v>
      </c>
      <c r="K97" s="231">
        <v>242.7</v>
      </c>
      <c r="L97" s="231">
        <v>238.5</v>
      </c>
      <c r="M97" s="231">
        <v>9.8884899999999991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2480.8000000000002</v>
      </c>
      <c r="D98" s="232">
        <v>2482.9</v>
      </c>
      <c r="E98" s="232">
        <v>2467.9</v>
      </c>
      <c r="F98" s="232">
        <v>2455</v>
      </c>
      <c r="G98" s="232">
        <v>2440</v>
      </c>
      <c r="H98" s="232">
        <v>2495.8000000000002</v>
      </c>
      <c r="I98" s="232">
        <v>2510.8000000000002</v>
      </c>
      <c r="J98" s="232">
        <v>2523.7000000000003</v>
      </c>
      <c r="K98" s="231">
        <v>2497.9</v>
      </c>
      <c r="L98" s="231">
        <v>2470</v>
      </c>
      <c r="M98" s="231">
        <v>14.493259999999999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323.10000000000002</v>
      </c>
      <c r="D99" s="232">
        <v>322.4666666666667</v>
      </c>
      <c r="E99" s="232">
        <v>320.93333333333339</v>
      </c>
      <c r="F99" s="232">
        <v>318.76666666666671</v>
      </c>
      <c r="G99" s="232">
        <v>317.23333333333341</v>
      </c>
      <c r="H99" s="232">
        <v>324.63333333333338</v>
      </c>
      <c r="I99" s="232">
        <v>326.16666666666669</v>
      </c>
      <c r="J99" s="232">
        <v>328.33333333333337</v>
      </c>
      <c r="K99" s="231">
        <v>324</v>
      </c>
      <c r="L99" s="231">
        <v>320.3</v>
      </c>
      <c r="M99" s="231">
        <v>27.269020000000001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35775.65</v>
      </c>
      <c r="D100" s="232">
        <v>35598.450000000004</v>
      </c>
      <c r="E100" s="232">
        <v>35323.200000000012</v>
      </c>
      <c r="F100" s="232">
        <v>34870.750000000007</v>
      </c>
      <c r="G100" s="232">
        <v>34595.500000000015</v>
      </c>
      <c r="H100" s="232">
        <v>36050.900000000009</v>
      </c>
      <c r="I100" s="232">
        <v>36326.149999999994</v>
      </c>
      <c r="J100" s="232">
        <v>36778.600000000006</v>
      </c>
      <c r="K100" s="231">
        <v>35873.699999999997</v>
      </c>
      <c r="L100" s="231">
        <v>35146</v>
      </c>
      <c r="M100" s="231">
        <v>4.2209999999999998E-2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2559.9</v>
      </c>
      <c r="D101" s="232">
        <v>2563.8666666666668</v>
      </c>
      <c r="E101" s="232">
        <v>2541.1333333333337</v>
      </c>
      <c r="F101" s="232">
        <v>2522.3666666666668</v>
      </c>
      <c r="G101" s="232">
        <v>2499.6333333333337</v>
      </c>
      <c r="H101" s="232">
        <v>2582.6333333333337</v>
      </c>
      <c r="I101" s="232">
        <v>2605.3666666666672</v>
      </c>
      <c r="J101" s="232">
        <v>2624.1333333333337</v>
      </c>
      <c r="K101" s="231">
        <v>2586.6</v>
      </c>
      <c r="L101" s="231">
        <v>2545.1</v>
      </c>
      <c r="M101" s="231">
        <v>21.144500000000001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852.4</v>
      </c>
      <c r="D102" s="232">
        <v>853.85</v>
      </c>
      <c r="E102" s="232">
        <v>847.7</v>
      </c>
      <c r="F102" s="232">
        <v>843</v>
      </c>
      <c r="G102" s="232">
        <v>836.85</v>
      </c>
      <c r="H102" s="232">
        <v>858.55000000000007</v>
      </c>
      <c r="I102" s="232">
        <v>864.69999999999993</v>
      </c>
      <c r="J102" s="232">
        <v>869.40000000000009</v>
      </c>
      <c r="K102" s="231">
        <v>860</v>
      </c>
      <c r="L102" s="231">
        <v>849.15</v>
      </c>
      <c r="M102" s="231">
        <v>172.95696000000001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1076.4000000000001</v>
      </c>
      <c r="D103" s="232">
        <v>1076.95</v>
      </c>
      <c r="E103" s="232">
        <v>1069</v>
      </c>
      <c r="F103" s="232">
        <v>1061.5999999999999</v>
      </c>
      <c r="G103" s="232">
        <v>1053.6499999999999</v>
      </c>
      <c r="H103" s="232">
        <v>1084.3500000000001</v>
      </c>
      <c r="I103" s="232">
        <v>1092.3000000000004</v>
      </c>
      <c r="J103" s="232">
        <v>1099.7000000000003</v>
      </c>
      <c r="K103" s="231">
        <v>1084.9000000000001</v>
      </c>
      <c r="L103" s="231">
        <v>1069.55</v>
      </c>
      <c r="M103" s="231">
        <v>3.4653399999999999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420.25</v>
      </c>
      <c r="D104" s="232">
        <v>411.73333333333335</v>
      </c>
      <c r="E104" s="232">
        <v>399.51666666666671</v>
      </c>
      <c r="F104" s="232">
        <v>378.78333333333336</v>
      </c>
      <c r="G104" s="232">
        <v>366.56666666666672</v>
      </c>
      <c r="H104" s="232">
        <v>432.4666666666667</v>
      </c>
      <c r="I104" s="232">
        <v>444.68333333333339</v>
      </c>
      <c r="J104" s="232">
        <v>465.41666666666669</v>
      </c>
      <c r="K104" s="231">
        <v>423.95</v>
      </c>
      <c r="L104" s="231">
        <v>391</v>
      </c>
      <c r="M104" s="231">
        <v>34.558149999999998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433.7</v>
      </c>
      <c r="D105" s="232">
        <v>433.13333333333338</v>
      </c>
      <c r="E105" s="232">
        <v>426.56666666666678</v>
      </c>
      <c r="F105" s="232">
        <v>419.43333333333339</v>
      </c>
      <c r="G105" s="232">
        <v>412.86666666666679</v>
      </c>
      <c r="H105" s="232">
        <v>440.26666666666677</v>
      </c>
      <c r="I105" s="232">
        <v>446.83333333333337</v>
      </c>
      <c r="J105" s="232">
        <v>453.96666666666675</v>
      </c>
      <c r="K105" s="231">
        <v>439.7</v>
      </c>
      <c r="L105" s="231">
        <v>426</v>
      </c>
      <c r="M105" s="231">
        <v>5.5410399999999997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54.1</v>
      </c>
      <c r="D106" s="232">
        <v>54.683333333333337</v>
      </c>
      <c r="E106" s="232">
        <v>53.316666666666677</v>
      </c>
      <c r="F106" s="232">
        <v>52.533333333333339</v>
      </c>
      <c r="G106" s="232">
        <v>51.166666666666679</v>
      </c>
      <c r="H106" s="232">
        <v>55.466666666666676</v>
      </c>
      <c r="I106" s="232">
        <v>56.833333333333336</v>
      </c>
      <c r="J106" s="232">
        <v>57.616666666666674</v>
      </c>
      <c r="K106" s="231">
        <v>56.05</v>
      </c>
      <c r="L106" s="231">
        <v>53.9</v>
      </c>
      <c r="M106" s="231">
        <v>243.52812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378.7</v>
      </c>
      <c r="D107" s="232">
        <v>379.90000000000003</v>
      </c>
      <c r="E107" s="232">
        <v>376.80000000000007</v>
      </c>
      <c r="F107" s="232">
        <v>374.90000000000003</v>
      </c>
      <c r="G107" s="232">
        <v>371.80000000000007</v>
      </c>
      <c r="H107" s="232">
        <v>381.80000000000007</v>
      </c>
      <c r="I107" s="232">
        <v>384.90000000000009</v>
      </c>
      <c r="J107" s="232">
        <v>386.80000000000007</v>
      </c>
      <c r="K107" s="231">
        <v>383</v>
      </c>
      <c r="L107" s="231">
        <v>378</v>
      </c>
      <c r="M107" s="231">
        <v>99.345010000000002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4976.8500000000004</v>
      </c>
      <c r="D108" s="232">
        <v>4991.7666666666664</v>
      </c>
      <c r="E108" s="232">
        <v>4906.083333333333</v>
      </c>
      <c r="F108" s="232">
        <v>4835.3166666666666</v>
      </c>
      <c r="G108" s="232">
        <v>4749.6333333333332</v>
      </c>
      <c r="H108" s="232">
        <v>5062.5333333333328</v>
      </c>
      <c r="I108" s="232">
        <v>5148.2166666666672</v>
      </c>
      <c r="J108" s="232">
        <v>5218.9833333333327</v>
      </c>
      <c r="K108" s="231">
        <v>5077.45</v>
      </c>
      <c r="L108" s="231">
        <v>4921</v>
      </c>
      <c r="M108" s="231">
        <v>1.0986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269.95</v>
      </c>
      <c r="D109" s="232">
        <v>271.88333333333333</v>
      </c>
      <c r="E109" s="232">
        <v>266.06666666666666</v>
      </c>
      <c r="F109" s="232">
        <v>262.18333333333334</v>
      </c>
      <c r="G109" s="232">
        <v>256.36666666666667</v>
      </c>
      <c r="H109" s="232">
        <v>275.76666666666665</v>
      </c>
      <c r="I109" s="232">
        <v>281.58333333333326</v>
      </c>
      <c r="J109" s="232">
        <v>285.46666666666664</v>
      </c>
      <c r="K109" s="231">
        <v>277.7</v>
      </c>
      <c r="L109" s="231">
        <v>268</v>
      </c>
      <c r="M109" s="231">
        <v>7.1295099999999998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142.94999999999999</v>
      </c>
      <c r="D110" s="232">
        <v>144.35</v>
      </c>
      <c r="E110" s="232">
        <v>140.79999999999998</v>
      </c>
      <c r="F110" s="232">
        <v>138.64999999999998</v>
      </c>
      <c r="G110" s="232">
        <v>135.09999999999997</v>
      </c>
      <c r="H110" s="232">
        <v>146.5</v>
      </c>
      <c r="I110" s="232">
        <v>150.05000000000001</v>
      </c>
      <c r="J110" s="232">
        <v>152.20000000000002</v>
      </c>
      <c r="K110" s="231">
        <v>147.9</v>
      </c>
      <c r="L110" s="231">
        <v>142.19999999999999</v>
      </c>
      <c r="M110" s="231">
        <v>36.714649999999999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310.45</v>
      </c>
      <c r="D111" s="232">
        <v>311.93333333333334</v>
      </c>
      <c r="E111" s="232">
        <v>307.91666666666669</v>
      </c>
      <c r="F111" s="232">
        <v>305.38333333333333</v>
      </c>
      <c r="G111" s="232">
        <v>301.36666666666667</v>
      </c>
      <c r="H111" s="232">
        <v>314.4666666666667</v>
      </c>
      <c r="I111" s="232">
        <v>318.48333333333335</v>
      </c>
      <c r="J111" s="232">
        <v>321.01666666666671</v>
      </c>
      <c r="K111" s="231">
        <v>315.95</v>
      </c>
      <c r="L111" s="231">
        <v>309.39999999999998</v>
      </c>
      <c r="M111" s="231">
        <v>13.83891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78.400000000000006</v>
      </c>
      <c r="D112" s="232">
        <v>78.533333333333346</v>
      </c>
      <c r="E112" s="232">
        <v>77.866666666666688</v>
      </c>
      <c r="F112" s="232">
        <v>77.333333333333343</v>
      </c>
      <c r="G112" s="232">
        <v>76.666666666666686</v>
      </c>
      <c r="H112" s="232">
        <v>79.066666666666691</v>
      </c>
      <c r="I112" s="232">
        <v>79.733333333333348</v>
      </c>
      <c r="J112" s="232">
        <v>80.266666666666694</v>
      </c>
      <c r="K112" s="231">
        <v>79.2</v>
      </c>
      <c r="L112" s="231">
        <v>78</v>
      </c>
      <c r="M112" s="231">
        <v>102.69895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600.04999999999995</v>
      </c>
      <c r="D113" s="232">
        <v>602.25</v>
      </c>
      <c r="E113" s="232">
        <v>595.9</v>
      </c>
      <c r="F113" s="232">
        <v>591.75</v>
      </c>
      <c r="G113" s="232">
        <v>585.4</v>
      </c>
      <c r="H113" s="232">
        <v>606.4</v>
      </c>
      <c r="I113" s="232">
        <v>612.74999999999989</v>
      </c>
      <c r="J113" s="232">
        <v>616.9</v>
      </c>
      <c r="K113" s="231">
        <v>608.6</v>
      </c>
      <c r="L113" s="231">
        <v>598.1</v>
      </c>
      <c r="M113" s="231">
        <v>8.8673500000000001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432.2</v>
      </c>
      <c r="D114" s="232">
        <v>435.46666666666664</v>
      </c>
      <c r="E114" s="232">
        <v>426.5333333333333</v>
      </c>
      <c r="F114" s="232">
        <v>420.86666666666667</v>
      </c>
      <c r="G114" s="232">
        <v>411.93333333333334</v>
      </c>
      <c r="H114" s="232">
        <v>441.13333333333327</v>
      </c>
      <c r="I114" s="232">
        <v>450.06666666666655</v>
      </c>
      <c r="J114" s="232">
        <v>455.73333333333323</v>
      </c>
      <c r="K114" s="231">
        <v>444.4</v>
      </c>
      <c r="L114" s="231">
        <v>429.8</v>
      </c>
      <c r="M114" s="231">
        <v>17.446660000000001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148.05000000000001</v>
      </c>
      <c r="D115" s="232">
        <v>149.78333333333333</v>
      </c>
      <c r="E115" s="232">
        <v>145.91666666666666</v>
      </c>
      <c r="F115" s="232">
        <v>143.78333333333333</v>
      </c>
      <c r="G115" s="232">
        <v>139.91666666666666</v>
      </c>
      <c r="H115" s="232">
        <v>151.91666666666666</v>
      </c>
      <c r="I115" s="232">
        <v>155.78333333333333</v>
      </c>
      <c r="J115" s="232">
        <v>157.91666666666666</v>
      </c>
      <c r="K115" s="231">
        <v>153.65</v>
      </c>
      <c r="L115" s="231">
        <v>147.65</v>
      </c>
      <c r="M115" s="231">
        <v>21.412680000000002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1009.55</v>
      </c>
      <c r="D116" s="232">
        <v>1013.0500000000001</v>
      </c>
      <c r="E116" s="232">
        <v>1001.1500000000001</v>
      </c>
      <c r="F116" s="232">
        <v>992.75</v>
      </c>
      <c r="G116" s="232">
        <v>980.85</v>
      </c>
      <c r="H116" s="232">
        <v>1021.4500000000002</v>
      </c>
      <c r="I116" s="232">
        <v>1033.3499999999999</v>
      </c>
      <c r="J116" s="232">
        <v>1041.7500000000002</v>
      </c>
      <c r="K116" s="231">
        <v>1024.95</v>
      </c>
      <c r="L116" s="231">
        <v>1004.65</v>
      </c>
      <c r="M116" s="231">
        <v>27.09449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3475.6</v>
      </c>
      <c r="D117" s="232">
        <v>3494.9666666666672</v>
      </c>
      <c r="E117" s="232">
        <v>3440.9333333333343</v>
      </c>
      <c r="F117" s="232">
        <v>3406.2666666666673</v>
      </c>
      <c r="G117" s="232">
        <v>3352.2333333333345</v>
      </c>
      <c r="H117" s="232">
        <v>3529.6333333333341</v>
      </c>
      <c r="I117" s="232">
        <v>3583.666666666667</v>
      </c>
      <c r="J117" s="232">
        <v>3618.3333333333339</v>
      </c>
      <c r="K117" s="231">
        <v>3549</v>
      </c>
      <c r="L117" s="231">
        <v>3460.3</v>
      </c>
      <c r="M117" s="231">
        <v>1.5316000000000001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1380.65</v>
      </c>
      <c r="D118" s="232">
        <v>1385.7</v>
      </c>
      <c r="E118" s="232">
        <v>1372.45</v>
      </c>
      <c r="F118" s="232">
        <v>1364.25</v>
      </c>
      <c r="G118" s="232">
        <v>1351</v>
      </c>
      <c r="H118" s="232">
        <v>1393.9</v>
      </c>
      <c r="I118" s="232">
        <v>1407.15</v>
      </c>
      <c r="J118" s="232">
        <v>1415.3500000000001</v>
      </c>
      <c r="K118" s="231">
        <v>1398.95</v>
      </c>
      <c r="L118" s="231">
        <v>1377.5</v>
      </c>
      <c r="M118" s="231">
        <v>75.591269999999994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1865.2</v>
      </c>
      <c r="D119" s="232">
        <v>1881.3999999999999</v>
      </c>
      <c r="E119" s="232">
        <v>1843.7999999999997</v>
      </c>
      <c r="F119" s="232">
        <v>1822.3999999999999</v>
      </c>
      <c r="G119" s="232">
        <v>1784.7999999999997</v>
      </c>
      <c r="H119" s="232">
        <v>1902.7999999999997</v>
      </c>
      <c r="I119" s="232">
        <v>1940.3999999999996</v>
      </c>
      <c r="J119" s="232">
        <v>1961.7999999999997</v>
      </c>
      <c r="K119" s="231">
        <v>1919</v>
      </c>
      <c r="L119" s="231">
        <v>1860</v>
      </c>
      <c r="M119" s="231">
        <v>3.3856700000000002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781.45</v>
      </c>
      <c r="D120" s="232">
        <v>782.88333333333333</v>
      </c>
      <c r="E120" s="232">
        <v>777.26666666666665</v>
      </c>
      <c r="F120" s="232">
        <v>773.08333333333337</v>
      </c>
      <c r="G120" s="232">
        <v>767.4666666666667</v>
      </c>
      <c r="H120" s="232">
        <v>787.06666666666661</v>
      </c>
      <c r="I120" s="232">
        <v>792.68333333333317</v>
      </c>
      <c r="J120" s="232">
        <v>796.86666666666656</v>
      </c>
      <c r="K120" s="231">
        <v>788.5</v>
      </c>
      <c r="L120" s="231">
        <v>778.7</v>
      </c>
      <c r="M120" s="231">
        <v>0.63407000000000002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236.7</v>
      </c>
      <c r="D121" s="232">
        <v>240.23333333333335</v>
      </c>
      <c r="E121" s="232">
        <v>231.01666666666671</v>
      </c>
      <c r="F121" s="232">
        <v>225.33333333333337</v>
      </c>
      <c r="G121" s="232">
        <v>216.11666666666673</v>
      </c>
      <c r="H121" s="232">
        <v>245.91666666666669</v>
      </c>
      <c r="I121" s="232">
        <v>255.13333333333333</v>
      </c>
      <c r="J121" s="232">
        <v>260.81666666666666</v>
      </c>
      <c r="K121" s="231">
        <v>249.45</v>
      </c>
      <c r="L121" s="231">
        <v>234.55</v>
      </c>
      <c r="M121" s="231">
        <v>9.3809400000000007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657.8</v>
      </c>
      <c r="D122" s="232">
        <v>661.56666666666661</v>
      </c>
      <c r="E122" s="232">
        <v>651.98333333333323</v>
      </c>
      <c r="F122" s="232">
        <v>646.16666666666663</v>
      </c>
      <c r="G122" s="232">
        <v>636.58333333333326</v>
      </c>
      <c r="H122" s="232">
        <v>667.38333333333321</v>
      </c>
      <c r="I122" s="232">
        <v>676.9666666666667</v>
      </c>
      <c r="J122" s="232">
        <v>682.78333333333319</v>
      </c>
      <c r="K122" s="231">
        <v>671.15</v>
      </c>
      <c r="L122" s="231">
        <v>655.75</v>
      </c>
      <c r="M122" s="231">
        <v>15.63002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534.1</v>
      </c>
      <c r="D123" s="232">
        <v>541.35</v>
      </c>
      <c r="E123" s="232">
        <v>524.75</v>
      </c>
      <c r="F123" s="232">
        <v>515.4</v>
      </c>
      <c r="G123" s="232">
        <v>498.79999999999995</v>
      </c>
      <c r="H123" s="232">
        <v>550.70000000000005</v>
      </c>
      <c r="I123" s="232">
        <v>567.30000000000018</v>
      </c>
      <c r="J123" s="232">
        <v>576.65000000000009</v>
      </c>
      <c r="K123" s="231">
        <v>557.95000000000005</v>
      </c>
      <c r="L123" s="231">
        <v>532</v>
      </c>
      <c r="M123" s="231">
        <v>36.430459999999997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440.95</v>
      </c>
      <c r="D124" s="232">
        <v>442.18333333333334</v>
      </c>
      <c r="E124" s="232">
        <v>434.9666666666667</v>
      </c>
      <c r="F124" s="232">
        <v>428.98333333333335</v>
      </c>
      <c r="G124" s="232">
        <v>421.76666666666671</v>
      </c>
      <c r="H124" s="232">
        <v>448.16666666666669</v>
      </c>
      <c r="I124" s="232">
        <v>455.38333333333327</v>
      </c>
      <c r="J124" s="232">
        <v>461.36666666666667</v>
      </c>
      <c r="K124" s="231">
        <v>449.4</v>
      </c>
      <c r="L124" s="231">
        <v>436.2</v>
      </c>
      <c r="M124" s="231">
        <v>16.747350000000001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1692.15</v>
      </c>
      <c r="D125" s="232">
        <v>1692.0333333333335</v>
      </c>
      <c r="E125" s="232">
        <v>1675.116666666667</v>
      </c>
      <c r="F125" s="232">
        <v>1658.0833333333335</v>
      </c>
      <c r="G125" s="232">
        <v>1641.166666666667</v>
      </c>
      <c r="H125" s="232">
        <v>1709.0666666666671</v>
      </c>
      <c r="I125" s="232">
        <v>1725.9833333333336</v>
      </c>
      <c r="J125" s="232">
        <v>1743.0166666666671</v>
      </c>
      <c r="K125" s="231">
        <v>1708.95</v>
      </c>
      <c r="L125" s="231">
        <v>1675</v>
      </c>
      <c r="M125" s="231">
        <v>54.806089999999998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82.2</v>
      </c>
      <c r="D126" s="232">
        <v>82.866666666666674</v>
      </c>
      <c r="E126" s="232">
        <v>80.883333333333354</v>
      </c>
      <c r="F126" s="232">
        <v>79.566666666666677</v>
      </c>
      <c r="G126" s="232">
        <v>77.583333333333357</v>
      </c>
      <c r="H126" s="232">
        <v>84.183333333333351</v>
      </c>
      <c r="I126" s="232">
        <v>86.166666666666671</v>
      </c>
      <c r="J126" s="232">
        <v>87.483333333333348</v>
      </c>
      <c r="K126" s="231">
        <v>84.85</v>
      </c>
      <c r="L126" s="231">
        <v>81.55</v>
      </c>
      <c r="M126" s="231">
        <v>42.841250000000002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3385.5</v>
      </c>
      <c r="D127" s="232">
        <v>3375</v>
      </c>
      <c r="E127" s="232">
        <v>3347.1</v>
      </c>
      <c r="F127" s="232">
        <v>3308.7</v>
      </c>
      <c r="G127" s="232">
        <v>3280.7999999999997</v>
      </c>
      <c r="H127" s="232">
        <v>3413.4</v>
      </c>
      <c r="I127" s="232">
        <v>3441.2999999999997</v>
      </c>
      <c r="J127" s="232">
        <v>3479.7000000000003</v>
      </c>
      <c r="K127" s="231">
        <v>3402.9</v>
      </c>
      <c r="L127" s="231">
        <v>3336.6</v>
      </c>
      <c r="M127" s="231">
        <v>2.4481600000000001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320.64999999999998</v>
      </c>
      <c r="D128" s="232">
        <v>325.21666666666664</v>
      </c>
      <c r="E128" s="232">
        <v>315.43333333333328</v>
      </c>
      <c r="F128" s="232">
        <v>310.21666666666664</v>
      </c>
      <c r="G128" s="232">
        <v>300.43333333333328</v>
      </c>
      <c r="H128" s="232">
        <v>330.43333333333328</v>
      </c>
      <c r="I128" s="232">
        <v>340.2166666666667</v>
      </c>
      <c r="J128" s="232">
        <v>345.43333333333328</v>
      </c>
      <c r="K128" s="231">
        <v>335</v>
      </c>
      <c r="L128" s="231">
        <v>320</v>
      </c>
      <c r="M128" s="231">
        <v>22.982189999999999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4601.45</v>
      </c>
      <c r="D129" s="232">
        <v>4634.45</v>
      </c>
      <c r="E129" s="232">
        <v>4555.8999999999996</v>
      </c>
      <c r="F129" s="232">
        <v>4510.3499999999995</v>
      </c>
      <c r="G129" s="232">
        <v>4431.7999999999993</v>
      </c>
      <c r="H129" s="232">
        <v>4680</v>
      </c>
      <c r="I129" s="232">
        <v>4758.5500000000011</v>
      </c>
      <c r="J129" s="232">
        <v>4804.1000000000004</v>
      </c>
      <c r="K129" s="231">
        <v>4713</v>
      </c>
      <c r="L129" s="231">
        <v>4588.8999999999996</v>
      </c>
      <c r="M129" s="231">
        <v>4.7750300000000001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2166.15</v>
      </c>
      <c r="D130" s="232">
        <v>2179.5166666666669</v>
      </c>
      <c r="E130" s="232">
        <v>2139.6833333333338</v>
      </c>
      <c r="F130" s="232">
        <v>2113.2166666666672</v>
      </c>
      <c r="G130" s="232">
        <v>2073.3833333333341</v>
      </c>
      <c r="H130" s="232">
        <v>2205.9833333333336</v>
      </c>
      <c r="I130" s="232">
        <v>2245.8166666666666</v>
      </c>
      <c r="J130" s="232">
        <v>2272.2833333333333</v>
      </c>
      <c r="K130" s="231">
        <v>2219.35</v>
      </c>
      <c r="L130" s="231">
        <v>2153.0500000000002</v>
      </c>
      <c r="M130" s="231">
        <v>14.49544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299.35000000000002</v>
      </c>
      <c r="D131" s="232">
        <v>300.7</v>
      </c>
      <c r="E131" s="232">
        <v>296.64999999999998</v>
      </c>
      <c r="F131" s="232">
        <v>293.95</v>
      </c>
      <c r="G131" s="232">
        <v>289.89999999999998</v>
      </c>
      <c r="H131" s="232">
        <v>303.39999999999998</v>
      </c>
      <c r="I131" s="232">
        <v>307.45000000000005</v>
      </c>
      <c r="J131" s="232">
        <v>310.14999999999998</v>
      </c>
      <c r="K131" s="231">
        <v>304.75</v>
      </c>
      <c r="L131" s="231">
        <v>298</v>
      </c>
      <c r="M131" s="231">
        <v>10.949730000000001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560</v>
      </c>
      <c r="D132" s="232">
        <v>564</v>
      </c>
      <c r="E132" s="232">
        <v>555</v>
      </c>
      <c r="F132" s="232">
        <v>550</v>
      </c>
      <c r="G132" s="232">
        <v>541</v>
      </c>
      <c r="H132" s="232">
        <v>569</v>
      </c>
      <c r="I132" s="232">
        <v>578</v>
      </c>
      <c r="J132" s="232">
        <v>583</v>
      </c>
      <c r="K132" s="231">
        <v>573</v>
      </c>
      <c r="L132" s="231">
        <v>559</v>
      </c>
      <c r="M132" s="231">
        <v>13.053990000000001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3969.85</v>
      </c>
      <c r="D133" s="232">
        <v>3959.6166666666668</v>
      </c>
      <c r="E133" s="232">
        <v>3910.2333333333336</v>
      </c>
      <c r="F133" s="232">
        <v>3850.6166666666668</v>
      </c>
      <c r="G133" s="232">
        <v>3801.2333333333336</v>
      </c>
      <c r="H133" s="232">
        <v>4019.2333333333336</v>
      </c>
      <c r="I133" s="232">
        <v>4068.6166666666668</v>
      </c>
      <c r="J133" s="232">
        <v>4128.2333333333336</v>
      </c>
      <c r="K133" s="231">
        <v>4009</v>
      </c>
      <c r="L133" s="231">
        <v>3900</v>
      </c>
      <c r="M133" s="231">
        <v>0.48452000000000001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640</v>
      </c>
      <c r="D134" s="232">
        <v>644.4</v>
      </c>
      <c r="E134" s="232">
        <v>633.94999999999993</v>
      </c>
      <c r="F134" s="232">
        <v>627.9</v>
      </c>
      <c r="G134" s="232">
        <v>617.44999999999993</v>
      </c>
      <c r="H134" s="232">
        <v>650.44999999999993</v>
      </c>
      <c r="I134" s="232">
        <v>660.9</v>
      </c>
      <c r="J134" s="232">
        <v>666.94999999999993</v>
      </c>
      <c r="K134" s="231">
        <v>654.85</v>
      </c>
      <c r="L134" s="231">
        <v>638.35</v>
      </c>
      <c r="M134" s="231">
        <v>7.2196600000000002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83878.5</v>
      </c>
      <c r="D135" s="232">
        <v>84119.150000000009</v>
      </c>
      <c r="E135" s="232">
        <v>83459.35000000002</v>
      </c>
      <c r="F135" s="232">
        <v>83040.200000000012</v>
      </c>
      <c r="G135" s="232">
        <v>82380.400000000023</v>
      </c>
      <c r="H135" s="232">
        <v>84538.300000000017</v>
      </c>
      <c r="I135" s="232">
        <v>85198.1</v>
      </c>
      <c r="J135" s="232">
        <v>85617.250000000015</v>
      </c>
      <c r="K135" s="231">
        <v>84778.95</v>
      </c>
      <c r="L135" s="231">
        <v>83700</v>
      </c>
      <c r="M135" s="231">
        <v>3.9820000000000001E-2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220.5</v>
      </c>
      <c r="D136" s="232">
        <v>222.21666666666667</v>
      </c>
      <c r="E136" s="232">
        <v>217.78333333333333</v>
      </c>
      <c r="F136" s="232">
        <v>215.06666666666666</v>
      </c>
      <c r="G136" s="232">
        <v>210.63333333333333</v>
      </c>
      <c r="H136" s="232">
        <v>224.93333333333334</v>
      </c>
      <c r="I136" s="232">
        <v>229.36666666666667</v>
      </c>
      <c r="J136" s="232">
        <v>232.08333333333334</v>
      </c>
      <c r="K136" s="231">
        <v>226.65</v>
      </c>
      <c r="L136" s="231">
        <v>219.5</v>
      </c>
      <c r="M136" s="231">
        <v>56.438160000000003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1150.8</v>
      </c>
      <c r="D137" s="232">
        <v>1156.1499999999999</v>
      </c>
      <c r="E137" s="232">
        <v>1141.7499999999998</v>
      </c>
      <c r="F137" s="232">
        <v>1132.6999999999998</v>
      </c>
      <c r="G137" s="232">
        <v>1118.2999999999997</v>
      </c>
      <c r="H137" s="232">
        <v>1165.1999999999998</v>
      </c>
      <c r="I137" s="232">
        <v>1179.5999999999999</v>
      </c>
      <c r="J137" s="232">
        <v>1188.6499999999999</v>
      </c>
      <c r="K137" s="231">
        <v>1170.55</v>
      </c>
      <c r="L137" s="231">
        <v>1147.0999999999999</v>
      </c>
      <c r="M137" s="231">
        <v>18.398759999999999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477.2</v>
      </c>
      <c r="D138" s="232">
        <v>477.86666666666662</v>
      </c>
      <c r="E138" s="232">
        <v>474.93333333333322</v>
      </c>
      <c r="F138" s="232">
        <v>472.66666666666663</v>
      </c>
      <c r="G138" s="232">
        <v>469.73333333333323</v>
      </c>
      <c r="H138" s="232">
        <v>480.13333333333321</v>
      </c>
      <c r="I138" s="232">
        <v>483.06666666666661</v>
      </c>
      <c r="J138" s="232">
        <v>485.3333333333332</v>
      </c>
      <c r="K138" s="231">
        <v>480.8</v>
      </c>
      <c r="L138" s="231">
        <v>475.6</v>
      </c>
      <c r="M138" s="231">
        <v>10.319789999999999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8242.9</v>
      </c>
      <c r="D139" s="232">
        <v>8280.1333333333332</v>
      </c>
      <c r="E139" s="232">
        <v>8173.7666666666664</v>
      </c>
      <c r="F139" s="232">
        <v>8104.6333333333332</v>
      </c>
      <c r="G139" s="232">
        <v>7998.2666666666664</v>
      </c>
      <c r="H139" s="232">
        <v>8349.2666666666664</v>
      </c>
      <c r="I139" s="232">
        <v>8455.6333333333314</v>
      </c>
      <c r="J139" s="232">
        <v>8524.7666666666664</v>
      </c>
      <c r="K139" s="231">
        <v>8386.5</v>
      </c>
      <c r="L139" s="231">
        <v>8211</v>
      </c>
      <c r="M139" s="231">
        <v>3.9184000000000001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619.65</v>
      </c>
      <c r="D140" s="232">
        <v>623.38333333333333</v>
      </c>
      <c r="E140" s="232">
        <v>611.56666666666661</v>
      </c>
      <c r="F140" s="232">
        <v>603.48333333333323</v>
      </c>
      <c r="G140" s="232">
        <v>591.66666666666652</v>
      </c>
      <c r="H140" s="232">
        <v>631.4666666666667</v>
      </c>
      <c r="I140" s="232">
        <v>643.28333333333353</v>
      </c>
      <c r="J140" s="232">
        <v>651.36666666666679</v>
      </c>
      <c r="K140" s="231">
        <v>635.20000000000005</v>
      </c>
      <c r="L140" s="231">
        <v>615.29999999999995</v>
      </c>
      <c r="M140" s="231">
        <v>14.080579999999999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460.7</v>
      </c>
      <c r="D141" s="232">
        <v>462.08333333333331</v>
      </c>
      <c r="E141" s="232">
        <v>456.61666666666662</v>
      </c>
      <c r="F141" s="232">
        <v>452.5333333333333</v>
      </c>
      <c r="G141" s="232">
        <v>447.06666666666661</v>
      </c>
      <c r="H141" s="232">
        <v>466.16666666666663</v>
      </c>
      <c r="I141" s="232">
        <v>471.63333333333333</v>
      </c>
      <c r="J141" s="232">
        <v>475.71666666666664</v>
      </c>
      <c r="K141" s="231">
        <v>467.55</v>
      </c>
      <c r="L141" s="231">
        <v>458</v>
      </c>
      <c r="M141" s="231">
        <v>21.883150000000001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47.65</v>
      </c>
      <c r="D142" s="232">
        <v>47.633333333333333</v>
      </c>
      <c r="E142" s="232">
        <v>47.116666666666667</v>
      </c>
      <c r="F142" s="232">
        <v>46.583333333333336</v>
      </c>
      <c r="G142" s="232">
        <v>46.06666666666667</v>
      </c>
      <c r="H142" s="232">
        <v>48.166666666666664</v>
      </c>
      <c r="I142" s="232">
        <v>48.68333333333333</v>
      </c>
      <c r="J142" s="232">
        <v>49.216666666666661</v>
      </c>
      <c r="K142" s="231">
        <v>48.15</v>
      </c>
      <c r="L142" s="231">
        <v>47.1</v>
      </c>
      <c r="M142" s="231">
        <v>15.764939999999999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1737.4</v>
      </c>
      <c r="D143" s="232">
        <v>1758.8500000000001</v>
      </c>
      <c r="E143" s="232">
        <v>1705.7000000000003</v>
      </c>
      <c r="F143" s="232">
        <v>1674.0000000000002</v>
      </c>
      <c r="G143" s="232">
        <v>1620.8500000000004</v>
      </c>
      <c r="H143" s="232">
        <v>1790.5500000000002</v>
      </c>
      <c r="I143" s="232">
        <v>1843.7000000000003</v>
      </c>
      <c r="J143" s="232">
        <v>1875.4</v>
      </c>
      <c r="K143" s="231">
        <v>1812</v>
      </c>
      <c r="L143" s="231">
        <v>1727.15</v>
      </c>
      <c r="M143" s="231">
        <v>4.5006399999999998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962.35</v>
      </c>
      <c r="D144" s="232">
        <v>968.35</v>
      </c>
      <c r="E144" s="232">
        <v>954</v>
      </c>
      <c r="F144" s="232">
        <v>945.65</v>
      </c>
      <c r="G144" s="232">
        <v>931.3</v>
      </c>
      <c r="H144" s="232">
        <v>976.7</v>
      </c>
      <c r="I144" s="232">
        <v>991.05000000000018</v>
      </c>
      <c r="J144" s="232">
        <v>999.40000000000009</v>
      </c>
      <c r="K144" s="231">
        <v>982.7</v>
      </c>
      <c r="L144" s="231">
        <v>960</v>
      </c>
      <c r="M144" s="231">
        <v>5.1708600000000002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172.7</v>
      </c>
      <c r="D145" s="232">
        <v>173.41666666666666</v>
      </c>
      <c r="E145" s="232">
        <v>171.63333333333333</v>
      </c>
      <c r="F145" s="232">
        <v>170.56666666666666</v>
      </c>
      <c r="G145" s="232">
        <v>168.78333333333333</v>
      </c>
      <c r="H145" s="232">
        <v>174.48333333333332</v>
      </c>
      <c r="I145" s="232">
        <v>176.26666666666668</v>
      </c>
      <c r="J145" s="232">
        <v>177.33333333333331</v>
      </c>
      <c r="K145" s="231">
        <v>175.2</v>
      </c>
      <c r="L145" s="231">
        <v>172.35</v>
      </c>
      <c r="M145" s="231">
        <v>49.772829999999999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77.150000000000006</v>
      </c>
      <c r="D146" s="232">
        <v>77.349999999999994</v>
      </c>
      <c r="E146" s="232">
        <v>76.149999999999991</v>
      </c>
      <c r="F146" s="232">
        <v>75.149999999999991</v>
      </c>
      <c r="G146" s="232">
        <v>73.949999999999989</v>
      </c>
      <c r="H146" s="232">
        <v>78.349999999999994</v>
      </c>
      <c r="I146" s="232">
        <v>79.549999999999983</v>
      </c>
      <c r="J146" s="232">
        <v>80.55</v>
      </c>
      <c r="K146" s="231">
        <v>78.55</v>
      </c>
      <c r="L146" s="231">
        <v>76.349999999999994</v>
      </c>
      <c r="M146" s="231">
        <v>116.44077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4241.8500000000004</v>
      </c>
      <c r="D147" s="232">
        <v>4252.8999999999996</v>
      </c>
      <c r="E147" s="232">
        <v>4206.8499999999995</v>
      </c>
      <c r="F147" s="232">
        <v>4171.8499999999995</v>
      </c>
      <c r="G147" s="232">
        <v>4125.7999999999993</v>
      </c>
      <c r="H147" s="232">
        <v>4287.8999999999996</v>
      </c>
      <c r="I147" s="232">
        <v>4333.9499999999989</v>
      </c>
      <c r="J147" s="232">
        <v>4368.95</v>
      </c>
      <c r="K147" s="231">
        <v>4298.95</v>
      </c>
      <c r="L147" s="231">
        <v>4217.8999999999996</v>
      </c>
      <c r="M147" s="231">
        <v>1.0712699999999999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18953.099999999999</v>
      </c>
      <c r="D148" s="232">
        <v>18980.366666666665</v>
      </c>
      <c r="E148" s="232">
        <v>18860.73333333333</v>
      </c>
      <c r="F148" s="232">
        <v>18768.366666666665</v>
      </c>
      <c r="G148" s="232">
        <v>18648.73333333333</v>
      </c>
      <c r="H148" s="232">
        <v>19072.73333333333</v>
      </c>
      <c r="I148" s="232">
        <v>19192.366666666669</v>
      </c>
      <c r="J148" s="232">
        <v>19284.73333333333</v>
      </c>
      <c r="K148" s="231">
        <v>19100</v>
      </c>
      <c r="L148" s="231">
        <v>18888</v>
      </c>
      <c r="M148" s="231">
        <v>0.26299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206.1</v>
      </c>
      <c r="D149" s="232">
        <v>206.73333333333335</v>
      </c>
      <c r="E149" s="232">
        <v>203.41666666666669</v>
      </c>
      <c r="F149" s="232">
        <v>200.73333333333335</v>
      </c>
      <c r="G149" s="232">
        <v>197.41666666666669</v>
      </c>
      <c r="H149" s="232">
        <v>209.41666666666669</v>
      </c>
      <c r="I149" s="232">
        <v>212.73333333333335</v>
      </c>
      <c r="J149" s="232">
        <v>215.41666666666669</v>
      </c>
      <c r="K149" s="231">
        <v>210.05</v>
      </c>
      <c r="L149" s="231">
        <v>204.05</v>
      </c>
      <c r="M149" s="231">
        <v>7.0827400000000003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844.1</v>
      </c>
      <c r="D150" s="232">
        <v>846.90000000000009</v>
      </c>
      <c r="E150" s="232">
        <v>833.35000000000014</v>
      </c>
      <c r="F150" s="232">
        <v>822.6</v>
      </c>
      <c r="G150" s="232">
        <v>809.05000000000007</v>
      </c>
      <c r="H150" s="232">
        <v>857.6500000000002</v>
      </c>
      <c r="I150" s="232">
        <v>871.20000000000016</v>
      </c>
      <c r="J150" s="232">
        <v>881.95000000000027</v>
      </c>
      <c r="K150" s="231">
        <v>860.45</v>
      </c>
      <c r="L150" s="231">
        <v>836.15</v>
      </c>
      <c r="M150" s="231">
        <v>3.7689300000000001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149.4</v>
      </c>
      <c r="D151" s="232">
        <v>150.46666666666667</v>
      </c>
      <c r="E151" s="232">
        <v>147.73333333333335</v>
      </c>
      <c r="F151" s="232">
        <v>146.06666666666669</v>
      </c>
      <c r="G151" s="232">
        <v>143.33333333333337</v>
      </c>
      <c r="H151" s="232">
        <v>152.13333333333333</v>
      </c>
      <c r="I151" s="232">
        <v>154.86666666666662</v>
      </c>
      <c r="J151" s="232">
        <v>156.5333333333333</v>
      </c>
      <c r="K151" s="231">
        <v>153.19999999999999</v>
      </c>
      <c r="L151" s="231">
        <v>148.80000000000001</v>
      </c>
      <c r="M151" s="231">
        <v>83.017259999999993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250.8</v>
      </c>
      <c r="D152" s="232">
        <v>251.91666666666666</v>
      </c>
      <c r="E152" s="232">
        <v>246.23333333333329</v>
      </c>
      <c r="F152" s="232">
        <v>241.66666666666663</v>
      </c>
      <c r="G152" s="232">
        <v>235.98333333333326</v>
      </c>
      <c r="H152" s="232">
        <v>256.48333333333335</v>
      </c>
      <c r="I152" s="232">
        <v>262.16666666666663</v>
      </c>
      <c r="J152" s="232">
        <v>266.73333333333335</v>
      </c>
      <c r="K152" s="231">
        <v>257.60000000000002</v>
      </c>
      <c r="L152" s="231">
        <v>247.35</v>
      </c>
      <c r="M152" s="231">
        <v>12.040940000000001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619.45000000000005</v>
      </c>
      <c r="D153" s="232">
        <v>621.33333333333337</v>
      </c>
      <c r="E153" s="232">
        <v>614.16666666666674</v>
      </c>
      <c r="F153" s="232">
        <v>608.88333333333333</v>
      </c>
      <c r="G153" s="232">
        <v>601.7166666666667</v>
      </c>
      <c r="H153" s="232">
        <v>626.61666666666679</v>
      </c>
      <c r="I153" s="232">
        <v>633.78333333333353</v>
      </c>
      <c r="J153" s="232">
        <v>639.06666666666683</v>
      </c>
      <c r="K153" s="231">
        <v>628.5</v>
      </c>
      <c r="L153" s="231">
        <v>616.04999999999995</v>
      </c>
      <c r="M153" s="231">
        <v>42.349850000000004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3201.15</v>
      </c>
      <c r="D154" s="232">
        <v>3202.6000000000004</v>
      </c>
      <c r="E154" s="232">
        <v>3183.4000000000005</v>
      </c>
      <c r="F154" s="232">
        <v>3165.65</v>
      </c>
      <c r="G154" s="232">
        <v>3146.4500000000003</v>
      </c>
      <c r="H154" s="232">
        <v>3220.3500000000008</v>
      </c>
      <c r="I154" s="232">
        <v>3239.5500000000006</v>
      </c>
      <c r="J154" s="232">
        <v>3257.3000000000011</v>
      </c>
      <c r="K154" s="231">
        <v>3221.8</v>
      </c>
      <c r="L154" s="231">
        <v>3184.85</v>
      </c>
      <c r="M154" s="231">
        <v>0.84758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578.70000000000005</v>
      </c>
      <c r="D155" s="232">
        <v>581.41666666666663</v>
      </c>
      <c r="E155" s="232">
        <v>572.2833333333333</v>
      </c>
      <c r="F155" s="232">
        <v>565.86666666666667</v>
      </c>
      <c r="G155" s="232">
        <v>556.73333333333335</v>
      </c>
      <c r="H155" s="232">
        <v>587.83333333333326</v>
      </c>
      <c r="I155" s="232">
        <v>596.9666666666667</v>
      </c>
      <c r="J155" s="232">
        <v>603.38333333333321</v>
      </c>
      <c r="K155" s="231">
        <v>590.54999999999995</v>
      </c>
      <c r="L155" s="231">
        <v>575</v>
      </c>
      <c r="M155" s="231">
        <v>10.23188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2934.1</v>
      </c>
      <c r="D156" s="232">
        <v>2941.4166666666665</v>
      </c>
      <c r="E156" s="232">
        <v>2907.4833333333331</v>
      </c>
      <c r="F156" s="232">
        <v>2880.8666666666668</v>
      </c>
      <c r="G156" s="232">
        <v>2846.9333333333334</v>
      </c>
      <c r="H156" s="232">
        <v>2968.0333333333328</v>
      </c>
      <c r="I156" s="232">
        <v>3001.9666666666662</v>
      </c>
      <c r="J156" s="232">
        <v>3028.5833333333326</v>
      </c>
      <c r="K156" s="231">
        <v>2975.35</v>
      </c>
      <c r="L156" s="231">
        <v>2914.8</v>
      </c>
      <c r="M156" s="231">
        <v>1.4833799999999999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37115.25</v>
      </c>
      <c r="D157" s="232">
        <v>37291.75</v>
      </c>
      <c r="E157" s="232">
        <v>36833.5</v>
      </c>
      <c r="F157" s="232">
        <v>36551.75</v>
      </c>
      <c r="G157" s="232">
        <v>36093.5</v>
      </c>
      <c r="H157" s="232">
        <v>37573.5</v>
      </c>
      <c r="I157" s="232">
        <v>38031.75</v>
      </c>
      <c r="J157" s="232">
        <v>38313.5</v>
      </c>
      <c r="K157" s="231">
        <v>37750</v>
      </c>
      <c r="L157" s="231">
        <v>37010</v>
      </c>
      <c r="M157" s="231">
        <v>0.1207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904.65</v>
      </c>
      <c r="D158" s="232">
        <v>897.05000000000007</v>
      </c>
      <c r="E158" s="232">
        <v>882.10000000000014</v>
      </c>
      <c r="F158" s="232">
        <v>859.55000000000007</v>
      </c>
      <c r="G158" s="232">
        <v>844.60000000000014</v>
      </c>
      <c r="H158" s="232">
        <v>919.60000000000014</v>
      </c>
      <c r="I158" s="232">
        <v>934.55000000000018</v>
      </c>
      <c r="J158" s="232">
        <v>957.10000000000014</v>
      </c>
      <c r="K158" s="231">
        <v>912</v>
      </c>
      <c r="L158" s="231">
        <v>874.5</v>
      </c>
      <c r="M158" s="231">
        <v>3.2119200000000001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4324.8</v>
      </c>
      <c r="D159" s="232">
        <v>4396.9333333333334</v>
      </c>
      <c r="E159" s="232">
        <v>4243.8666666666668</v>
      </c>
      <c r="F159" s="232">
        <v>4162.9333333333334</v>
      </c>
      <c r="G159" s="232">
        <v>4009.8666666666668</v>
      </c>
      <c r="H159" s="232">
        <v>4477.8666666666668</v>
      </c>
      <c r="I159" s="232">
        <v>4630.9333333333343</v>
      </c>
      <c r="J159" s="232">
        <v>4711.8666666666668</v>
      </c>
      <c r="K159" s="231">
        <v>4550</v>
      </c>
      <c r="L159" s="231">
        <v>4316</v>
      </c>
      <c r="M159" s="231">
        <v>4.5994599999999997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223.9</v>
      </c>
      <c r="D160" s="232">
        <v>225.51666666666665</v>
      </c>
      <c r="E160" s="232">
        <v>220.8833333333333</v>
      </c>
      <c r="F160" s="232">
        <v>217.86666666666665</v>
      </c>
      <c r="G160" s="232">
        <v>213.23333333333329</v>
      </c>
      <c r="H160" s="232">
        <v>228.5333333333333</v>
      </c>
      <c r="I160" s="232">
        <v>233.16666666666663</v>
      </c>
      <c r="J160" s="232">
        <v>236.18333333333331</v>
      </c>
      <c r="K160" s="231">
        <v>230.15</v>
      </c>
      <c r="L160" s="231">
        <v>222.5</v>
      </c>
      <c r="M160" s="231">
        <v>17.36636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2364.5500000000002</v>
      </c>
      <c r="D161" s="232">
        <v>2365.0666666666671</v>
      </c>
      <c r="E161" s="232">
        <v>2351.1333333333341</v>
      </c>
      <c r="F161" s="232">
        <v>2337.7166666666672</v>
      </c>
      <c r="G161" s="232">
        <v>2323.7833333333342</v>
      </c>
      <c r="H161" s="232">
        <v>2378.483333333334</v>
      </c>
      <c r="I161" s="232">
        <v>2392.4166666666674</v>
      </c>
      <c r="J161" s="232">
        <v>2405.8333333333339</v>
      </c>
      <c r="K161" s="231">
        <v>2379</v>
      </c>
      <c r="L161" s="231">
        <v>2351.65</v>
      </c>
      <c r="M161" s="231">
        <v>2.7019500000000001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2818.6</v>
      </c>
      <c r="D162" s="232">
        <v>2831.5499999999997</v>
      </c>
      <c r="E162" s="232">
        <v>2792.0499999999993</v>
      </c>
      <c r="F162" s="232">
        <v>2765.4999999999995</v>
      </c>
      <c r="G162" s="232">
        <v>2725.9999999999991</v>
      </c>
      <c r="H162" s="232">
        <v>2858.0999999999995</v>
      </c>
      <c r="I162" s="232">
        <v>2897.6000000000004</v>
      </c>
      <c r="J162" s="232">
        <v>2924.1499999999996</v>
      </c>
      <c r="K162" s="231">
        <v>2871.05</v>
      </c>
      <c r="L162" s="231">
        <v>2805</v>
      </c>
      <c r="M162" s="231">
        <v>1.9327000000000001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279.10000000000002</v>
      </c>
      <c r="D163" s="232">
        <v>281.33333333333331</v>
      </c>
      <c r="E163" s="232">
        <v>274.76666666666665</v>
      </c>
      <c r="F163" s="232">
        <v>270.43333333333334</v>
      </c>
      <c r="G163" s="232">
        <v>263.86666666666667</v>
      </c>
      <c r="H163" s="232">
        <v>285.66666666666663</v>
      </c>
      <c r="I163" s="232">
        <v>292.23333333333335</v>
      </c>
      <c r="J163" s="232">
        <v>296.56666666666661</v>
      </c>
      <c r="K163" s="231">
        <v>287.89999999999998</v>
      </c>
      <c r="L163" s="231">
        <v>277</v>
      </c>
      <c r="M163" s="231">
        <v>14.356450000000001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148.15</v>
      </c>
      <c r="D164" s="232">
        <v>149.18333333333334</v>
      </c>
      <c r="E164" s="232">
        <v>146.26666666666668</v>
      </c>
      <c r="F164" s="232">
        <v>144.38333333333335</v>
      </c>
      <c r="G164" s="232">
        <v>141.4666666666667</v>
      </c>
      <c r="H164" s="232">
        <v>151.06666666666666</v>
      </c>
      <c r="I164" s="232">
        <v>153.98333333333329</v>
      </c>
      <c r="J164" s="232">
        <v>155.86666666666665</v>
      </c>
      <c r="K164" s="231">
        <v>152.1</v>
      </c>
      <c r="L164" s="231">
        <v>147.30000000000001</v>
      </c>
      <c r="M164" s="231">
        <v>46.569969999999998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222.4</v>
      </c>
      <c r="D165" s="232">
        <v>222.48333333333335</v>
      </c>
      <c r="E165" s="232">
        <v>220.7166666666667</v>
      </c>
      <c r="F165" s="232">
        <v>219.03333333333336</v>
      </c>
      <c r="G165" s="232">
        <v>217.26666666666671</v>
      </c>
      <c r="H165" s="232">
        <v>224.16666666666669</v>
      </c>
      <c r="I165" s="232">
        <v>225.93333333333334</v>
      </c>
      <c r="J165" s="232">
        <v>227.61666666666667</v>
      </c>
      <c r="K165" s="231">
        <v>224.25</v>
      </c>
      <c r="L165" s="231">
        <v>220.8</v>
      </c>
      <c r="M165" s="231">
        <v>77.787499999999994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413.65</v>
      </c>
      <c r="D166" s="232">
        <v>415.7</v>
      </c>
      <c r="E166" s="232">
        <v>409.54999999999995</v>
      </c>
      <c r="F166" s="232">
        <v>405.45</v>
      </c>
      <c r="G166" s="232">
        <v>399.29999999999995</v>
      </c>
      <c r="H166" s="232">
        <v>419.79999999999995</v>
      </c>
      <c r="I166" s="232">
        <v>425.94999999999993</v>
      </c>
      <c r="J166" s="232">
        <v>430.04999999999995</v>
      </c>
      <c r="K166" s="231">
        <v>421.85</v>
      </c>
      <c r="L166" s="231">
        <v>411.6</v>
      </c>
      <c r="M166" s="231">
        <v>0.74382000000000004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13742.9</v>
      </c>
      <c r="D167" s="232">
        <v>13746.966666666667</v>
      </c>
      <c r="E167" s="232">
        <v>13595.933333333334</v>
      </c>
      <c r="F167" s="232">
        <v>13448.966666666667</v>
      </c>
      <c r="G167" s="232">
        <v>13297.933333333334</v>
      </c>
      <c r="H167" s="232">
        <v>13893.933333333334</v>
      </c>
      <c r="I167" s="232">
        <v>14044.966666666667</v>
      </c>
      <c r="J167" s="232">
        <v>14191.933333333334</v>
      </c>
      <c r="K167" s="231">
        <v>13898</v>
      </c>
      <c r="L167" s="231">
        <v>13600</v>
      </c>
      <c r="M167" s="231">
        <v>2.2270000000000002E-2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45.5</v>
      </c>
      <c r="D168" s="232">
        <v>45.916666666666664</v>
      </c>
      <c r="E168" s="232">
        <v>44.68333333333333</v>
      </c>
      <c r="F168" s="232">
        <v>43.866666666666667</v>
      </c>
      <c r="G168" s="232">
        <v>42.633333333333333</v>
      </c>
      <c r="H168" s="232">
        <v>46.733333333333327</v>
      </c>
      <c r="I168" s="232">
        <v>47.966666666666661</v>
      </c>
      <c r="J168" s="232">
        <v>48.783333333333324</v>
      </c>
      <c r="K168" s="231">
        <v>47.15</v>
      </c>
      <c r="L168" s="231">
        <v>45.1</v>
      </c>
      <c r="M168" s="231">
        <v>414.76341000000002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115.15</v>
      </c>
      <c r="D169" s="232">
        <v>115.81666666666666</v>
      </c>
      <c r="E169" s="232">
        <v>114.13333333333333</v>
      </c>
      <c r="F169" s="232">
        <v>113.11666666666666</v>
      </c>
      <c r="G169" s="232">
        <v>111.43333333333332</v>
      </c>
      <c r="H169" s="232">
        <v>116.83333333333333</v>
      </c>
      <c r="I169" s="232">
        <v>118.51666666666667</v>
      </c>
      <c r="J169" s="232">
        <v>119.53333333333333</v>
      </c>
      <c r="K169" s="231">
        <v>117.5</v>
      </c>
      <c r="L169" s="231">
        <v>114.8</v>
      </c>
      <c r="M169" s="231">
        <v>40.637630000000001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2203.3000000000002</v>
      </c>
      <c r="D170" s="232">
        <v>2217.1</v>
      </c>
      <c r="E170" s="232">
        <v>2184.1999999999998</v>
      </c>
      <c r="F170" s="232">
        <v>2165.1</v>
      </c>
      <c r="G170" s="232">
        <v>2132.1999999999998</v>
      </c>
      <c r="H170" s="232">
        <v>2236.1999999999998</v>
      </c>
      <c r="I170" s="232">
        <v>2269.1000000000004</v>
      </c>
      <c r="J170" s="232">
        <v>2288.1999999999998</v>
      </c>
      <c r="K170" s="231">
        <v>2250</v>
      </c>
      <c r="L170" s="231">
        <v>2198</v>
      </c>
      <c r="M170" s="231">
        <v>57.11497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723.55</v>
      </c>
      <c r="D171" s="232">
        <v>720.86666666666679</v>
      </c>
      <c r="E171" s="232">
        <v>714.38333333333355</v>
      </c>
      <c r="F171" s="232">
        <v>705.21666666666681</v>
      </c>
      <c r="G171" s="232">
        <v>698.73333333333358</v>
      </c>
      <c r="H171" s="232">
        <v>730.03333333333353</v>
      </c>
      <c r="I171" s="232">
        <v>736.51666666666665</v>
      </c>
      <c r="J171" s="232">
        <v>745.68333333333351</v>
      </c>
      <c r="K171" s="231">
        <v>727.35</v>
      </c>
      <c r="L171" s="231">
        <v>711.7</v>
      </c>
      <c r="M171" s="231">
        <v>7.1509099999999997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1112.2</v>
      </c>
      <c r="D172" s="232">
        <v>1107.5166666666667</v>
      </c>
      <c r="E172" s="232">
        <v>1093.1833333333334</v>
      </c>
      <c r="F172" s="232">
        <v>1074.1666666666667</v>
      </c>
      <c r="G172" s="232">
        <v>1059.8333333333335</v>
      </c>
      <c r="H172" s="232">
        <v>1126.5333333333333</v>
      </c>
      <c r="I172" s="232">
        <v>1140.8666666666668</v>
      </c>
      <c r="J172" s="232">
        <v>1159.8833333333332</v>
      </c>
      <c r="K172" s="231">
        <v>1121.8499999999999</v>
      </c>
      <c r="L172" s="231">
        <v>1088.5</v>
      </c>
      <c r="M172" s="231">
        <v>10.19781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2381.4499999999998</v>
      </c>
      <c r="D173" s="232">
        <v>2383.3999999999996</v>
      </c>
      <c r="E173" s="232">
        <v>2369.1999999999994</v>
      </c>
      <c r="F173" s="232">
        <v>2356.9499999999998</v>
      </c>
      <c r="G173" s="232">
        <v>2342.7499999999995</v>
      </c>
      <c r="H173" s="232">
        <v>2395.6499999999992</v>
      </c>
      <c r="I173" s="232">
        <v>2409.85</v>
      </c>
      <c r="J173" s="232">
        <v>2422.099999999999</v>
      </c>
      <c r="K173" s="231">
        <v>2397.6</v>
      </c>
      <c r="L173" s="231">
        <v>2371.15</v>
      </c>
      <c r="M173" s="231">
        <v>3.00095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64.75</v>
      </c>
      <c r="D174" s="232">
        <v>65.066666666666663</v>
      </c>
      <c r="E174" s="232">
        <v>63.883333333333326</v>
      </c>
      <c r="F174" s="232">
        <v>63.016666666666666</v>
      </c>
      <c r="G174" s="232">
        <v>61.833333333333329</v>
      </c>
      <c r="H174" s="232">
        <v>65.933333333333323</v>
      </c>
      <c r="I174" s="232">
        <v>67.11666666666666</v>
      </c>
      <c r="J174" s="232">
        <v>67.98333333333332</v>
      </c>
      <c r="K174" s="231">
        <v>66.25</v>
      </c>
      <c r="L174" s="231">
        <v>64.2</v>
      </c>
      <c r="M174" s="231">
        <v>136.29858999999999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25511.65</v>
      </c>
      <c r="D175" s="232">
        <v>25404.083333333332</v>
      </c>
      <c r="E175" s="232">
        <v>25218.166666666664</v>
      </c>
      <c r="F175" s="232">
        <v>24924.683333333331</v>
      </c>
      <c r="G175" s="232">
        <v>24738.766666666663</v>
      </c>
      <c r="H175" s="232">
        <v>25697.566666666666</v>
      </c>
      <c r="I175" s="232">
        <v>25883.48333333333</v>
      </c>
      <c r="J175" s="232">
        <v>26176.966666666667</v>
      </c>
      <c r="K175" s="231">
        <v>25590</v>
      </c>
      <c r="L175" s="231">
        <v>25110.6</v>
      </c>
      <c r="M175" s="231">
        <v>0.35202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1233.2</v>
      </c>
      <c r="D176" s="280">
        <v>1239.1666666666667</v>
      </c>
      <c r="E176" s="280">
        <v>1219.0333333333335</v>
      </c>
      <c r="F176" s="280">
        <v>1204.8666666666668</v>
      </c>
      <c r="G176" s="280">
        <v>1184.7333333333336</v>
      </c>
      <c r="H176" s="280">
        <v>1253.3333333333335</v>
      </c>
      <c r="I176" s="280">
        <v>1273.4666666666667</v>
      </c>
      <c r="J176" s="280">
        <v>1287.6333333333334</v>
      </c>
      <c r="K176" s="279">
        <v>1259.3</v>
      </c>
      <c r="L176" s="279">
        <v>1225</v>
      </c>
      <c r="M176" s="279">
        <v>8.5805399999999992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3333.45</v>
      </c>
      <c r="D177" s="232">
        <v>3329.7666666666664</v>
      </c>
      <c r="E177" s="232">
        <v>3309.5333333333328</v>
      </c>
      <c r="F177" s="232">
        <v>3285.6166666666663</v>
      </c>
      <c r="G177" s="232">
        <v>3265.3833333333328</v>
      </c>
      <c r="H177" s="232">
        <v>3353.6833333333329</v>
      </c>
      <c r="I177" s="232">
        <v>3373.9166666666665</v>
      </c>
      <c r="J177" s="232">
        <v>3397.833333333333</v>
      </c>
      <c r="K177" s="231">
        <v>3350</v>
      </c>
      <c r="L177" s="231">
        <v>3305.85</v>
      </c>
      <c r="M177" s="231">
        <v>3.3200400000000001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410.75</v>
      </c>
      <c r="D178" s="232">
        <v>412.09999999999997</v>
      </c>
      <c r="E178" s="232">
        <v>405.39999999999992</v>
      </c>
      <c r="F178" s="232">
        <v>400.04999999999995</v>
      </c>
      <c r="G178" s="232">
        <v>393.34999999999991</v>
      </c>
      <c r="H178" s="232">
        <v>417.44999999999993</v>
      </c>
      <c r="I178" s="232">
        <v>424.15</v>
      </c>
      <c r="J178" s="232">
        <v>429.49999999999994</v>
      </c>
      <c r="K178" s="231">
        <v>418.8</v>
      </c>
      <c r="L178" s="231">
        <v>406.75</v>
      </c>
      <c r="M178" s="231">
        <v>11.76131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505.35</v>
      </c>
      <c r="D179" s="232">
        <v>507.91666666666669</v>
      </c>
      <c r="E179" s="232">
        <v>500.88333333333333</v>
      </c>
      <c r="F179" s="232">
        <v>496.41666666666663</v>
      </c>
      <c r="G179" s="232">
        <v>489.38333333333327</v>
      </c>
      <c r="H179" s="232">
        <v>512.38333333333344</v>
      </c>
      <c r="I179" s="232">
        <v>519.41666666666674</v>
      </c>
      <c r="J179" s="232">
        <v>523.88333333333344</v>
      </c>
      <c r="K179" s="231">
        <v>514.95000000000005</v>
      </c>
      <c r="L179" s="231">
        <v>503.45</v>
      </c>
      <c r="M179" s="231">
        <v>144.16983999999999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82.35</v>
      </c>
      <c r="D180" s="232">
        <v>83.133333333333326</v>
      </c>
      <c r="E180" s="232">
        <v>81.216666666666654</v>
      </c>
      <c r="F180" s="232">
        <v>80.083333333333329</v>
      </c>
      <c r="G180" s="232">
        <v>78.166666666666657</v>
      </c>
      <c r="H180" s="232">
        <v>84.266666666666652</v>
      </c>
      <c r="I180" s="232">
        <v>86.183333333333337</v>
      </c>
      <c r="J180" s="232">
        <v>87.316666666666649</v>
      </c>
      <c r="K180" s="231">
        <v>85.05</v>
      </c>
      <c r="L180" s="231">
        <v>82</v>
      </c>
      <c r="M180" s="231">
        <v>205.99895000000001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972.85</v>
      </c>
      <c r="D181" s="232">
        <v>973.2833333333333</v>
      </c>
      <c r="E181" s="232">
        <v>967.56666666666661</v>
      </c>
      <c r="F181" s="232">
        <v>962.2833333333333</v>
      </c>
      <c r="G181" s="232">
        <v>956.56666666666661</v>
      </c>
      <c r="H181" s="232">
        <v>978.56666666666661</v>
      </c>
      <c r="I181" s="232">
        <v>984.2833333333333</v>
      </c>
      <c r="J181" s="232">
        <v>989.56666666666661</v>
      </c>
      <c r="K181" s="231">
        <v>979</v>
      </c>
      <c r="L181" s="231">
        <v>968</v>
      </c>
      <c r="M181" s="231">
        <v>15.343220000000001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418.65</v>
      </c>
      <c r="D182" s="232">
        <v>421.2833333333333</v>
      </c>
      <c r="E182" s="232">
        <v>413.86666666666662</v>
      </c>
      <c r="F182" s="232">
        <v>409.08333333333331</v>
      </c>
      <c r="G182" s="232">
        <v>401.66666666666663</v>
      </c>
      <c r="H182" s="232">
        <v>426.06666666666661</v>
      </c>
      <c r="I182" s="232">
        <v>433.48333333333335</v>
      </c>
      <c r="J182" s="232">
        <v>438.26666666666659</v>
      </c>
      <c r="K182" s="231">
        <v>428.7</v>
      </c>
      <c r="L182" s="231">
        <v>416.5</v>
      </c>
      <c r="M182" s="231">
        <v>2.79874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575.20000000000005</v>
      </c>
      <c r="D183" s="232">
        <v>576.68333333333328</v>
      </c>
      <c r="E183" s="232">
        <v>571.56666666666661</v>
      </c>
      <c r="F183" s="232">
        <v>567.93333333333328</v>
      </c>
      <c r="G183" s="232">
        <v>562.81666666666661</v>
      </c>
      <c r="H183" s="232">
        <v>580.31666666666661</v>
      </c>
      <c r="I183" s="232">
        <v>585.43333333333317</v>
      </c>
      <c r="J183" s="232">
        <v>589.06666666666661</v>
      </c>
      <c r="K183" s="231">
        <v>581.79999999999995</v>
      </c>
      <c r="L183" s="231">
        <v>573.04999999999995</v>
      </c>
      <c r="M183" s="231">
        <v>2.3418199999999998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1042</v>
      </c>
      <c r="D184" s="232">
        <v>1048.7333333333333</v>
      </c>
      <c r="E184" s="232">
        <v>1033.6166666666668</v>
      </c>
      <c r="F184" s="232">
        <v>1025.2333333333333</v>
      </c>
      <c r="G184" s="232">
        <v>1010.1166666666668</v>
      </c>
      <c r="H184" s="232">
        <v>1057.1166666666668</v>
      </c>
      <c r="I184" s="232">
        <v>1072.2333333333331</v>
      </c>
      <c r="J184" s="232">
        <v>1080.6166666666668</v>
      </c>
      <c r="K184" s="231">
        <v>1063.8499999999999</v>
      </c>
      <c r="L184" s="231">
        <v>1040.3499999999999</v>
      </c>
      <c r="M184" s="231">
        <v>7.5316099999999997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953.95</v>
      </c>
      <c r="D185" s="232">
        <v>957.98333333333323</v>
      </c>
      <c r="E185" s="232">
        <v>945.96666666666647</v>
      </c>
      <c r="F185" s="232">
        <v>937.98333333333323</v>
      </c>
      <c r="G185" s="232">
        <v>925.96666666666647</v>
      </c>
      <c r="H185" s="232">
        <v>965.96666666666647</v>
      </c>
      <c r="I185" s="232">
        <v>977.98333333333312</v>
      </c>
      <c r="J185" s="232">
        <v>985.96666666666647</v>
      </c>
      <c r="K185" s="231">
        <v>970</v>
      </c>
      <c r="L185" s="231">
        <v>950</v>
      </c>
      <c r="M185" s="231">
        <v>5.7268600000000003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1223.2</v>
      </c>
      <c r="D186" s="232">
        <v>1222.0833333333333</v>
      </c>
      <c r="E186" s="232">
        <v>1211.2166666666665</v>
      </c>
      <c r="F186" s="232">
        <v>1199.2333333333331</v>
      </c>
      <c r="G186" s="232">
        <v>1188.3666666666663</v>
      </c>
      <c r="H186" s="232">
        <v>1234.0666666666666</v>
      </c>
      <c r="I186" s="232">
        <v>1244.9333333333334</v>
      </c>
      <c r="J186" s="232">
        <v>1256.9166666666667</v>
      </c>
      <c r="K186" s="231">
        <v>1232.95</v>
      </c>
      <c r="L186" s="231">
        <v>1210.0999999999999</v>
      </c>
      <c r="M186" s="231">
        <v>4.2336299999999998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3120.5</v>
      </c>
      <c r="D187" s="232">
        <v>3132.1666666666665</v>
      </c>
      <c r="E187" s="232">
        <v>3094.333333333333</v>
      </c>
      <c r="F187" s="232">
        <v>3068.1666666666665</v>
      </c>
      <c r="G187" s="232">
        <v>3030.333333333333</v>
      </c>
      <c r="H187" s="232">
        <v>3158.333333333333</v>
      </c>
      <c r="I187" s="232">
        <v>3196.1666666666661</v>
      </c>
      <c r="J187" s="232">
        <v>3222.333333333333</v>
      </c>
      <c r="K187" s="231">
        <v>3170</v>
      </c>
      <c r="L187" s="231">
        <v>3106</v>
      </c>
      <c r="M187" s="231">
        <v>13.295769999999999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702.35</v>
      </c>
      <c r="D188" s="232">
        <v>703.63333333333333</v>
      </c>
      <c r="E188" s="232">
        <v>697.56666666666661</v>
      </c>
      <c r="F188" s="232">
        <v>692.7833333333333</v>
      </c>
      <c r="G188" s="232">
        <v>686.71666666666658</v>
      </c>
      <c r="H188" s="232">
        <v>708.41666666666663</v>
      </c>
      <c r="I188" s="232">
        <v>714.48333333333346</v>
      </c>
      <c r="J188" s="232">
        <v>719.26666666666665</v>
      </c>
      <c r="K188" s="231">
        <v>709.7</v>
      </c>
      <c r="L188" s="231">
        <v>698.85</v>
      </c>
      <c r="M188" s="231">
        <v>9.6046999999999993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6000.7</v>
      </c>
      <c r="D189" s="232">
        <v>6018.7333333333336</v>
      </c>
      <c r="E189" s="232">
        <v>5952.4666666666672</v>
      </c>
      <c r="F189" s="232">
        <v>5904.2333333333336</v>
      </c>
      <c r="G189" s="232">
        <v>5837.9666666666672</v>
      </c>
      <c r="H189" s="232">
        <v>6066.9666666666672</v>
      </c>
      <c r="I189" s="232">
        <v>6133.2333333333336</v>
      </c>
      <c r="J189" s="232">
        <v>6181.4666666666672</v>
      </c>
      <c r="K189" s="231">
        <v>6085</v>
      </c>
      <c r="L189" s="231">
        <v>5970.5</v>
      </c>
      <c r="M189" s="231">
        <v>1.0492600000000001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416.5</v>
      </c>
      <c r="D190" s="232">
        <v>417.2833333333333</v>
      </c>
      <c r="E190" s="232">
        <v>414.01666666666659</v>
      </c>
      <c r="F190" s="232">
        <v>411.5333333333333</v>
      </c>
      <c r="G190" s="232">
        <v>408.26666666666659</v>
      </c>
      <c r="H190" s="232">
        <v>419.76666666666659</v>
      </c>
      <c r="I190" s="232">
        <v>423.03333333333325</v>
      </c>
      <c r="J190" s="232">
        <v>425.51666666666659</v>
      </c>
      <c r="K190" s="231">
        <v>420.55</v>
      </c>
      <c r="L190" s="231">
        <v>414.8</v>
      </c>
      <c r="M190" s="231">
        <v>68.779600000000002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192.75</v>
      </c>
      <c r="D191" s="232">
        <v>195.36666666666667</v>
      </c>
      <c r="E191" s="232">
        <v>189.48333333333335</v>
      </c>
      <c r="F191" s="232">
        <v>186.21666666666667</v>
      </c>
      <c r="G191" s="232">
        <v>180.33333333333334</v>
      </c>
      <c r="H191" s="232">
        <v>198.63333333333335</v>
      </c>
      <c r="I191" s="232">
        <v>204.51666666666668</v>
      </c>
      <c r="J191" s="232">
        <v>207.78333333333336</v>
      </c>
      <c r="K191" s="231">
        <v>201.25</v>
      </c>
      <c r="L191" s="231">
        <v>192.1</v>
      </c>
      <c r="M191" s="231">
        <v>160.10459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102.1</v>
      </c>
      <c r="D192" s="232">
        <v>102.89999999999999</v>
      </c>
      <c r="E192" s="232">
        <v>100.74999999999999</v>
      </c>
      <c r="F192" s="232">
        <v>99.399999999999991</v>
      </c>
      <c r="G192" s="232">
        <v>97.249999999999986</v>
      </c>
      <c r="H192" s="232">
        <v>104.24999999999999</v>
      </c>
      <c r="I192" s="232">
        <v>106.39999999999999</v>
      </c>
      <c r="J192" s="232">
        <v>107.74999999999999</v>
      </c>
      <c r="K192" s="231">
        <v>105.05</v>
      </c>
      <c r="L192" s="231">
        <v>101.55</v>
      </c>
      <c r="M192" s="231">
        <v>390.14278000000002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55.25</v>
      </c>
      <c r="D193" s="232">
        <v>56.116666666666667</v>
      </c>
      <c r="E193" s="232">
        <v>54.183333333333337</v>
      </c>
      <c r="F193" s="232">
        <v>53.116666666666667</v>
      </c>
      <c r="G193" s="232">
        <v>51.183333333333337</v>
      </c>
      <c r="H193" s="232">
        <v>57.183333333333337</v>
      </c>
      <c r="I193" s="232">
        <v>59.11666666666666</v>
      </c>
      <c r="J193" s="232">
        <v>60.183333333333337</v>
      </c>
      <c r="K193" s="231">
        <v>58.05</v>
      </c>
      <c r="L193" s="231">
        <v>55.05</v>
      </c>
      <c r="M193" s="231">
        <v>17.265339999999998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1101.95</v>
      </c>
      <c r="D194" s="232">
        <v>1105.5333333333333</v>
      </c>
      <c r="E194" s="232">
        <v>1093.0666666666666</v>
      </c>
      <c r="F194" s="232">
        <v>1084.1833333333334</v>
      </c>
      <c r="G194" s="232">
        <v>1071.7166666666667</v>
      </c>
      <c r="H194" s="232">
        <v>1114.4166666666665</v>
      </c>
      <c r="I194" s="232">
        <v>1126.8833333333332</v>
      </c>
      <c r="J194" s="232">
        <v>1135.7666666666664</v>
      </c>
      <c r="K194" s="231">
        <v>1118</v>
      </c>
      <c r="L194" s="231">
        <v>1096.6500000000001</v>
      </c>
      <c r="M194" s="231">
        <v>19.4346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744.5</v>
      </c>
      <c r="D195" s="232">
        <v>739.76666666666677</v>
      </c>
      <c r="E195" s="232">
        <v>732.73333333333358</v>
      </c>
      <c r="F195" s="232">
        <v>720.96666666666681</v>
      </c>
      <c r="G195" s="232">
        <v>713.93333333333362</v>
      </c>
      <c r="H195" s="232">
        <v>751.53333333333353</v>
      </c>
      <c r="I195" s="232">
        <v>758.56666666666661</v>
      </c>
      <c r="J195" s="232">
        <v>770.33333333333348</v>
      </c>
      <c r="K195" s="231">
        <v>746.8</v>
      </c>
      <c r="L195" s="231">
        <v>728</v>
      </c>
      <c r="M195" s="231">
        <v>6.50793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2493.35</v>
      </c>
      <c r="D196" s="232">
        <v>2495.9999999999995</v>
      </c>
      <c r="E196" s="232">
        <v>2472.2999999999993</v>
      </c>
      <c r="F196" s="232">
        <v>2451.2499999999995</v>
      </c>
      <c r="G196" s="232">
        <v>2427.5499999999993</v>
      </c>
      <c r="H196" s="232">
        <v>2517.0499999999993</v>
      </c>
      <c r="I196" s="232">
        <v>2540.7499999999991</v>
      </c>
      <c r="J196" s="232">
        <v>2561.7999999999993</v>
      </c>
      <c r="K196" s="231">
        <v>2519.6999999999998</v>
      </c>
      <c r="L196" s="231">
        <v>2474.9499999999998</v>
      </c>
      <c r="M196" s="231">
        <v>8.3891899999999993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1517.9</v>
      </c>
      <c r="D197" s="232">
        <v>1521.3666666666668</v>
      </c>
      <c r="E197" s="232">
        <v>1505.3833333333337</v>
      </c>
      <c r="F197" s="232">
        <v>1492.8666666666668</v>
      </c>
      <c r="G197" s="232">
        <v>1476.8833333333337</v>
      </c>
      <c r="H197" s="232">
        <v>1533.8833333333337</v>
      </c>
      <c r="I197" s="232">
        <v>1549.8666666666668</v>
      </c>
      <c r="J197" s="232">
        <v>1562.3833333333337</v>
      </c>
      <c r="K197" s="231">
        <v>1537.35</v>
      </c>
      <c r="L197" s="231">
        <v>1508.85</v>
      </c>
      <c r="M197" s="231">
        <v>1.10379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502.9</v>
      </c>
      <c r="D198" s="232">
        <v>506.88333333333338</v>
      </c>
      <c r="E198" s="232">
        <v>496.51666666666677</v>
      </c>
      <c r="F198" s="232">
        <v>490.13333333333338</v>
      </c>
      <c r="G198" s="232">
        <v>479.76666666666677</v>
      </c>
      <c r="H198" s="232">
        <v>513.26666666666677</v>
      </c>
      <c r="I198" s="232">
        <v>523.63333333333344</v>
      </c>
      <c r="J198" s="232">
        <v>530.01666666666677</v>
      </c>
      <c r="K198" s="231">
        <v>517.25</v>
      </c>
      <c r="L198" s="231">
        <v>500.5</v>
      </c>
      <c r="M198" s="231">
        <v>4.1011300000000004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1310.05</v>
      </c>
      <c r="D199" s="232">
        <v>1320.0166666666667</v>
      </c>
      <c r="E199" s="232">
        <v>1295.0333333333333</v>
      </c>
      <c r="F199" s="232">
        <v>1280.0166666666667</v>
      </c>
      <c r="G199" s="232">
        <v>1255.0333333333333</v>
      </c>
      <c r="H199" s="232">
        <v>1335.0333333333333</v>
      </c>
      <c r="I199" s="232">
        <v>1360.0166666666664</v>
      </c>
      <c r="J199" s="232">
        <v>1375.0333333333333</v>
      </c>
      <c r="K199" s="231">
        <v>1345</v>
      </c>
      <c r="L199" s="231">
        <v>1305</v>
      </c>
      <c r="M199" s="231">
        <v>3.1637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27.1</v>
      </c>
      <c r="D200" s="232">
        <v>27.349999999999998</v>
      </c>
      <c r="E200" s="232">
        <v>26.749999999999996</v>
      </c>
      <c r="F200" s="232">
        <v>26.4</v>
      </c>
      <c r="G200" s="232">
        <v>25.799999999999997</v>
      </c>
      <c r="H200" s="232">
        <v>27.699999999999996</v>
      </c>
      <c r="I200" s="232">
        <v>28.299999999999997</v>
      </c>
      <c r="J200" s="232">
        <v>28.649999999999995</v>
      </c>
      <c r="K200" s="231">
        <v>27.95</v>
      </c>
      <c r="L200" s="231">
        <v>27</v>
      </c>
      <c r="M200" s="231">
        <v>54.947650000000003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2551.4</v>
      </c>
      <c r="D201" s="232">
        <v>2533.8166666666671</v>
      </c>
      <c r="E201" s="232">
        <v>2496.733333333334</v>
      </c>
      <c r="F201" s="232">
        <v>2442.0666666666671</v>
      </c>
      <c r="G201" s="232">
        <v>2404.983333333334</v>
      </c>
      <c r="H201" s="232">
        <v>2588.483333333334</v>
      </c>
      <c r="I201" s="232">
        <v>2625.5666666666671</v>
      </c>
      <c r="J201" s="232">
        <v>2680.233333333334</v>
      </c>
      <c r="K201" s="231">
        <v>2570.9</v>
      </c>
      <c r="L201" s="231">
        <v>2479.15</v>
      </c>
      <c r="M201" s="231">
        <v>1.52502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696.9</v>
      </c>
      <c r="D202" s="232">
        <v>701.63333333333321</v>
      </c>
      <c r="E202" s="232">
        <v>689.46666666666647</v>
      </c>
      <c r="F202" s="232">
        <v>682.0333333333333</v>
      </c>
      <c r="G202" s="232">
        <v>669.86666666666656</v>
      </c>
      <c r="H202" s="232">
        <v>709.06666666666638</v>
      </c>
      <c r="I202" s="232">
        <v>721.23333333333312</v>
      </c>
      <c r="J202" s="232">
        <v>728.66666666666629</v>
      </c>
      <c r="K202" s="231">
        <v>713.8</v>
      </c>
      <c r="L202" s="231">
        <v>694.2</v>
      </c>
      <c r="M202" s="231">
        <v>9.8259100000000004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7405.65</v>
      </c>
      <c r="D203" s="232">
        <v>7388.1333333333323</v>
      </c>
      <c r="E203" s="232">
        <v>7345.0666666666648</v>
      </c>
      <c r="F203" s="232">
        <v>7284.4833333333327</v>
      </c>
      <c r="G203" s="232">
        <v>7241.4166666666652</v>
      </c>
      <c r="H203" s="232">
        <v>7448.7166666666644</v>
      </c>
      <c r="I203" s="232">
        <v>7491.7833333333319</v>
      </c>
      <c r="J203" s="232">
        <v>7552.3666666666641</v>
      </c>
      <c r="K203" s="231">
        <v>7431.2</v>
      </c>
      <c r="L203" s="231">
        <v>7327.55</v>
      </c>
      <c r="M203" s="231">
        <v>2.2899400000000001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63.4</v>
      </c>
      <c r="D204" s="232">
        <v>63.916666666666664</v>
      </c>
      <c r="E204" s="232">
        <v>62.033333333333331</v>
      </c>
      <c r="F204" s="232">
        <v>60.666666666666664</v>
      </c>
      <c r="G204" s="232">
        <v>58.783333333333331</v>
      </c>
      <c r="H204" s="232">
        <v>65.283333333333331</v>
      </c>
      <c r="I204" s="232">
        <v>67.166666666666671</v>
      </c>
      <c r="J204" s="232">
        <v>68.533333333333331</v>
      </c>
      <c r="K204" s="231">
        <v>65.8</v>
      </c>
      <c r="L204" s="231">
        <v>62.55</v>
      </c>
      <c r="M204" s="231">
        <v>91.232500000000002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1436.75</v>
      </c>
      <c r="D205" s="232">
        <v>1436.3166666666666</v>
      </c>
      <c r="E205" s="232">
        <v>1429.1333333333332</v>
      </c>
      <c r="F205" s="232">
        <v>1421.5166666666667</v>
      </c>
      <c r="G205" s="232">
        <v>1414.3333333333333</v>
      </c>
      <c r="H205" s="232">
        <v>1443.9333333333332</v>
      </c>
      <c r="I205" s="232">
        <v>1451.1166666666666</v>
      </c>
      <c r="J205" s="232">
        <v>1458.7333333333331</v>
      </c>
      <c r="K205" s="231">
        <v>1443.5</v>
      </c>
      <c r="L205" s="231">
        <v>1428.7</v>
      </c>
      <c r="M205" s="231">
        <v>0.72985999999999995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763.75</v>
      </c>
      <c r="D206" s="232">
        <v>766.35</v>
      </c>
      <c r="E206" s="232">
        <v>759</v>
      </c>
      <c r="F206" s="232">
        <v>754.25</v>
      </c>
      <c r="G206" s="232">
        <v>746.9</v>
      </c>
      <c r="H206" s="232">
        <v>771.1</v>
      </c>
      <c r="I206" s="232">
        <v>778.45000000000016</v>
      </c>
      <c r="J206" s="232">
        <v>783.2</v>
      </c>
      <c r="K206" s="231">
        <v>773.7</v>
      </c>
      <c r="L206" s="231">
        <v>761.6</v>
      </c>
      <c r="M206" s="231">
        <v>5.1556800000000003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1352</v>
      </c>
      <c r="D207" s="232">
        <v>1358.7</v>
      </c>
      <c r="E207" s="232">
        <v>1323.4</v>
      </c>
      <c r="F207" s="232">
        <v>1294.8</v>
      </c>
      <c r="G207" s="232">
        <v>1259.5</v>
      </c>
      <c r="H207" s="232">
        <v>1387.3000000000002</v>
      </c>
      <c r="I207" s="232">
        <v>1422.6</v>
      </c>
      <c r="J207" s="232">
        <v>1451.2000000000003</v>
      </c>
      <c r="K207" s="231">
        <v>1394</v>
      </c>
      <c r="L207" s="231">
        <v>1330.1</v>
      </c>
      <c r="M207" s="231">
        <v>20.3354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269.75</v>
      </c>
      <c r="D208" s="232">
        <v>272.5</v>
      </c>
      <c r="E208" s="232">
        <v>265.5</v>
      </c>
      <c r="F208" s="232">
        <v>261.25</v>
      </c>
      <c r="G208" s="232">
        <v>254.25</v>
      </c>
      <c r="H208" s="232">
        <v>276.75</v>
      </c>
      <c r="I208" s="232">
        <v>283.75</v>
      </c>
      <c r="J208" s="232">
        <v>288</v>
      </c>
      <c r="K208" s="231">
        <v>279.5</v>
      </c>
      <c r="L208" s="231">
        <v>268.25</v>
      </c>
      <c r="M208" s="231">
        <v>211.08973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6.25</v>
      </c>
      <c r="D209" s="232">
        <v>6.3166666666666664</v>
      </c>
      <c r="E209" s="232">
        <v>6.1333333333333329</v>
      </c>
      <c r="F209" s="232">
        <v>6.0166666666666666</v>
      </c>
      <c r="G209" s="232">
        <v>5.833333333333333</v>
      </c>
      <c r="H209" s="232">
        <v>6.4333333333333327</v>
      </c>
      <c r="I209" s="232">
        <v>6.6166666666666663</v>
      </c>
      <c r="J209" s="232">
        <v>6.7333333333333325</v>
      </c>
      <c r="K209" s="231">
        <v>6.5</v>
      </c>
      <c r="L209" s="231">
        <v>6.2</v>
      </c>
      <c r="M209" s="231">
        <v>1135.0393799999999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821.7</v>
      </c>
      <c r="D210" s="232">
        <v>824.85</v>
      </c>
      <c r="E210" s="232">
        <v>813.2</v>
      </c>
      <c r="F210" s="232">
        <v>804.7</v>
      </c>
      <c r="G210" s="232">
        <v>793.05000000000007</v>
      </c>
      <c r="H210" s="232">
        <v>833.35</v>
      </c>
      <c r="I210" s="232">
        <v>844.99999999999989</v>
      </c>
      <c r="J210" s="232">
        <v>853.5</v>
      </c>
      <c r="K210" s="231">
        <v>836.5</v>
      </c>
      <c r="L210" s="231">
        <v>816.35</v>
      </c>
      <c r="M210" s="231">
        <v>7.7188100000000004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1334.6</v>
      </c>
      <c r="D211" s="232">
        <v>1332.4666666666667</v>
      </c>
      <c r="E211" s="232">
        <v>1319.7333333333333</v>
      </c>
      <c r="F211" s="232">
        <v>1304.8666666666666</v>
      </c>
      <c r="G211" s="232">
        <v>1292.1333333333332</v>
      </c>
      <c r="H211" s="232">
        <v>1347.3333333333335</v>
      </c>
      <c r="I211" s="232">
        <v>1360.0666666666671</v>
      </c>
      <c r="J211" s="232">
        <v>1374.9333333333336</v>
      </c>
      <c r="K211" s="231">
        <v>1345.2</v>
      </c>
      <c r="L211" s="231">
        <v>1317.6</v>
      </c>
      <c r="M211" s="231">
        <v>0.76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361.75</v>
      </c>
      <c r="D212" s="232">
        <v>363.2</v>
      </c>
      <c r="E212" s="232">
        <v>359.54999999999995</v>
      </c>
      <c r="F212" s="232">
        <v>357.34999999999997</v>
      </c>
      <c r="G212" s="232">
        <v>353.69999999999993</v>
      </c>
      <c r="H212" s="232">
        <v>365.4</v>
      </c>
      <c r="I212" s="232">
        <v>369.04999999999995</v>
      </c>
      <c r="J212" s="232">
        <v>371.25</v>
      </c>
      <c r="K212" s="231">
        <v>366.85</v>
      </c>
      <c r="L212" s="231">
        <v>361</v>
      </c>
      <c r="M212" s="231">
        <v>39.533479999999997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15.05</v>
      </c>
      <c r="D213" s="232">
        <v>15.1</v>
      </c>
      <c r="E213" s="232">
        <v>14.95</v>
      </c>
      <c r="F213" s="232">
        <v>14.85</v>
      </c>
      <c r="G213" s="232">
        <v>14.7</v>
      </c>
      <c r="H213" s="232">
        <v>15.2</v>
      </c>
      <c r="I213" s="232">
        <v>15.350000000000001</v>
      </c>
      <c r="J213" s="232">
        <v>15.45</v>
      </c>
      <c r="K213" s="231">
        <v>15.25</v>
      </c>
      <c r="L213" s="231">
        <v>15</v>
      </c>
      <c r="M213" s="231">
        <v>936.54254000000003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211.75</v>
      </c>
      <c r="D214" s="232">
        <v>213.4</v>
      </c>
      <c r="E214" s="232">
        <v>209.05</v>
      </c>
      <c r="F214" s="232">
        <v>206.35</v>
      </c>
      <c r="G214" s="232">
        <v>202</v>
      </c>
      <c r="H214" s="232">
        <v>216.10000000000002</v>
      </c>
      <c r="I214" s="232">
        <v>220.45</v>
      </c>
      <c r="J214" s="232">
        <v>223.15000000000003</v>
      </c>
      <c r="K214" s="231">
        <v>217.75</v>
      </c>
      <c r="L214" s="231">
        <v>210.7</v>
      </c>
      <c r="M214" s="231">
        <v>64.625299999999996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50.65</v>
      </c>
      <c r="D215" s="232">
        <v>51.216666666666669</v>
      </c>
      <c r="E215" s="232">
        <v>49.583333333333336</v>
      </c>
      <c r="F215" s="232">
        <v>48.516666666666666</v>
      </c>
      <c r="G215" s="232">
        <v>46.883333333333333</v>
      </c>
      <c r="H215" s="232">
        <v>52.283333333333339</v>
      </c>
      <c r="I215" s="232">
        <v>53.916666666666664</v>
      </c>
      <c r="J215" s="232">
        <v>54.983333333333341</v>
      </c>
      <c r="K215" s="231">
        <v>52.85</v>
      </c>
      <c r="L215" s="231">
        <v>50.15</v>
      </c>
      <c r="M215" s="231">
        <v>672.43087000000003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480.7</v>
      </c>
      <c r="D216" s="232">
        <v>482.16666666666669</v>
      </c>
      <c r="E216" s="232">
        <v>477.33333333333337</v>
      </c>
      <c r="F216" s="232">
        <v>473.9666666666667</v>
      </c>
      <c r="G216" s="232">
        <v>469.13333333333338</v>
      </c>
      <c r="H216" s="232">
        <v>485.53333333333336</v>
      </c>
      <c r="I216" s="232">
        <v>490.36666666666673</v>
      </c>
      <c r="J216" s="232">
        <v>493.73333333333335</v>
      </c>
      <c r="K216" s="231">
        <v>487</v>
      </c>
      <c r="L216" s="231">
        <v>478.8</v>
      </c>
      <c r="M216" s="231">
        <v>9.3860200000000003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45012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1" t="s">
        <v>20</v>
      </c>
      <c r="D9" s="381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3"/>
      <c r="L9" s="24"/>
      <c r="M9" s="50"/>
      <c r="N9" s="1"/>
      <c r="O9" s="1"/>
    </row>
    <row r="10" spans="1:15" ht="42.75" customHeight="1">
      <c r="A10" s="379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429.1</v>
      </c>
      <c r="D11" s="232">
        <v>427.9666666666667</v>
      </c>
      <c r="E11" s="232">
        <v>421.08333333333337</v>
      </c>
      <c r="F11" s="232">
        <v>413.06666666666666</v>
      </c>
      <c r="G11" s="232">
        <v>406.18333333333334</v>
      </c>
      <c r="H11" s="232">
        <v>435.98333333333341</v>
      </c>
      <c r="I11" s="232">
        <v>442.86666666666673</v>
      </c>
      <c r="J11" s="232">
        <v>450.88333333333344</v>
      </c>
      <c r="K11" s="231">
        <v>434.85</v>
      </c>
      <c r="L11" s="231">
        <v>419.95</v>
      </c>
      <c r="M11" s="231">
        <v>1.38825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22323.05</v>
      </c>
      <c r="D12" s="232">
        <v>22193.666666666668</v>
      </c>
      <c r="E12" s="232">
        <v>21859.383333333335</v>
      </c>
      <c r="F12" s="232">
        <v>21395.716666666667</v>
      </c>
      <c r="G12" s="232">
        <v>21061.433333333334</v>
      </c>
      <c r="H12" s="232">
        <v>22657.333333333336</v>
      </c>
      <c r="I12" s="232">
        <v>22991.616666666669</v>
      </c>
      <c r="J12" s="232">
        <v>23455.283333333336</v>
      </c>
      <c r="K12" s="231">
        <v>22527.95</v>
      </c>
      <c r="L12" s="231">
        <v>21730</v>
      </c>
      <c r="M12" s="231">
        <v>2.615E-2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3346.7</v>
      </c>
      <c r="D13" s="232">
        <v>3356.2333333333336</v>
      </c>
      <c r="E13" s="232">
        <v>3320.4666666666672</v>
      </c>
      <c r="F13" s="232">
        <v>3294.2333333333336</v>
      </c>
      <c r="G13" s="232">
        <v>3258.4666666666672</v>
      </c>
      <c r="H13" s="232">
        <v>3382.4666666666672</v>
      </c>
      <c r="I13" s="232">
        <v>3418.2333333333336</v>
      </c>
      <c r="J13" s="232">
        <v>3444.4666666666672</v>
      </c>
      <c r="K13" s="231">
        <v>3392</v>
      </c>
      <c r="L13" s="231">
        <v>3330</v>
      </c>
      <c r="M13" s="231">
        <v>1.80779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1700.85</v>
      </c>
      <c r="D14" s="232">
        <v>1713.7833333333335</v>
      </c>
      <c r="E14" s="232">
        <v>1681.616666666667</v>
      </c>
      <c r="F14" s="232">
        <v>1662.3833333333334</v>
      </c>
      <c r="G14" s="232">
        <v>1630.2166666666669</v>
      </c>
      <c r="H14" s="232">
        <v>1733.0166666666671</v>
      </c>
      <c r="I14" s="232">
        <v>1765.1833333333336</v>
      </c>
      <c r="J14" s="232">
        <v>1784.4166666666672</v>
      </c>
      <c r="K14" s="231">
        <v>1745.95</v>
      </c>
      <c r="L14" s="231">
        <v>1694.55</v>
      </c>
      <c r="M14" s="231">
        <v>5.3091600000000003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2843.05</v>
      </c>
      <c r="D15" s="232">
        <v>2846.9833333333336</v>
      </c>
      <c r="E15" s="232">
        <v>2799.9666666666672</v>
      </c>
      <c r="F15" s="232">
        <v>2756.8833333333337</v>
      </c>
      <c r="G15" s="232">
        <v>2709.8666666666672</v>
      </c>
      <c r="H15" s="232">
        <v>2890.0666666666671</v>
      </c>
      <c r="I15" s="232">
        <v>2937.0833333333335</v>
      </c>
      <c r="J15" s="232">
        <v>2980.166666666667</v>
      </c>
      <c r="K15" s="231">
        <v>2894</v>
      </c>
      <c r="L15" s="231">
        <v>2803.9</v>
      </c>
      <c r="M15" s="231">
        <v>0.62368000000000001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1208.95</v>
      </c>
      <c r="D16" s="232">
        <v>1222.4833333333333</v>
      </c>
      <c r="E16" s="232">
        <v>1191.9666666666667</v>
      </c>
      <c r="F16" s="232">
        <v>1174.9833333333333</v>
      </c>
      <c r="G16" s="232">
        <v>1144.4666666666667</v>
      </c>
      <c r="H16" s="232">
        <v>1239.4666666666667</v>
      </c>
      <c r="I16" s="232">
        <v>1269.9833333333336</v>
      </c>
      <c r="J16" s="232">
        <v>1286.9666666666667</v>
      </c>
      <c r="K16" s="231">
        <v>1253</v>
      </c>
      <c r="L16" s="231">
        <v>1205.5</v>
      </c>
      <c r="M16" s="231">
        <v>2.7692700000000001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559.9</v>
      </c>
      <c r="D17" s="232">
        <v>559.36666666666667</v>
      </c>
      <c r="E17" s="232">
        <v>548.5333333333333</v>
      </c>
      <c r="F17" s="232">
        <v>537.16666666666663</v>
      </c>
      <c r="G17" s="232">
        <v>526.33333333333326</v>
      </c>
      <c r="H17" s="232">
        <v>570.73333333333335</v>
      </c>
      <c r="I17" s="232">
        <v>581.56666666666661</v>
      </c>
      <c r="J17" s="232">
        <v>592.93333333333339</v>
      </c>
      <c r="K17" s="231">
        <v>570.20000000000005</v>
      </c>
      <c r="L17" s="231">
        <v>548</v>
      </c>
      <c r="M17" s="231">
        <v>21.785630000000001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386.6</v>
      </c>
      <c r="D18" s="232">
        <v>388.5333333333333</v>
      </c>
      <c r="E18" s="232">
        <v>372.36666666666662</v>
      </c>
      <c r="F18" s="232">
        <v>358.13333333333333</v>
      </c>
      <c r="G18" s="232">
        <v>341.96666666666664</v>
      </c>
      <c r="H18" s="232">
        <v>402.76666666666659</v>
      </c>
      <c r="I18" s="232">
        <v>418.93333333333334</v>
      </c>
      <c r="J18" s="232">
        <v>433.16666666666657</v>
      </c>
      <c r="K18" s="231">
        <v>404.7</v>
      </c>
      <c r="L18" s="231">
        <v>374.3</v>
      </c>
      <c r="M18" s="231">
        <v>76.373270000000005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1682.9</v>
      </c>
      <c r="D19" s="232">
        <v>1684.6833333333334</v>
      </c>
      <c r="E19" s="232">
        <v>1660.3666666666668</v>
      </c>
      <c r="F19" s="232">
        <v>1637.8333333333335</v>
      </c>
      <c r="G19" s="232">
        <v>1613.5166666666669</v>
      </c>
      <c r="H19" s="232">
        <v>1707.2166666666667</v>
      </c>
      <c r="I19" s="232">
        <v>1731.5333333333333</v>
      </c>
      <c r="J19" s="232">
        <v>1754.0666666666666</v>
      </c>
      <c r="K19" s="231">
        <v>1709</v>
      </c>
      <c r="L19" s="231">
        <v>1662.15</v>
      </c>
      <c r="M19" s="231">
        <v>0.85231000000000001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21128.9</v>
      </c>
      <c r="D20" s="232">
        <v>21287.75</v>
      </c>
      <c r="E20" s="232">
        <v>20897.5</v>
      </c>
      <c r="F20" s="232">
        <v>20666.099999999999</v>
      </c>
      <c r="G20" s="232">
        <v>20275.849999999999</v>
      </c>
      <c r="H20" s="232">
        <v>21519.15</v>
      </c>
      <c r="I20" s="232">
        <v>21909.4</v>
      </c>
      <c r="J20" s="232">
        <v>22140.800000000003</v>
      </c>
      <c r="K20" s="231">
        <v>21678</v>
      </c>
      <c r="L20" s="231">
        <v>21056.35</v>
      </c>
      <c r="M20" s="231">
        <v>5.5960000000000003E-2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1740.65</v>
      </c>
      <c r="D21" s="232">
        <v>1752.9666666666665</v>
      </c>
      <c r="E21" s="232">
        <v>1682.9333333333329</v>
      </c>
      <c r="F21" s="232">
        <v>1625.2166666666665</v>
      </c>
      <c r="G21" s="232">
        <v>1555.1833333333329</v>
      </c>
      <c r="H21" s="232">
        <v>1810.6833333333329</v>
      </c>
      <c r="I21" s="232">
        <v>1880.7166666666662</v>
      </c>
      <c r="J21" s="232">
        <v>1938.4333333333329</v>
      </c>
      <c r="K21" s="231">
        <v>1823</v>
      </c>
      <c r="L21" s="231">
        <v>1695.25</v>
      </c>
      <c r="M21" s="231">
        <v>61.87968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1029.3499999999999</v>
      </c>
      <c r="D22" s="232">
        <v>1001.1500000000001</v>
      </c>
      <c r="E22" s="232">
        <v>970.85000000000014</v>
      </c>
      <c r="F22" s="232">
        <v>912.35</v>
      </c>
      <c r="G22" s="232">
        <v>882.05000000000007</v>
      </c>
      <c r="H22" s="232">
        <v>1059.6500000000001</v>
      </c>
      <c r="I22" s="232">
        <v>1089.9500000000003</v>
      </c>
      <c r="J22" s="232">
        <v>1148.4500000000003</v>
      </c>
      <c r="K22" s="231">
        <v>1031.45</v>
      </c>
      <c r="L22" s="231">
        <v>942.65</v>
      </c>
      <c r="M22" s="231">
        <v>129.23291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638</v>
      </c>
      <c r="D23" s="232">
        <v>644.20000000000005</v>
      </c>
      <c r="E23" s="232">
        <v>627.75000000000011</v>
      </c>
      <c r="F23" s="232">
        <v>617.50000000000011</v>
      </c>
      <c r="G23" s="232">
        <v>601.05000000000018</v>
      </c>
      <c r="H23" s="232">
        <v>654.45000000000005</v>
      </c>
      <c r="I23" s="232">
        <v>670.89999999999986</v>
      </c>
      <c r="J23" s="232">
        <v>681.15</v>
      </c>
      <c r="K23" s="231">
        <v>660.65</v>
      </c>
      <c r="L23" s="231">
        <v>633.95000000000005</v>
      </c>
      <c r="M23" s="231">
        <v>60.72701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1007.45</v>
      </c>
      <c r="D24" s="232">
        <v>994.20000000000016</v>
      </c>
      <c r="E24" s="232">
        <v>957.25000000000023</v>
      </c>
      <c r="F24" s="232">
        <v>907.05000000000007</v>
      </c>
      <c r="G24" s="232">
        <v>870.10000000000014</v>
      </c>
      <c r="H24" s="232">
        <v>1044.4000000000003</v>
      </c>
      <c r="I24" s="232">
        <v>1081.3500000000004</v>
      </c>
      <c r="J24" s="232">
        <v>1131.5500000000004</v>
      </c>
      <c r="K24" s="231">
        <v>1031.1500000000001</v>
      </c>
      <c r="L24" s="231">
        <v>944</v>
      </c>
      <c r="M24" s="231">
        <v>50.233060000000002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1124.55</v>
      </c>
      <c r="D25" s="232">
        <v>1101.8166666666666</v>
      </c>
      <c r="E25" s="232">
        <v>1065.0333333333333</v>
      </c>
      <c r="F25" s="232">
        <v>1005.5166666666667</v>
      </c>
      <c r="G25" s="232">
        <v>968.73333333333335</v>
      </c>
      <c r="H25" s="232">
        <v>1161.3333333333333</v>
      </c>
      <c r="I25" s="232">
        <v>1198.1166666666666</v>
      </c>
      <c r="J25" s="232">
        <v>1257.6333333333332</v>
      </c>
      <c r="K25" s="231">
        <v>1138.5999999999999</v>
      </c>
      <c r="L25" s="231">
        <v>1042.3</v>
      </c>
      <c r="M25" s="231">
        <v>38.756909999999998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407.7</v>
      </c>
      <c r="D26" s="232">
        <v>414.25</v>
      </c>
      <c r="E26" s="232">
        <v>399.95</v>
      </c>
      <c r="F26" s="232">
        <v>392.2</v>
      </c>
      <c r="G26" s="232">
        <v>377.9</v>
      </c>
      <c r="H26" s="232">
        <v>422</v>
      </c>
      <c r="I26" s="232">
        <v>436.29999999999995</v>
      </c>
      <c r="J26" s="232">
        <v>444.05</v>
      </c>
      <c r="K26" s="231">
        <v>428.55</v>
      </c>
      <c r="L26" s="231">
        <v>406.5</v>
      </c>
      <c r="M26" s="231">
        <v>29.428799999999999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144.05000000000001</v>
      </c>
      <c r="D27" s="232">
        <v>146.51666666666668</v>
      </c>
      <c r="E27" s="232">
        <v>140.23333333333335</v>
      </c>
      <c r="F27" s="232">
        <v>136.41666666666666</v>
      </c>
      <c r="G27" s="232">
        <v>130.13333333333333</v>
      </c>
      <c r="H27" s="232">
        <v>150.33333333333337</v>
      </c>
      <c r="I27" s="232">
        <v>156.61666666666673</v>
      </c>
      <c r="J27" s="232">
        <v>160.43333333333339</v>
      </c>
      <c r="K27" s="231">
        <v>152.80000000000001</v>
      </c>
      <c r="L27" s="231">
        <v>142.69999999999999</v>
      </c>
      <c r="M27" s="231">
        <v>72.965940000000003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211.9</v>
      </c>
      <c r="D28" s="232">
        <v>211.58333333333334</v>
      </c>
      <c r="E28" s="232">
        <v>209.41666666666669</v>
      </c>
      <c r="F28" s="232">
        <v>206.93333333333334</v>
      </c>
      <c r="G28" s="232">
        <v>204.76666666666668</v>
      </c>
      <c r="H28" s="232">
        <v>214.06666666666669</v>
      </c>
      <c r="I28" s="232">
        <v>216.23333333333338</v>
      </c>
      <c r="J28" s="232">
        <v>218.7166666666667</v>
      </c>
      <c r="K28" s="231">
        <v>213.75</v>
      </c>
      <c r="L28" s="231">
        <v>209.1</v>
      </c>
      <c r="M28" s="231">
        <v>26.391839999999998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339.75</v>
      </c>
      <c r="D29" s="232">
        <v>344.3</v>
      </c>
      <c r="E29" s="232">
        <v>334.45000000000005</v>
      </c>
      <c r="F29" s="232">
        <v>329.15000000000003</v>
      </c>
      <c r="G29" s="232">
        <v>319.30000000000007</v>
      </c>
      <c r="H29" s="232">
        <v>349.6</v>
      </c>
      <c r="I29" s="232">
        <v>359.45000000000005</v>
      </c>
      <c r="J29" s="232">
        <v>364.75</v>
      </c>
      <c r="K29" s="231">
        <v>354.15</v>
      </c>
      <c r="L29" s="231">
        <v>339</v>
      </c>
      <c r="M29" s="231">
        <v>2.4957699999999998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397.65</v>
      </c>
      <c r="D30" s="232">
        <v>392.8</v>
      </c>
      <c r="E30" s="232">
        <v>386.1</v>
      </c>
      <c r="F30" s="232">
        <v>374.55</v>
      </c>
      <c r="G30" s="232">
        <v>367.85</v>
      </c>
      <c r="H30" s="232">
        <v>404.35</v>
      </c>
      <c r="I30" s="232">
        <v>411.04999999999995</v>
      </c>
      <c r="J30" s="232">
        <v>422.6</v>
      </c>
      <c r="K30" s="231">
        <v>399.5</v>
      </c>
      <c r="L30" s="231">
        <v>381.25</v>
      </c>
      <c r="M30" s="231">
        <v>13.10553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885.75</v>
      </c>
      <c r="D31" s="232">
        <v>888.26666666666677</v>
      </c>
      <c r="E31" s="232">
        <v>877.53333333333353</v>
      </c>
      <c r="F31" s="232">
        <v>869.31666666666672</v>
      </c>
      <c r="G31" s="232">
        <v>858.58333333333348</v>
      </c>
      <c r="H31" s="232">
        <v>896.48333333333358</v>
      </c>
      <c r="I31" s="232">
        <v>907.21666666666692</v>
      </c>
      <c r="J31" s="232">
        <v>915.43333333333362</v>
      </c>
      <c r="K31" s="231">
        <v>899</v>
      </c>
      <c r="L31" s="231">
        <v>880.05</v>
      </c>
      <c r="M31" s="231">
        <v>0.30434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950.1</v>
      </c>
      <c r="D32" s="232">
        <v>958.31666666666672</v>
      </c>
      <c r="E32" s="232">
        <v>938.43333333333339</v>
      </c>
      <c r="F32" s="232">
        <v>926.76666666666665</v>
      </c>
      <c r="G32" s="232">
        <v>906.88333333333333</v>
      </c>
      <c r="H32" s="232">
        <v>969.98333333333346</v>
      </c>
      <c r="I32" s="232">
        <v>989.8666666666669</v>
      </c>
      <c r="J32" s="232">
        <v>1001.5333333333335</v>
      </c>
      <c r="K32" s="231">
        <v>978.2</v>
      </c>
      <c r="L32" s="231">
        <v>946.65</v>
      </c>
      <c r="M32" s="231">
        <v>0.77900999999999998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1184.3</v>
      </c>
      <c r="D33" s="232">
        <v>1176.1333333333332</v>
      </c>
      <c r="E33" s="232">
        <v>1139.8666666666663</v>
      </c>
      <c r="F33" s="232">
        <v>1095.4333333333332</v>
      </c>
      <c r="G33" s="232">
        <v>1059.1666666666663</v>
      </c>
      <c r="H33" s="232">
        <v>1220.5666666666664</v>
      </c>
      <c r="I33" s="232">
        <v>1256.8333333333333</v>
      </c>
      <c r="J33" s="232">
        <v>1301.2666666666664</v>
      </c>
      <c r="K33" s="231">
        <v>1212.4000000000001</v>
      </c>
      <c r="L33" s="231">
        <v>1131.7</v>
      </c>
      <c r="M33" s="231">
        <v>2.6817000000000002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484.75</v>
      </c>
      <c r="D34" s="232">
        <v>486.81666666666666</v>
      </c>
      <c r="E34" s="232">
        <v>480.93333333333334</v>
      </c>
      <c r="F34" s="232">
        <v>477.11666666666667</v>
      </c>
      <c r="G34" s="232">
        <v>471.23333333333335</v>
      </c>
      <c r="H34" s="232">
        <v>490.63333333333333</v>
      </c>
      <c r="I34" s="232">
        <v>496.51666666666665</v>
      </c>
      <c r="J34" s="232">
        <v>500.33333333333331</v>
      </c>
      <c r="K34" s="231">
        <v>492.7</v>
      </c>
      <c r="L34" s="231">
        <v>483</v>
      </c>
      <c r="M34" s="231">
        <v>0.48914999999999997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3153.75</v>
      </c>
      <c r="D35" s="232">
        <v>3166.9166666666665</v>
      </c>
      <c r="E35" s="232">
        <v>3131.833333333333</v>
      </c>
      <c r="F35" s="232">
        <v>3109.9166666666665</v>
      </c>
      <c r="G35" s="232">
        <v>3074.833333333333</v>
      </c>
      <c r="H35" s="232">
        <v>3188.833333333333</v>
      </c>
      <c r="I35" s="232">
        <v>3223.9166666666661</v>
      </c>
      <c r="J35" s="232">
        <v>3245.833333333333</v>
      </c>
      <c r="K35" s="231">
        <v>3202</v>
      </c>
      <c r="L35" s="231">
        <v>3145</v>
      </c>
      <c r="M35" s="231">
        <v>0.63939000000000001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2295.3000000000002</v>
      </c>
      <c r="D36" s="232">
        <v>2305.2666666666669</v>
      </c>
      <c r="E36" s="232">
        <v>2280.0333333333338</v>
      </c>
      <c r="F36" s="232">
        <v>2264.7666666666669</v>
      </c>
      <c r="G36" s="232">
        <v>2239.5333333333338</v>
      </c>
      <c r="H36" s="232">
        <v>2320.5333333333338</v>
      </c>
      <c r="I36" s="232">
        <v>2345.7666666666664</v>
      </c>
      <c r="J36" s="232">
        <v>2361.0333333333338</v>
      </c>
      <c r="K36" s="231">
        <v>2330.5</v>
      </c>
      <c r="L36" s="231">
        <v>2290</v>
      </c>
      <c r="M36" s="231">
        <v>0.17863000000000001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12.3</v>
      </c>
      <c r="D37" s="232">
        <v>12.450000000000001</v>
      </c>
      <c r="E37" s="232">
        <v>12.150000000000002</v>
      </c>
      <c r="F37" s="232">
        <v>12.000000000000002</v>
      </c>
      <c r="G37" s="232">
        <v>11.700000000000003</v>
      </c>
      <c r="H37" s="232">
        <v>12.600000000000001</v>
      </c>
      <c r="I37" s="232">
        <v>12.900000000000002</v>
      </c>
      <c r="J37" s="232">
        <v>13.05</v>
      </c>
      <c r="K37" s="231">
        <v>12.75</v>
      </c>
      <c r="L37" s="231">
        <v>12.3</v>
      </c>
      <c r="M37" s="231">
        <v>28.875309999999999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563</v>
      </c>
      <c r="D38" s="232">
        <v>566.73333333333323</v>
      </c>
      <c r="E38" s="232">
        <v>558.36666666666645</v>
      </c>
      <c r="F38" s="232">
        <v>553.73333333333323</v>
      </c>
      <c r="G38" s="232">
        <v>545.36666666666645</v>
      </c>
      <c r="H38" s="232">
        <v>571.36666666666645</v>
      </c>
      <c r="I38" s="232">
        <v>579.73333333333323</v>
      </c>
      <c r="J38" s="232">
        <v>584.36666666666645</v>
      </c>
      <c r="K38" s="231">
        <v>575.1</v>
      </c>
      <c r="L38" s="231">
        <v>562.1</v>
      </c>
      <c r="M38" s="231">
        <v>1.9135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1812.1</v>
      </c>
      <c r="D39" s="232">
        <v>1832.0333333333335</v>
      </c>
      <c r="E39" s="232">
        <v>1780.0666666666671</v>
      </c>
      <c r="F39" s="232">
        <v>1748.0333333333335</v>
      </c>
      <c r="G39" s="232">
        <v>1696.0666666666671</v>
      </c>
      <c r="H39" s="232">
        <v>1864.0666666666671</v>
      </c>
      <c r="I39" s="232">
        <v>1916.0333333333338</v>
      </c>
      <c r="J39" s="232">
        <v>1948.0666666666671</v>
      </c>
      <c r="K39" s="231">
        <v>1884</v>
      </c>
      <c r="L39" s="231">
        <v>1800</v>
      </c>
      <c r="M39" s="231">
        <v>0.52100999999999997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371.8</v>
      </c>
      <c r="D40" s="232">
        <v>372.11666666666662</v>
      </c>
      <c r="E40" s="232">
        <v>367.73333333333323</v>
      </c>
      <c r="F40" s="232">
        <v>363.66666666666663</v>
      </c>
      <c r="G40" s="232">
        <v>359.28333333333325</v>
      </c>
      <c r="H40" s="232">
        <v>376.18333333333322</v>
      </c>
      <c r="I40" s="232">
        <v>380.56666666666655</v>
      </c>
      <c r="J40" s="232">
        <v>384.63333333333321</v>
      </c>
      <c r="K40" s="231">
        <v>376.5</v>
      </c>
      <c r="L40" s="231">
        <v>368.05</v>
      </c>
      <c r="M40" s="231">
        <v>95.127920000000003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1131.95</v>
      </c>
      <c r="D41" s="232">
        <v>1150.6833333333332</v>
      </c>
      <c r="E41" s="232">
        <v>1096.3666666666663</v>
      </c>
      <c r="F41" s="232">
        <v>1060.7833333333331</v>
      </c>
      <c r="G41" s="232">
        <v>1006.4666666666662</v>
      </c>
      <c r="H41" s="232">
        <v>1186.2666666666664</v>
      </c>
      <c r="I41" s="232">
        <v>1240.5833333333335</v>
      </c>
      <c r="J41" s="232">
        <v>1276.1666666666665</v>
      </c>
      <c r="K41" s="231">
        <v>1205</v>
      </c>
      <c r="L41" s="231">
        <v>1115.0999999999999</v>
      </c>
      <c r="M41" s="231">
        <v>14.458500000000001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855</v>
      </c>
      <c r="D42" s="232">
        <v>850.33333333333337</v>
      </c>
      <c r="E42" s="232">
        <v>841.66666666666674</v>
      </c>
      <c r="F42" s="232">
        <v>828.33333333333337</v>
      </c>
      <c r="G42" s="232">
        <v>819.66666666666674</v>
      </c>
      <c r="H42" s="232">
        <v>863.66666666666674</v>
      </c>
      <c r="I42" s="232">
        <v>872.33333333333348</v>
      </c>
      <c r="J42" s="232">
        <v>885.66666666666674</v>
      </c>
      <c r="K42" s="231">
        <v>859</v>
      </c>
      <c r="L42" s="231">
        <v>837</v>
      </c>
      <c r="M42" s="231">
        <v>5.43553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4283.3500000000004</v>
      </c>
      <c r="D43" s="232">
        <v>4299.666666666667</v>
      </c>
      <c r="E43" s="232">
        <v>4244.6833333333343</v>
      </c>
      <c r="F43" s="232">
        <v>4206.0166666666673</v>
      </c>
      <c r="G43" s="232">
        <v>4151.0333333333347</v>
      </c>
      <c r="H43" s="232">
        <v>4338.3333333333339</v>
      </c>
      <c r="I43" s="232">
        <v>4393.3166666666657</v>
      </c>
      <c r="J43" s="232">
        <v>4431.9833333333336</v>
      </c>
      <c r="K43" s="231">
        <v>4354.6499999999996</v>
      </c>
      <c r="L43" s="231">
        <v>4261</v>
      </c>
      <c r="M43" s="231">
        <v>3.5493299999999999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306.05</v>
      </c>
      <c r="D44" s="232">
        <v>308.23333333333335</v>
      </c>
      <c r="E44" s="232">
        <v>303.01666666666671</v>
      </c>
      <c r="F44" s="232">
        <v>299.98333333333335</v>
      </c>
      <c r="G44" s="232">
        <v>294.76666666666671</v>
      </c>
      <c r="H44" s="232">
        <v>311.26666666666671</v>
      </c>
      <c r="I44" s="232">
        <v>316.48333333333341</v>
      </c>
      <c r="J44" s="232">
        <v>319.51666666666671</v>
      </c>
      <c r="K44" s="231">
        <v>313.45</v>
      </c>
      <c r="L44" s="231">
        <v>305.2</v>
      </c>
      <c r="M44" s="231">
        <v>27.212409999999998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244.7</v>
      </c>
      <c r="D45" s="232">
        <v>245.16666666666666</v>
      </c>
      <c r="E45" s="232">
        <v>242.5333333333333</v>
      </c>
      <c r="F45" s="232">
        <v>240.36666666666665</v>
      </c>
      <c r="G45" s="232">
        <v>237.73333333333329</v>
      </c>
      <c r="H45" s="232">
        <v>247.33333333333331</v>
      </c>
      <c r="I45" s="232">
        <v>249.9666666666667</v>
      </c>
      <c r="J45" s="232">
        <v>252.13333333333333</v>
      </c>
      <c r="K45" s="231">
        <v>247.8</v>
      </c>
      <c r="L45" s="231">
        <v>243</v>
      </c>
      <c r="M45" s="231">
        <v>1.70533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454.3</v>
      </c>
      <c r="D46" s="232">
        <v>457.64999999999992</v>
      </c>
      <c r="E46" s="232">
        <v>447.29999999999984</v>
      </c>
      <c r="F46" s="232">
        <v>440.2999999999999</v>
      </c>
      <c r="G46" s="232">
        <v>429.94999999999982</v>
      </c>
      <c r="H46" s="232">
        <v>464.64999999999986</v>
      </c>
      <c r="I46" s="232">
        <v>474.99999999999989</v>
      </c>
      <c r="J46" s="232">
        <v>481.99999999999989</v>
      </c>
      <c r="K46" s="231">
        <v>468</v>
      </c>
      <c r="L46" s="231">
        <v>450.65</v>
      </c>
      <c r="M46" s="231">
        <v>0.47853000000000001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137.65</v>
      </c>
      <c r="D47" s="232">
        <v>137.86666666666665</v>
      </c>
      <c r="E47" s="232">
        <v>136.48333333333329</v>
      </c>
      <c r="F47" s="232">
        <v>135.31666666666663</v>
      </c>
      <c r="G47" s="232">
        <v>133.93333333333328</v>
      </c>
      <c r="H47" s="232">
        <v>139.0333333333333</v>
      </c>
      <c r="I47" s="232">
        <v>140.41666666666669</v>
      </c>
      <c r="J47" s="232">
        <v>141.58333333333331</v>
      </c>
      <c r="K47" s="231">
        <v>139.25</v>
      </c>
      <c r="L47" s="231">
        <v>136.69999999999999</v>
      </c>
      <c r="M47" s="231">
        <v>102.15449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2798.5</v>
      </c>
      <c r="D48" s="232">
        <v>2795.6666666666665</v>
      </c>
      <c r="E48" s="232">
        <v>2775.6833333333329</v>
      </c>
      <c r="F48" s="232">
        <v>2752.8666666666663</v>
      </c>
      <c r="G48" s="232">
        <v>2732.8833333333328</v>
      </c>
      <c r="H48" s="232">
        <v>2818.4833333333331</v>
      </c>
      <c r="I48" s="232">
        <v>2838.4666666666667</v>
      </c>
      <c r="J48" s="232">
        <v>2861.2833333333333</v>
      </c>
      <c r="K48" s="231">
        <v>2815.65</v>
      </c>
      <c r="L48" s="231">
        <v>2772.85</v>
      </c>
      <c r="M48" s="231">
        <v>7.8411099999999996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238.05</v>
      </c>
      <c r="D49" s="232">
        <v>238.21666666666667</v>
      </c>
      <c r="E49" s="232">
        <v>235.33333333333334</v>
      </c>
      <c r="F49" s="232">
        <v>232.61666666666667</v>
      </c>
      <c r="G49" s="232">
        <v>229.73333333333335</v>
      </c>
      <c r="H49" s="232">
        <v>240.93333333333334</v>
      </c>
      <c r="I49" s="232">
        <v>243.81666666666666</v>
      </c>
      <c r="J49" s="232">
        <v>246.53333333333333</v>
      </c>
      <c r="K49" s="231">
        <v>241.1</v>
      </c>
      <c r="L49" s="231">
        <v>235.5</v>
      </c>
      <c r="M49" s="231">
        <v>1.54681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3358.55</v>
      </c>
      <c r="D50" s="232">
        <v>3350.1833333333329</v>
      </c>
      <c r="E50" s="232">
        <v>3325.3666666666659</v>
      </c>
      <c r="F50" s="232">
        <v>3292.1833333333329</v>
      </c>
      <c r="G50" s="232">
        <v>3267.3666666666659</v>
      </c>
      <c r="H50" s="232">
        <v>3383.3666666666659</v>
      </c>
      <c r="I50" s="232">
        <v>3408.1833333333325</v>
      </c>
      <c r="J50" s="232">
        <v>3441.3666666666659</v>
      </c>
      <c r="K50" s="231">
        <v>3375</v>
      </c>
      <c r="L50" s="231">
        <v>3317</v>
      </c>
      <c r="M50" s="231">
        <v>4.4889999999999999E-2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1333.55</v>
      </c>
      <c r="D51" s="232">
        <v>1337.5333333333333</v>
      </c>
      <c r="E51" s="232">
        <v>1321.1166666666666</v>
      </c>
      <c r="F51" s="232">
        <v>1308.6833333333332</v>
      </c>
      <c r="G51" s="232">
        <v>1292.2666666666664</v>
      </c>
      <c r="H51" s="232">
        <v>1349.9666666666667</v>
      </c>
      <c r="I51" s="232">
        <v>1366.3833333333337</v>
      </c>
      <c r="J51" s="232">
        <v>1378.8166666666668</v>
      </c>
      <c r="K51" s="231">
        <v>1353.95</v>
      </c>
      <c r="L51" s="231">
        <v>1325.1</v>
      </c>
      <c r="M51" s="231">
        <v>4.6941100000000002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6921.55</v>
      </c>
      <c r="D52" s="232">
        <v>6904.5166666666664</v>
      </c>
      <c r="E52" s="232">
        <v>6857.0333333333328</v>
      </c>
      <c r="F52" s="232">
        <v>6792.5166666666664</v>
      </c>
      <c r="G52" s="232">
        <v>6745.0333333333328</v>
      </c>
      <c r="H52" s="232">
        <v>6969.0333333333328</v>
      </c>
      <c r="I52" s="232">
        <v>7016.5166666666664</v>
      </c>
      <c r="J52" s="232">
        <v>7081.0333333333328</v>
      </c>
      <c r="K52" s="231">
        <v>6952</v>
      </c>
      <c r="L52" s="231">
        <v>6840</v>
      </c>
      <c r="M52" s="231">
        <v>0.24482000000000001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500.45</v>
      </c>
      <c r="D53" s="232">
        <v>496.15000000000003</v>
      </c>
      <c r="E53" s="232">
        <v>489.30000000000007</v>
      </c>
      <c r="F53" s="232">
        <v>478.15000000000003</v>
      </c>
      <c r="G53" s="232">
        <v>471.30000000000007</v>
      </c>
      <c r="H53" s="232">
        <v>507.30000000000007</v>
      </c>
      <c r="I53" s="232">
        <v>514.15000000000009</v>
      </c>
      <c r="J53" s="232">
        <v>525.30000000000007</v>
      </c>
      <c r="K53" s="231">
        <v>503</v>
      </c>
      <c r="L53" s="231">
        <v>485</v>
      </c>
      <c r="M53" s="231">
        <v>41.23319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335.35</v>
      </c>
      <c r="D54" s="232">
        <v>334.41666666666669</v>
      </c>
      <c r="E54" s="232">
        <v>331.83333333333337</v>
      </c>
      <c r="F54" s="232">
        <v>328.31666666666666</v>
      </c>
      <c r="G54" s="232">
        <v>325.73333333333335</v>
      </c>
      <c r="H54" s="232">
        <v>337.93333333333339</v>
      </c>
      <c r="I54" s="232">
        <v>340.51666666666677</v>
      </c>
      <c r="J54" s="232">
        <v>344.03333333333342</v>
      </c>
      <c r="K54" s="231">
        <v>337</v>
      </c>
      <c r="L54" s="231">
        <v>330.9</v>
      </c>
      <c r="M54" s="231">
        <v>1.87622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3358.4</v>
      </c>
      <c r="D55" s="232">
        <v>3364.8333333333335</v>
      </c>
      <c r="E55" s="232">
        <v>3343.6166666666668</v>
      </c>
      <c r="F55" s="232">
        <v>3328.8333333333335</v>
      </c>
      <c r="G55" s="232">
        <v>3307.6166666666668</v>
      </c>
      <c r="H55" s="232">
        <v>3379.6166666666668</v>
      </c>
      <c r="I55" s="232">
        <v>3400.833333333333</v>
      </c>
      <c r="J55" s="232">
        <v>3415.6166666666668</v>
      </c>
      <c r="K55" s="231">
        <v>3386.05</v>
      </c>
      <c r="L55" s="231">
        <v>3350.05</v>
      </c>
      <c r="M55" s="231">
        <v>1.78783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839.9</v>
      </c>
      <c r="D56" s="232">
        <v>843.2166666666667</v>
      </c>
      <c r="E56" s="232">
        <v>833.93333333333339</v>
      </c>
      <c r="F56" s="232">
        <v>827.9666666666667</v>
      </c>
      <c r="G56" s="232">
        <v>818.68333333333339</v>
      </c>
      <c r="H56" s="232">
        <v>849.18333333333339</v>
      </c>
      <c r="I56" s="232">
        <v>858.4666666666667</v>
      </c>
      <c r="J56" s="232">
        <v>864.43333333333339</v>
      </c>
      <c r="K56" s="231">
        <v>852.5</v>
      </c>
      <c r="L56" s="231">
        <v>837.25</v>
      </c>
      <c r="M56" s="231">
        <v>80.787180000000006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2283.9</v>
      </c>
      <c r="D57" s="232">
        <v>2294.9833333333336</v>
      </c>
      <c r="E57" s="232">
        <v>2264.0166666666673</v>
      </c>
      <c r="F57" s="232">
        <v>2244.1333333333337</v>
      </c>
      <c r="G57" s="232">
        <v>2213.1666666666674</v>
      </c>
      <c r="H57" s="232">
        <v>2314.8666666666672</v>
      </c>
      <c r="I57" s="232">
        <v>2345.8333333333335</v>
      </c>
      <c r="J57" s="232">
        <v>2365.7166666666672</v>
      </c>
      <c r="K57" s="231">
        <v>2325.9499999999998</v>
      </c>
      <c r="L57" s="231">
        <v>2275.1</v>
      </c>
      <c r="M57" s="231">
        <v>5.4600000000000003E-2</v>
      </c>
      <c r="N57" s="1"/>
      <c r="O57" s="1"/>
    </row>
    <row r="58" spans="1:15" ht="12.75" customHeight="1">
      <c r="A58" s="30">
        <v>48</v>
      </c>
      <c r="B58" s="217" t="s">
        <v>1009</v>
      </c>
      <c r="C58" s="231">
        <v>1274.45</v>
      </c>
      <c r="D58" s="232">
        <v>1261.25</v>
      </c>
      <c r="E58" s="232">
        <v>1243.5</v>
      </c>
      <c r="F58" s="232">
        <v>1212.55</v>
      </c>
      <c r="G58" s="232">
        <v>1194.8</v>
      </c>
      <c r="H58" s="232">
        <v>1292.2</v>
      </c>
      <c r="I58" s="232">
        <v>1309.95</v>
      </c>
      <c r="J58" s="232">
        <v>1340.9</v>
      </c>
      <c r="K58" s="231">
        <v>1279</v>
      </c>
      <c r="L58" s="231">
        <v>1230.3</v>
      </c>
      <c r="M58" s="231">
        <v>3.9424399999999999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425.45</v>
      </c>
      <c r="D59" s="232">
        <v>430.31666666666666</v>
      </c>
      <c r="E59" s="232">
        <v>417.33333333333331</v>
      </c>
      <c r="F59" s="232">
        <v>409.21666666666664</v>
      </c>
      <c r="G59" s="232">
        <v>396.23333333333329</v>
      </c>
      <c r="H59" s="232">
        <v>438.43333333333334</v>
      </c>
      <c r="I59" s="232">
        <v>451.41666666666669</v>
      </c>
      <c r="J59" s="232">
        <v>459.53333333333336</v>
      </c>
      <c r="K59" s="231">
        <v>443.3</v>
      </c>
      <c r="L59" s="231">
        <v>422.2</v>
      </c>
      <c r="M59" s="231">
        <v>6.3489599999999999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3827.9</v>
      </c>
      <c r="D60" s="232">
        <v>3840.9333333333329</v>
      </c>
      <c r="E60" s="232">
        <v>3798.9666666666658</v>
      </c>
      <c r="F60" s="232">
        <v>3770.0333333333328</v>
      </c>
      <c r="G60" s="232">
        <v>3728.0666666666657</v>
      </c>
      <c r="H60" s="232">
        <v>3869.8666666666659</v>
      </c>
      <c r="I60" s="232">
        <v>3911.833333333333</v>
      </c>
      <c r="J60" s="232">
        <v>3940.766666666666</v>
      </c>
      <c r="K60" s="231">
        <v>3882.9</v>
      </c>
      <c r="L60" s="231">
        <v>3812</v>
      </c>
      <c r="M60" s="231">
        <v>2.81359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1105.3499999999999</v>
      </c>
      <c r="D61" s="232">
        <v>1097.5833333333333</v>
      </c>
      <c r="E61" s="232">
        <v>1085.8166666666666</v>
      </c>
      <c r="F61" s="232">
        <v>1066.2833333333333</v>
      </c>
      <c r="G61" s="232">
        <v>1054.5166666666667</v>
      </c>
      <c r="H61" s="232">
        <v>1117.1166666666666</v>
      </c>
      <c r="I61" s="232">
        <v>1128.8833333333334</v>
      </c>
      <c r="J61" s="232">
        <v>1148.4166666666665</v>
      </c>
      <c r="K61" s="231">
        <v>1109.3499999999999</v>
      </c>
      <c r="L61" s="231">
        <v>1078.05</v>
      </c>
      <c r="M61" s="231">
        <v>0.42060999999999998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5649.25</v>
      </c>
      <c r="D62" s="232">
        <v>5702.0666666666666</v>
      </c>
      <c r="E62" s="232">
        <v>5574.3833333333332</v>
      </c>
      <c r="F62" s="232">
        <v>5499.5166666666664</v>
      </c>
      <c r="G62" s="232">
        <v>5371.833333333333</v>
      </c>
      <c r="H62" s="232">
        <v>5776.9333333333334</v>
      </c>
      <c r="I62" s="232">
        <v>5904.6166666666659</v>
      </c>
      <c r="J62" s="232">
        <v>5979.4833333333336</v>
      </c>
      <c r="K62" s="231">
        <v>5829.75</v>
      </c>
      <c r="L62" s="231">
        <v>5627.2</v>
      </c>
      <c r="M62" s="231">
        <v>12.780419999999999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1240.6500000000001</v>
      </c>
      <c r="D63" s="232">
        <v>1255.6166666666668</v>
      </c>
      <c r="E63" s="232">
        <v>1221.2333333333336</v>
      </c>
      <c r="F63" s="232">
        <v>1201.8166666666668</v>
      </c>
      <c r="G63" s="232">
        <v>1167.4333333333336</v>
      </c>
      <c r="H63" s="232">
        <v>1275.0333333333335</v>
      </c>
      <c r="I63" s="232">
        <v>1309.4166666666667</v>
      </c>
      <c r="J63" s="232">
        <v>1328.8333333333335</v>
      </c>
      <c r="K63" s="231">
        <v>1290</v>
      </c>
      <c r="L63" s="231">
        <v>1236.2</v>
      </c>
      <c r="M63" s="231">
        <v>26.765730000000001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6034.25</v>
      </c>
      <c r="D64" s="232">
        <v>6023.7833333333328</v>
      </c>
      <c r="E64" s="232">
        <v>5988.3666666666659</v>
      </c>
      <c r="F64" s="232">
        <v>5942.4833333333327</v>
      </c>
      <c r="G64" s="232">
        <v>5907.0666666666657</v>
      </c>
      <c r="H64" s="232">
        <v>6069.6666666666661</v>
      </c>
      <c r="I64" s="232">
        <v>6105.0833333333339</v>
      </c>
      <c r="J64" s="232">
        <v>6150.9666666666662</v>
      </c>
      <c r="K64" s="231">
        <v>6059.2</v>
      </c>
      <c r="L64" s="231">
        <v>5977.9</v>
      </c>
      <c r="M64" s="231">
        <v>0.13838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2022.15</v>
      </c>
      <c r="D65" s="232">
        <v>2042.5833333333333</v>
      </c>
      <c r="E65" s="232">
        <v>1996.4166666666665</v>
      </c>
      <c r="F65" s="232">
        <v>1970.6833333333332</v>
      </c>
      <c r="G65" s="232">
        <v>1924.5166666666664</v>
      </c>
      <c r="H65" s="232">
        <v>2068.3166666666666</v>
      </c>
      <c r="I65" s="232">
        <v>2114.4833333333331</v>
      </c>
      <c r="J65" s="232">
        <v>2140.2166666666667</v>
      </c>
      <c r="K65" s="231">
        <v>2088.75</v>
      </c>
      <c r="L65" s="231">
        <v>2016.85</v>
      </c>
      <c r="M65" s="231">
        <v>0.38388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1967.65</v>
      </c>
      <c r="D66" s="232">
        <v>1970.7</v>
      </c>
      <c r="E66" s="232">
        <v>1952.95</v>
      </c>
      <c r="F66" s="232">
        <v>1938.25</v>
      </c>
      <c r="G66" s="232">
        <v>1920.5</v>
      </c>
      <c r="H66" s="232">
        <v>1985.4</v>
      </c>
      <c r="I66" s="232">
        <v>2003.15</v>
      </c>
      <c r="J66" s="232">
        <v>2017.8500000000001</v>
      </c>
      <c r="K66" s="231">
        <v>1988.45</v>
      </c>
      <c r="L66" s="231">
        <v>1956</v>
      </c>
      <c r="M66" s="231">
        <v>1.6892199999999999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368.6</v>
      </c>
      <c r="D67" s="232">
        <v>370.35000000000008</v>
      </c>
      <c r="E67" s="232">
        <v>364.65000000000015</v>
      </c>
      <c r="F67" s="232">
        <v>360.70000000000005</v>
      </c>
      <c r="G67" s="232">
        <v>355.00000000000011</v>
      </c>
      <c r="H67" s="232">
        <v>374.30000000000018</v>
      </c>
      <c r="I67" s="232">
        <v>380.00000000000011</v>
      </c>
      <c r="J67" s="232">
        <v>383.95000000000022</v>
      </c>
      <c r="K67" s="231">
        <v>376.05</v>
      </c>
      <c r="L67" s="231">
        <v>366.4</v>
      </c>
      <c r="M67" s="231">
        <v>11.858000000000001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203.1</v>
      </c>
      <c r="D68" s="232">
        <v>206.03333333333333</v>
      </c>
      <c r="E68" s="232">
        <v>199.06666666666666</v>
      </c>
      <c r="F68" s="232">
        <v>195.03333333333333</v>
      </c>
      <c r="G68" s="232">
        <v>188.06666666666666</v>
      </c>
      <c r="H68" s="232">
        <v>210.06666666666666</v>
      </c>
      <c r="I68" s="232">
        <v>217.0333333333333</v>
      </c>
      <c r="J68" s="232">
        <v>221.06666666666666</v>
      </c>
      <c r="K68" s="231">
        <v>213</v>
      </c>
      <c r="L68" s="231">
        <v>202</v>
      </c>
      <c r="M68" s="231">
        <v>79.578360000000004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159.80000000000001</v>
      </c>
      <c r="D69" s="232">
        <v>160.96666666666667</v>
      </c>
      <c r="E69" s="232">
        <v>157.98333333333335</v>
      </c>
      <c r="F69" s="232">
        <v>156.16666666666669</v>
      </c>
      <c r="G69" s="232">
        <v>153.18333333333337</v>
      </c>
      <c r="H69" s="232">
        <v>162.78333333333333</v>
      </c>
      <c r="I69" s="232">
        <v>165.76666666666662</v>
      </c>
      <c r="J69" s="232">
        <v>167.58333333333331</v>
      </c>
      <c r="K69" s="231">
        <v>163.95</v>
      </c>
      <c r="L69" s="231">
        <v>159.15</v>
      </c>
      <c r="M69" s="231">
        <v>186.10261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70.349999999999994</v>
      </c>
      <c r="D70" s="232">
        <v>71.3</v>
      </c>
      <c r="E70" s="232">
        <v>68.649999999999991</v>
      </c>
      <c r="F70" s="232">
        <v>66.949999999999989</v>
      </c>
      <c r="G70" s="232">
        <v>64.299999999999983</v>
      </c>
      <c r="H70" s="232">
        <v>73</v>
      </c>
      <c r="I70" s="232">
        <v>75.650000000000006</v>
      </c>
      <c r="J70" s="232">
        <v>77.350000000000009</v>
      </c>
      <c r="K70" s="231">
        <v>73.95</v>
      </c>
      <c r="L70" s="231">
        <v>69.599999999999994</v>
      </c>
      <c r="M70" s="231">
        <v>93.320250000000001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24.2</v>
      </c>
      <c r="D71" s="232">
        <v>24.45</v>
      </c>
      <c r="E71" s="232">
        <v>23.7</v>
      </c>
      <c r="F71" s="232">
        <v>23.2</v>
      </c>
      <c r="G71" s="232">
        <v>22.45</v>
      </c>
      <c r="H71" s="232">
        <v>24.95</v>
      </c>
      <c r="I71" s="232">
        <v>25.7</v>
      </c>
      <c r="J71" s="232">
        <v>26.2</v>
      </c>
      <c r="K71" s="231">
        <v>25.2</v>
      </c>
      <c r="L71" s="231">
        <v>23.95</v>
      </c>
      <c r="M71" s="231">
        <v>82.313220000000001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1416.4</v>
      </c>
      <c r="D72" s="232">
        <v>1412.05</v>
      </c>
      <c r="E72" s="232">
        <v>1404.9499999999998</v>
      </c>
      <c r="F72" s="232">
        <v>1393.4999999999998</v>
      </c>
      <c r="G72" s="232">
        <v>1386.3999999999996</v>
      </c>
      <c r="H72" s="232">
        <v>1423.5</v>
      </c>
      <c r="I72" s="232">
        <v>1430.6</v>
      </c>
      <c r="J72" s="232">
        <v>1442.0500000000002</v>
      </c>
      <c r="K72" s="231">
        <v>1419.15</v>
      </c>
      <c r="L72" s="231">
        <v>1400.6</v>
      </c>
      <c r="M72" s="231">
        <v>8.4350799999999992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4000.55</v>
      </c>
      <c r="D73" s="232">
        <v>3993.5166666666664</v>
      </c>
      <c r="E73" s="232">
        <v>3977.0333333333328</v>
      </c>
      <c r="F73" s="232">
        <v>3953.5166666666664</v>
      </c>
      <c r="G73" s="232">
        <v>3937.0333333333328</v>
      </c>
      <c r="H73" s="232">
        <v>4017.0333333333328</v>
      </c>
      <c r="I73" s="232">
        <v>4033.5166666666664</v>
      </c>
      <c r="J73" s="232">
        <v>4057.0333333333328</v>
      </c>
      <c r="K73" s="231">
        <v>4010</v>
      </c>
      <c r="L73" s="231">
        <v>3970</v>
      </c>
      <c r="M73" s="231">
        <v>5.7610000000000001E-2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573.70000000000005</v>
      </c>
      <c r="D74" s="232">
        <v>573.2166666666667</v>
      </c>
      <c r="E74" s="232">
        <v>568.58333333333337</v>
      </c>
      <c r="F74" s="232">
        <v>563.4666666666667</v>
      </c>
      <c r="G74" s="232">
        <v>558.83333333333337</v>
      </c>
      <c r="H74" s="232">
        <v>578.33333333333337</v>
      </c>
      <c r="I74" s="232">
        <v>582.96666666666658</v>
      </c>
      <c r="J74" s="232">
        <v>588.08333333333337</v>
      </c>
      <c r="K74" s="231">
        <v>577.85</v>
      </c>
      <c r="L74" s="231">
        <v>568.1</v>
      </c>
      <c r="M74" s="231">
        <v>5.0790499999999996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895.15</v>
      </c>
      <c r="D75" s="232">
        <v>897.26666666666677</v>
      </c>
      <c r="E75" s="232">
        <v>881.53333333333353</v>
      </c>
      <c r="F75" s="232">
        <v>867.91666666666674</v>
      </c>
      <c r="G75" s="232">
        <v>852.18333333333351</v>
      </c>
      <c r="H75" s="232">
        <v>910.88333333333355</v>
      </c>
      <c r="I75" s="232">
        <v>926.6166666666669</v>
      </c>
      <c r="J75" s="232">
        <v>940.23333333333358</v>
      </c>
      <c r="K75" s="231">
        <v>913</v>
      </c>
      <c r="L75" s="231">
        <v>883.65</v>
      </c>
      <c r="M75" s="231">
        <v>3.58819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91.55</v>
      </c>
      <c r="D76" s="232">
        <v>92.416666666666671</v>
      </c>
      <c r="E76" s="232">
        <v>90.333333333333343</v>
      </c>
      <c r="F76" s="232">
        <v>89.116666666666674</v>
      </c>
      <c r="G76" s="232">
        <v>87.033333333333346</v>
      </c>
      <c r="H76" s="232">
        <v>93.63333333333334</v>
      </c>
      <c r="I76" s="232">
        <v>95.716666666666683</v>
      </c>
      <c r="J76" s="232">
        <v>96.933333333333337</v>
      </c>
      <c r="K76" s="231">
        <v>94.5</v>
      </c>
      <c r="L76" s="231">
        <v>91.2</v>
      </c>
      <c r="M76" s="231">
        <v>166.50432000000001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764.8</v>
      </c>
      <c r="D77" s="232">
        <v>766.48333333333323</v>
      </c>
      <c r="E77" s="232">
        <v>759.31666666666649</v>
      </c>
      <c r="F77" s="232">
        <v>753.83333333333326</v>
      </c>
      <c r="G77" s="232">
        <v>746.66666666666652</v>
      </c>
      <c r="H77" s="232">
        <v>771.96666666666647</v>
      </c>
      <c r="I77" s="232">
        <v>779.13333333333321</v>
      </c>
      <c r="J77" s="232">
        <v>784.61666666666645</v>
      </c>
      <c r="K77" s="231">
        <v>773.65</v>
      </c>
      <c r="L77" s="231">
        <v>761</v>
      </c>
      <c r="M77" s="231">
        <v>4.9057899999999997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71.8</v>
      </c>
      <c r="D78" s="232">
        <v>72.566666666666677</v>
      </c>
      <c r="E78" s="232">
        <v>70.633333333333354</v>
      </c>
      <c r="F78" s="232">
        <v>69.466666666666683</v>
      </c>
      <c r="G78" s="232">
        <v>67.53333333333336</v>
      </c>
      <c r="H78" s="232">
        <v>73.733333333333348</v>
      </c>
      <c r="I78" s="232">
        <v>75.666666666666657</v>
      </c>
      <c r="J78" s="232">
        <v>76.833333333333343</v>
      </c>
      <c r="K78" s="231">
        <v>74.5</v>
      </c>
      <c r="L78" s="231">
        <v>71.400000000000006</v>
      </c>
      <c r="M78" s="231">
        <v>88.530590000000004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345.4</v>
      </c>
      <c r="D79" s="232">
        <v>346.38333333333338</v>
      </c>
      <c r="E79" s="232">
        <v>343.01666666666677</v>
      </c>
      <c r="F79" s="232">
        <v>340.63333333333338</v>
      </c>
      <c r="G79" s="232">
        <v>337.26666666666677</v>
      </c>
      <c r="H79" s="232">
        <v>348.76666666666677</v>
      </c>
      <c r="I79" s="232">
        <v>352.13333333333344</v>
      </c>
      <c r="J79" s="232">
        <v>354.51666666666677</v>
      </c>
      <c r="K79" s="231">
        <v>349.75</v>
      </c>
      <c r="L79" s="231">
        <v>344</v>
      </c>
      <c r="M79" s="231">
        <v>29.37744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9521.7000000000007</v>
      </c>
      <c r="D80" s="232">
        <v>9507.5666666666675</v>
      </c>
      <c r="E80" s="232">
        <v>9450.133333333335</v>
      </c>
      <c r="F80" s="232">
        <v>9378.5666666666675</v>
      </c>
      <c r="G80" s="232">
        <v>9321.133333333335</v>
      </c>
      <c r="H80" s="232">
        <v>9579.133333333335</v>
      </c>
      <c r="I80" s="232">
        <v>9636.5666666666657</v>
      </c>
      <c r="J80" s="232">
        <v>9708.133333333335</v>
      </c>
      <c r="K80" s="231">
        <v>9565</v>
      </c>
      <c r="L80" s="231">
        <v>9436</v>
      </c>
      <c r="M80" s="231">
        <v>1.7180000000000001E-2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762.45</v>
      </c>
      <c r="D81" s="232">
        <v>762.76666666666677</v>
      </c>
      <c r="E81" s="232">
        <v>758.53333333333353</v>
      </c>
      <c r="F81" s="232">
        <v>754.61666666666679</v>
      </c>
      <c r="G81" s="232">
        <v>750.38333333333355</v>
      </c>
      <c r="H81" s="232">
        <v>766.68333333333351</v>
      </c>
      <c r="I81" s="232">
        <v>770.91666666666686</v>
      </c>
      <c r="J81" s="232">
        <v>774.83333333333348</v>
      </c>
      <c r="K81" s="231">
        <v>767</v>
      </c>
      <c r="L81" s="231">
        <v>758.85</v>
      </c>
      <c r="M81" s="231">
        <v>23.368179999999999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198.7</v>
      </c>
      <c r="D82" s="232">
        <v>200.78333333333333</v>
      </c>
      <c r="E82" s="232">
        <v>194.56666666666666</v>
      </c>
      <c r="F82" s="232">
        <v>190.43333333333334</v>
      </c>
      <c r="G82" s="232">
        <v>184.21666666666667</v>
      </c>
      <c r="H82" s="232">
        <v>204.91666666666666</v>
      </c>
      <c r="I82" s="232">
        <v>211.1333333333333</v>
      </c>
      <c r="J82" s="232">
        <v>215.26666666666665</v>
      </c>
      <c r="K82" s="231">
        <v>207</v>
      </c>
      <c r="L82" s="231">
        <v>196.65</v>
      </c>
      <c r="M82" s="231">
        <v>69.072599999999994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934.9</v>
      </c>
      <c r="D83" s="232">
        <v>933.83333333333337</v>
      </c>
      <c r="E83" s="232">
        <v>923.76666666666677</v>
      </c>
      <c r="F83" s="232">
        <v>912.63333333333344</v>
      </c>
      <c r="G83" s="232">
        <v>902.56666666666683</v>
      </c>
      <c r="H83" s="232">
        <v>944.9666666666667</v>
      </c>
      <c r="I83" s="232">
        <v>955.0333333333333</v>
      </c>
      <c r="J83" s="232">
        <v>966.16666666666663</v>
      </c>
      <c r="K83" s="231">
        <v>943.9</v>
      </c>
      <c r="L83" s="231">
        <v>922.7</v>
      </c>
      <c r="M83" s="231">
        <v>0.90046000000000004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264.7</v>
      </c>
      <c r="D84" s="232">
        <v>267.40000000000003</v>
      </c>
      <c r="E84" s="232">
        <v>260.35000000000008</v>
      </c>
      <c r="F84" s="232">
        <v>256.00000000000006</v>
      </c>
      <c r="G84" s="232">
        <v>248.9500000000001</v>
      </c>
      <c r="H84" s="232">
        <v>271.75000000000006</v>
      </c>
      <c r="I84" s="232">
        <v>278.8</v>
      </c>
      <c r="J84" s="232">
        <v>283.15000000000003</v>
      </c>
      <c r="K84" s="231">
        <v>274.45</v>
      </c>
      <c r="L84" s="231">
        <v>263.05</v>
      </c>
      <c r="M84" s="231">
        <v>24.538889999999999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6090.1</v>
      </c>
      <c r="D85" s="232">
        <v>6105.8</v>
      </c>
      <c r="E85" s="232">
        <v>6051.6</v>
      </c>
      <c r="F85" s="232">
        <v>6013.1</v>
      </c>
      <c r="G85" s="232">
        <v>5958.9000000000005</v>
      </c>
      <c r="H85" s="232">
        <v>6144.3</v>
      </c>
      <c r="I85" s="232">
        <v>6198.4999999999991</v>
      </c>
      <c r="J85" s="232">
        <v>6237</v>
      </c>
      <c r="K85" s="231">
        <v>6160</v>
      </c>
      <c r="L85" s="231">
        <v>6067.3</v>
      </c>
      <c r="M85" s="231">
        <v>8.8679999999999995E-2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1428.7</v>
      </c>
      <c r="D86" s="232">
        <v>1443.25</v>
      </c>
      <c r="E86" s="232">
        <v>1407.5</v>
      </c>
      <c r="F86" s="232">
        <v>1386.3</v>
      </c>
      <c r="G86" s="232">
        <v>1350.55</v>
      </c>
      <c r="H86" s="232">
        <v>1464.45</v>
      </c>
      <c r="I86" s="232">
        <v>1500.2</v>
      </c>
      <c r="J86" s="232">
        <v>1521.4</v>
      </c>
      <c r="K86" s="231">
        <v>1479</v>
      </c>
      <c r="L86" s="231">
        <v>1422.05</v>
      </c>
      <c r="M86" s="231">
        <v>1.0889500000000001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831</v>
      </c>
      <c r="D87" s="232">
        <v>834.35</v>
      </c>
      <c r="E87" s="232">
        <v>824.75</v>
      </c>
      <c r="F87" s="232">
        <v>818.5</v>
      </c>
      <c r="G87" s="232">
        <v>808.9</v>
      </c>
      <c r="H87" s="232">
        <v>840.6</v>
      </c>
      <c r="I87" s="232">
        <v>850.20000000000016</v>
      </c>
      <c r="J87" s="232">
        <v>856.45</v>
      </c>
      <c r="K87" s="231">
        <v>843.95</v>
      </c>
      <c r="L87" s="231">
        <v>828.1</v>
      </c>
      <c r="M87" s="231">
        <v>0.28360000000000002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428.6</v>
      </c>
      <c r="D88" s="232">
        <v>432.0333333333333</v>
      </c>
      <c r="E88" s="232">
        <v>422.56666666666661</v>
      </c>
      <c r="F88" s="232">
        <v>416.5333333333333</v>
      </c>
      <c r="G88" s="232">
        <v>407.06666666666661</v>
      </c>
      <c r="H88" s="232">
        <v>438.06666666666661</v>
      </c>
      <c r="I88" s="232">
        <v>447.5333333333333</v>
      </c>
      <c r="J88" s="232">
        <v>453.56666666666661</v>
      </c>
      <c r="K88" s="231">
        <v>441.5</v>
      </c>
      <c r="L88" s="231">
        <v>426</v>
      </c>
      <c r="M88" s="231">
        <v>1.4497100000000001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18452.650000000001</v>
      </c>
      <c r="D89" s="232">
        <v>18437.183333333334</v>
      </c>
      <c r="E89" s="232">
        <v>18324.366666666669</v>
      </c>
      <c r="F89" s="232">
        <v>18196.083333333336</v>
      </c>
      <c r="G89" s="232">
        <v>18083.26666666667</v>
      </c>
      <c r="H89" s="232">
        <v>18565.466666666667</v>
      </c>
      <c r="I89" s="232">
        <v>18678.283333333333</v>
      </c>
      <c r="J89" s="232">
        <v>18806.566666666666</v>
      </c>
      <c r="K89" s="231">
        <v>18550</v>
      </c>
      <c r="L89" s="231">
        <v>18308.900000000001</v>
      </c>
      <c r="M89" s="231">
        <v>0.21757000000000001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455.15</v>
      </c>
      <c r="D90" s="232">
        <v>458.18333333333334</v>
      </c>
      <c r="E90" s="232">
        <v>451.91666666666669</v>
      </c>
      <c r="F90" s="232">
        <v>448.68333333333334</v>
      </c>
      <c r="G90" s="232">
        <v>442.41666666666669</v>
      </c>
      <c r="H90" s="232">
        <v>461.41666666666669</v>
      </c>
      <c r="I90" s="232">
        <v>467.68333333333334</v>
      </c>
      <c r="J90" s="232">
        <v>470.91666666666669</v>
      </c>
      <c r="K90" s="231">
        <v>464.45</v>
      </c>
      <c r="L90" s="231">
        <v>454.95</v>
      </c>
      <c r="M90" s="231">
        <v>0.41449000000000003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18.850000000000001</v>
      </c>
      <c r="D91" s="232">
        <v>19.166666666666668</v>
      </c>
      <c r="E91" s="232">
        <v>18.283333333333335</v>
      </c>
      <c r="F91" s="232">
        <v>17.716666666666669</v>
      </c>
      <c r="G91" s="232">
        <v>16.833333333333336</v>
      </c>
      <c r="H91" s="232">
        <v>19.733333333333334</v>
      </c>
      <c r="I91" s="232">
        <v>20.616666666666667</v>
      </c>
      <c r="J91" s="232">
        <v>21.183333333333334</v>
      </c>
      <c r="K91" s="231">
        <v>20.05</v>
      </c>
      <c r="L91" s="231">
        <v>18.600000000000001</v>
      </c>
      <c r="M91" s="231">
        <v>473.14643999999998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4199.95</v>
      </c>
      <c r="D92" s="232">
        <v>4210.6000000000004</v>
      </c>
      <c r="E92" s="232">
        <v>4179.2000000000007</v>
      </c>
      <c r="F92" s="232">
        <v>4158.4500000000007</v>
      </c>
      <c r="G92" s="232">
        <v>4127.0500000000011</v>
      </c>
      <c r="H92" s="232">
        <v>4231.3500000000004</v>
      </c>
      <c r="I92" s="232">
        <v>4262.75</v>
      </c>
      <c r="J92" s="232">
        <v>4283.5</v>
      </c>
      <c r="K92" s="231">
        <v>4242</v>
      </c>
      <c r="L92" s="231">
        <v>4189.8500000000004</v>
      </c>
      <c r="M92" s="231">
        <v>1.98393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1057.0999999999999</v>
      </c>
      <c r="D93" s="232">
        <v>1060.3666666666666</v>
      </c>
      <c r="E93" s="232">
        <v>1040.7333333333331</v>
      </c>
      <c r="F93" s="232">
        <v>1024.3666666666666</v>
      </c>
      <c r="G93" s="232">
        <v>1004.7333333333331</v>
      </c>
      <c r="H93" s="232">
        <v>1076.7333333333331</v>
      </c>
      <c r="I93" s="232">
        <v>1096.3666666666668</v>
      </c>
      <c r="J93" s="232">
        <v>1112.7333333333331</v>
      </c>
      <c r="K93" s="231">
        <v>1080</v>
      </c>
      <c r="L93" s="231">
        <v>1044</v>
      </c>
      <c r="M93" s="231">
        <v>0.29063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558.20000000000005</v>
      </c>
      <c r="D94" s="232">
        <v>559.25</v>
      </c>
      <c r="E94" s="232">
        <v>553.95000000000005</v>
      </c>
      <c r="F94" s="232">
        <v>549.70000000000005</v>
      </c>
      <c r="G94" s="232">
        <v>544.40000000000009</v>
      </c>
      <c r="H94" s="232">
        <v>563.5</v>
      </c>
      <c r="I94" s="232">
        <v>568.79999999999995</v>
      </c>
      <c r="J94" s="232">
        <v>573.04999999999995</v>
      </c>
      <c r="K94" s="231">
        <v>564.54999999999995</v>
      </c>
      <c r="L94" s="231">
        <v>555</v>
      </c>
      <c r="M94" s="231">
        <v>0.52366999999999997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66.8</v>
      </c>
      <c r="D95" s="232">
        <v>67.25</v>
      </c>
      <c r="E95" s="232">
        <v>66.25</v>
      </c>
      <c r="F95" s="232">
        <v>65.7</v>
      </c>
      <c r="G95" s="232">
        <v>64.7</v>
      </c>
      <c r="H95" s="232">
        <v>67.8</v>
      </c>
      <c r="I95" s="232">
        <v>68.8</v>
      </c>
      <c r="J95" s="232">
        <v>69.349999999999994</v>
      </c>
      <c r="K95" s="231">
        <v>68.25</v>
      </c>
      <c r="L95" s="231">
        <v>66.7</v>
      </c>
      <c r="M95" s="231">
        <v>12.27745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288.75</v>
      </c>
      <c r="D96" s="232">
        <v>290.56666666666666</v>
      </c>
      <c r="E96" s="232">
        <v>284.2833333333333</v>
      </c>
      <c r="F96" s="232">
        <v>279.81666666666666</v>
      </c>
      <c r="G96" s="232">
        <v>273.5333333333333</v>
      </c>
      <c r="H96" s="232">
        <v>295.0333333333333</v>
      </c>
      <c r="I96" s="232">
        <v>301.31666666666672</v>
      </c>
      <c r="J96" s="232">
        <v>305.7833333333333</v>
      </c>
      <c r="K96" s="231">
        <v>296.85000000000002</v>
      </c>
      <c r="L96" s="231">
        <v>286.10000000000002</v>
      </c>
      <c r="M96" s="231">
        <v>10.60023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3048.75</v>
      </c>
      <c r="D97" s="232">
        <v>3067.8166666666671</v>
      </c>
      <c r="E97" s="232">
        <v>3006.6333333333341</v>
      </c>
      <c r="F97" s="232">
        <v>2964.5166666666669</v>
      </c>
      <c r="G97" s="232">
        <v>2903.3333333333339</v>
      </c>
      <c r="H97" s="232">
        <v>3109.9333333333343</v>
      </c>
      <c r="I97" s="232">
        <v>3171.1166666666677</v>
      </c>
      <c r="J97" s="232">
        <v>3213.2333333333345</v>
      </c>
      <c r="K97" s="231">
        <v>3129</v>
      </c>
      <c r="L97" s="231">
        <v>3025.7</v>
      </c>
      <c r="M97" s="231">
        <v>0.16727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238.05</v>
      </c>
      <c r="D98" s="232">
        <v>241.70000000000002</v>
      </c>
      <c r="E98" s="232">
        <v>232.70000000000005</v>
      </c>
      <c r="F98" s="232">
        <v>227.35000000000002</v>
      </c>
      <c r="G98" s="232">
        <v>218.35000000000005</v>
      </c>
      <c r="H98" s="232">
        <v>247.05000000000004</v>
      </c>
      <c r="I98" s="232">
        <v>256.04999999999995</v>
      </c>
      <c r="J98" s="232">
        <v>261.40000000000003</v>
      </c>
      <c r="K98" s="231">
        <v>250.7</v>
      </c>
      <c r="L98" s="231">
        <v>236.35</v>
      </c>
      <c r="M98" s="231">
        <v>3.29461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338.55</v>
      </c>
      <c r="D99" s="232">
        <v>342.88333333333338</v>
      </c>
      <c r="E99" s="232">
        <v>330.76666666666677</v>
      </c>
      <c r="F99" s="232">
        <v>322.98333333333341</v>
      </c>
      <c r="G99" s="232">
        <v>310.86666666666679</v>
      </c>
      <c r="H99" s="232">
        <v>350.66666666666674</v>
      </c>
      <c r="I99" s="232">
        <v>362.78333333333342</v>
      </c>
      <c r="J99" s="232">
        <v>370.56666666666672</v>
      </c>
      <c r="K99" s="231">
        <v>355</v>
      </c>
      <c r="L99" s="231">
        <v>335.1</v>
      </c>
      <c r="M99" s="231">
        <v>354.87175000000002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524.9</v>
      </c>
      <c r="D100" s="232">
        <v>529.2166666666667</v>
      </c>
      <c r="E100" s="232">
        <v>516.68333333333339</v>
      </c>
      <c r="F100" s="232">
        <v>508.4666666666667</v>
      </c>
      <c r="G100" s="232">
        <v>495.93333333333339</v>
      </c>
      <c r="H100" s="232">
        <v>537.43333333333339</v>
      </c>
      <c r="I100" s="232">
        <v>549.9666666666667</v>
      </c>
      <c r="J100" s="232">
        <v>558.18333333333339</v>
      </c>
      <c r="K100" s="231">
        <v>541.75</v>
      </c>
      <c r="L100" s="231">
        <v>521</v>
      </c>
      <c r="M100" s="231">
        <v>3.8698899999999998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273.8</v>
      </c>
      <c r="D101" s="232">
        <v>275.86666666666667</v>
      </c>
      <c r="E101" s="232">
        <v>270.28333333333336</v>
      </c>
      <c r="F101" s="232">
        <v>266.76666666666671</v>
      </c>
      <c r="G101" s="232">
        <v>261.18333333333339</v>
      </c>
      <c r="H101" s="232">
        <v>279.38333333333333</v>
      </c>
      <c r="I101" s="232">
        <v>284.96666666666658</v>
      </c>
      <c r="J101" s="232">
        <v>288.48333333333329</v>
      </c>
      <c r="K101" s="231">
        <v>281.45</v>
      </c>
      <c r="L101" s="231">
        <v>272.35000000000002</v>
      </c>
      <c r="M101" s="231">
        <v>64.425380000000004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597.6</v>
      </c>
      <c r="D102" s="232">
        <v>598.4666666666667</v>
      </c>
      <c r="E102" s="232">
        <v>590.23333333333335</v>
      </c>
      <c r="F102" s="232">
        <v>582.86666666666667</v>
      </c>
      <c r="G102" s="232">
        <v>574.63333333333333</v>
      </c>
      <c r="H102" s="232">
        <v>605.83333333333337</v>
      </c>
      <c r="I102" s="232">
        <v>614.06666666666672</v>
      </c>
      <c r="J102" s="232">
        <v>621.43333333333339</v>
      </c>
      <c r="K102" s="231">
        <v>606.70000000000005</v>
      </c>
      <c r="L102" s="231">
        <v>591.1</v>
      </c>
      <c r="M102" s="231">
        <v>1.29626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571.29999999999995</v>
      </c>
      <c r="D103" s="232">
        <v>572.13333333333333</v>
      </c>
      <c r="E103" s="232">
        <v>570.16666666666663</v>
      </c>
      <c r="F103" s="232">
        <v>569.0333333333333</v>
      </c>
      <c r="G103" s="232">
        <v>567.06666666666661</v>
      </c>
      <c r="H103" s="232">
        <v>573.26666666666665</v>
      </c>
      <c r="I103" s="232">
        <v>575.23333333333335</v>
      </c>
      <c r="J103" s="232">
        <v>576.36666666666667</v>
      </c>
      <c r="K103" s="231">
        <v>574.1</v>
      </c>
      <c r="L103" s="231">
        <v>571</v>
      </c>
      <c r="M103" s="231">
        <v>0.44641999999999998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935.85</v>
      </c>
      <c r="D104" s="232">
        <v>939.45000000000016</v>
      </c>
      <c r="E104" s="232">
        <v>921.95000000000027</v>
      </c>
      <c r="F104" s="232">
        <v>908.05000000000007</v>
      </c>
      <c r="G104" s="232">
        <v>890.55000000000018</v>
      </c>
      <c r="H104" s="232">
        <v>953.35000000000036</v>
      </c>
      <c r="I104" s="232">
        <v>970.85000000000014</v>
      </c>
      <c r="J104" s="232">
        <v>984.75000000000045</v>
      </c>
      <c r="K104" s="231">
        <v>956.95</v>
      </c>
      <c r="L104" s="231">
        <v>925.55</v>
      </c>
      <c r="M104" s="231">
        <v>0.84940000000000004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108.6</v>
      </c>
      <c r="D105" s="232">
        <v>109.3</v>
      </c>
      <c r="E105" s="232">
        <v>107.6</v>
      </c>
      <c r="F105" s="232">
        <v>106.6</v>
      </c>
      <c r="G105" s="232">
        <v>104.89999999999999</v>
      </c>
      <c r="H105" s="232">
        <v>110.3</v>
      </c>
      <c r="I105" s="232">
        <v>112.00000000000001</v>
      </c>
      <c r="J105" s="232">
        <v>113</v>
      </c>
      <c r="K105" s="231">
        <v>111</v>
      </c>
      <c r="L105" s="231">
        <v>108.3</v>
      </c>
      <c r="M105" s="231">
        <v>5.98264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1385.4</v>
      </c>
      <c r="D106" s="232">
        <v>1389.9333333333334</v>
      </c>
      <c r="E106" s="232">
        <v>1367.5166666666669</v>
      </c>
      <c r="F106" s="232">
        <v>1349.6333333333334</v>
      </c>
      <c r="G106" s="232">
        <v>1327.2166666666669</v>
      </c>
      <c r="H106" s="232">
        <v>1407.8166666666668</v>
      </c>
      <c r="I106" s="232">
        <v>1430.2333333333333</v>
      </c>
      <c r="J106" s="232">
        <v>1448.1166666666668</v>
      </c>
      <c r="K106" s="231">
        <v>1412.35</v>
      </c>
      <c r="L106" s="231">
        <v>1372.05</v>
      </c>
      <c r="M106" s="231">
        <v>0.33994000000000002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23.4</v>
      </c>
      <c r="D107" s="232">
        <v>23.583333333333332</v>
      </c>
      <c r="E107" s="232">
        <v>23.066666666666663</v>
      </c>
      <c r="F107" s="232">
        <v>22.733333333333331</v>
      </c>
      <c r="G107" s="232">
        <v>22.216666666666661</v>
      </c>
      <c r="H107" s="232">
        <v>23.916666666666664</v>
      </c>
      <c r="I107" s="232">
        <v>24.433333333333337</v>
      </c>
      <c r="J107" s="232">
        <v>24.766666666666666</v>
      </c>
      <c r="K107" s="231">
        <v>24.1</v>
      </c>
      <c r="L107" s="231">
        <v>23.25</v>
      </c>
      <c r="M107" s="231">
        <v>39.565730000000002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940.25</v>
      </c>
      <c r="D108" s="232">
        <v>944.91666666666663</v>
      </c>
      <c r="E108" s="232">
        <v>933.33333333333326</v>
      </c>
      <c r="F108" s="232">
        <v>926.41666666666663</v>
      </c>
      <c r="G108" s="232">
        <v>914.83333333333326</v>
      </c>
      <c r="H108" s="232">
        <v>951.83333333333326</v>
      </c>
      <c r="I108" s="232">
        <v>963.41666666666652</v>
      </c>
      <c r="J108" s="232">
        <v>970.33333333333326</v>
      </c>
      <c r="K108" s="231">
        <v>956.5</v>
      </c>
      <c r="L108" s="231">
        <v>938</v>
      </c>
      <c r="M108" s="231">
        <v>2.13653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455.45</v>
      </c>
      <c r="D109" s="232">
        <v>461.59999999999997</v>
      </c>
      <c r="E109" s="232">
        <v>445.39999999999992</v>
      </c>
      <c r="F109" s="232">
        <v>435.34999999999997</v>
      </c>
      <c r="G109" s="232">
        <v>419.14999999999992</v>
      </c>
      <c r="H109" s="232">
        <v>471.64999999999992</v>
      </c>
      <c r="I109" s="232">
        <v>487.84999999999997</v>
      </c>
      <c r="J109" s="232">
        <v>497.89999999999992</v>
      </c>
      <c r="K109" s="231">
        <v>477.8</v>
      </c>
      <c r="L109" s="231">
        <v>451.55</v>
      </c>
      <c r="M109" s="231">
        <v>1.7476700000000001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622.5</v>
      </c>
      <c r="D110" s="232">
        <v>625.31666666666672</v>
      </c>
      <c r="E110" s="232">
        <v>615.63333333333344</v>
      </c>
      <c r="F110" s="232">
        <v>608.76666666666677</v>
      </c>
      <c r="G110" s="232">
        <v>599.08333333333348</v>
      </c>
      <c r="H110" s="232">
        <v>632.18333333333339</v>
      </c>
      <c r="I110" s="232">
        <v>641.86666666666656</v>
      </c>
      <c r="J110" s="232">
        <v>648.73333333333335</v>
      </c>
      <c r="K110" s="231">
        <v>635</v>
      </c>
      <c r="L110" s="231">
        <v>618.45000000000005</v>
      </c>
      <c r="M110" s="231">
        <v>0.82548999999999995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6243</v>
      </c>
      <c r="D111" s="232">
        <v>6262.2666666666673</v>
      </c>
      <c r="E111" s="232">
        <v>6197.8333333333348</v>
      </c>
      <c r="F111" s="232">
        <v>6152.6666666666679</v>
      </c>
      <c r="G111" s="232">
        <v>6088.2333333333354</v>
      </c>
      <c r="H111" s="232">
        <v>6307.4333333333343</v>
      </c>
      <c r="I111" s="232">
        <v>6371.8666666666668</v>
      </c>
      <c r="J111" s="232">
        <v>6417.0333333333338</v>
      </c>
      <c r="K111" s="231">
        <v>6326.7</v>
      </c>
      <c r="L111" s="231">
        <v>6217.1</v>
      </c>
      <c r="M111" s="231">
        <v>7.5749999999999998E-2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361.15</v>
      </c>
      <c r="D112" s="232">
        <v>364.81666666666666</v>
      </c>
      <c r="E112" s="232">
        <v>354.63333333333333</v>
      </c>
      <c r="F112" s="232">
        <v>348.11666666666667</v>
      </c>
      <c r="G112" s="232">
        <v>337.93333333333334</v>
      </c>
      <c r="H112" s="232">
        <v>371.33333333333331</v>
      </c>
      <c r="I112" s="232">
        <v>381.51666666666659</v>
      </c>
      <c r="J112" s="232">
        <v>388.0333333333333</v>
      </c>
      <c r="K112" s="231">
        <v>375</v>
      </c>
      <c r="L112" s="231">
        <v>358.3</v>
      </c>
      <c r="M112" s="231">
        <v>0.69133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261.8</v>
      </c>
      <c r="D113" s="232">
        <v>264.23333333333335</v>
      </c>
      <c r="E113" s="232">
        <v>258.56666666666672</v>
      </c>
      <c r="F113" s="232">
        <v>255.33333333333337</v>
      </c>
      <c r="G113" s="232">
        <v>249.66666666666674</v>
      </c>
      <c r="H113" s="232">
        <v>267.4666666666667</v>
      </c>
      <c r="I113" s="232">
        <v>273.13333333333333</v>
      </c>
      <c r="J113" s="232">
        <v>276.36666666666667</v>
      </c>
      <c r="K113" s="231">
        <v>269.89999999999998</v>
      </c>
      <c r="L113" s="231">
        <v>261</v>
      </c>
      <c r="M113" s="231">
        <v>8.5072600000000005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366.1</v>
      </c>
      <c r="D114" s="232">
        <v>369.51666666666665</v>
      </c>
      <c r="E114" s="232">
        <v>360.0333333333333</v>
      </c>
      <c r="F114" s="232">
        <v>353.96666666666664</v>
      </c>
      <c r="G114" s="232">
        <v>344.48333333333329</v>
      </c>
      <c r="H114" s="232">
        <v>375.58333333333331</v>
      </c>
      <c r="I114" s="232">
        <v>385.06666666666666</v>
      </c>
      <c r="J114" s="232">
        <v>391.13333333333333</v>
      </c>
      <c r="K114" s="231">
        <v>379</v>
      </c>
      <c r="L114" s="231">
        <v>363.45</v>
      </c>
      <c r="M114" s="231">
        <v>0.82735000000000003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529.25</v>
      </c>
      <c r="D115" s="232">
        <v>535.65</v>
      </c>
      <c r="E115" s="232">
        <v>518.69999999999993</v>
      </c>
      <c r="F115" s="232">
        <v>508.15</v>
      </c>
      <c r="G115" s="232">
        <v>491.19999999999993</v>
      </c>
      <c r="H115" s="232">
        <v>546.19999999999993</v>
      </c>
      <c r="I115" s="232">
        <v>563.15</v>
      </c>
      <c r="J115" s="232">
        <v>573.69999999999993</v>
      </c>
      <c r="K115" s="231">
        <v>552.6</v>
      </c>
      <c r="L115" s="231">
        <v>525.1</v>
      </c>
      <c r="M115" s="231">
        <v>0.40149000000000001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727.65</v>
      </c>
      <c r="D116" s="232">
        <v>731.68333333333339</v>
      </c>
      <c r="E116" s="232">
        <v>718.71666666666681</v>
      </c>
      <c r="F116" s="232">
        <v>709.78333333333342</v>
      </c>
      <c r="G116" s="232">
        <v>696.81666666666683</v>
      </c>
      <c r="H116" s="232">
        <v>740.61666666666679</v>
      </c>
      <c r="I116" s="232">
        <v>753.58333333333348</v>
      </c>
      <c r="J116" s="232">
        <v>762.51666666666677</v>
      </c>
      <c r="K116" s="231">
        <v>744.65</v>
      </c>
      <c r="L116" s="231">
        <v>722.75</v>
      </c>
      <c r="M116" s="231">
        <v>12.18088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877.25</v>
      </c>
      <c r="D117" s="232">
        <v>874.13333333333333</v>
      </c>
      <c r="E117" s="232">
        <v>869.26666666666665</v>
      </c>
      <c r="F117" s="232">
        <v>861.2833333333333</v>
      </c>
      <c r="G117" s="232">
        <v>856.41666666666663</v>
      </c>
      <c r="H117" s="232">
        <v>882.11666666666667</v>
      </c>
      <c r="I117" s="232">
        <v>886.98333333333323</v>
      </c>
      <c r="J117" s="232">
        <v>894.9666666666667</v>
      </c>
      <c r="K117" s="231">
        <v>879</v>
      </c>
      <c r="L117" s="231">
        <v>866.15</v>
      </c>
      <c r="M117" s="231">
        <v>31.66046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124.9</v>
      </c>
      <c r="D118" s="232">
        <v>125.86666666666667</v>
      </c>
      <c r="E118" s="232">
        <v>123.38333333333335</v>
      </c>
      <c r="F118" s="232">
        <v>121.86666666666667</v>
      </c>
      <c r="G118" s="232">
        <v>119.38333333333335</v>
      </c>
      <c r="H118" s="232">
        <v>127.38333333333335</v>
      </c>
      <c r="I118" s="232">
        <v>129.86666666666667</v>
      </c>
      <c r="J118" s="232">
        <v>131.38333333333335</v>
      </c>
      <c r="K118" s="231">
        <v>128.35</v>
      </c>
      <c r="L118" s="231">
        <v>124.35</v>
      </c>
      <c r="M118" s="231">
        <v>28.794779999999999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1315.25</v>
      </c>
      <c r="D119" s="232">
        <v>1327.1166666666666</v>
      </c>
      <c r="E119" s="232">
        <v>1293.1333333333332</v>
      </c>
      <c r="F119" s="232">
        <v>1271.0166666666667</v>
      </c>
      <c r="G119" s="232">
        <v>1237.0333333333333</v>
      </c>
      <c r="H119" s="232">
        <v>1349.2333333333331</v>
      </c>
      <c r="I119" s="232">
        <v>1383.2166666666662</v>
      </c>
      <c r="J119" s="232">
        <v>1405.333333333333</v>
      </c>
      <c r="K119" s="231">
        <v>1361.1</v>
      </c>
      <c r="L119" s="231">
        <v>1305</v>
      </c>
      <c r="M119" s="231">
        <v>0.56791000000000003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208.45</v>
      </c>
      <c r="D120" s="232">
        <v>210.11666666666667</v>
      </c>
      <c r="E120" s="232">
        <v>206.33333333333334</v>
      </c>
      <c r="F120" s="232">
        <v>204.21666666666667</v>
      </c>
      <c r="G120" s="232">
        <v>200.43333333333334</v>
      </c>
      <c r="H120" s="232">
        <v>212.23333333333335</v>
      </c>
      <c r="I120" s="232">
        <v>216.01666666666665</v>
      </c>
      <c r="J120" s="232">
        <v>218.13333333333335</v>
      </c>
      <c r="K120" s="231">
        <v>213.9</v>
      </c>
      <c r="L120" s="231">
        <v>208</v>
      </c>
      <c r="M120" s="231">
        <v>66.110889999999998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432.7</v>
      </c>
      <c r="D121" s="232">
        <v>437.91666666666669</v>
      </c>
      <c r="E121" s="232">
        <v>424.78333333333336</v>
      </c>
      <c r="F121" s="232">
        <v>416.86666666666667</v>
      </c>
      <c r="G121" s="232">
        <v>403.73333333333335</v>
      </c>
      <c r="H121" s="232">
        <v>445.83333333333337</v>
      </c>
      <c r="I121" s="232">
        <v>458.9666666666667</v>
      </c>
      <c r="J121" s="232">
        <v>466.88333333333338</v>
      </c>
      <c r="K121" s="231">
        <v>451.05</v>
      </c>
      <c r="L121" s="231">
        <v>430</v>
      </c>
      <c r="M121" s="231">
        <v>2.5391599999999999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3700.5</v>
      </c>
      <c r="D122" s="232">
        <v>3732.7000000000003</v>
      </c>
      <c r="E122" s="232">
        <v>3637.8000000000006</v>
      </c>
      <c r="F122" s="232">
        <v>3575.1000000000004</v>
      </c>
      <c r="G122" s="232">
        <v>3480.2000000000007</v>
      </c>
      <c r="H122" s="232">
        <v>3795.4000000000005</v>
      </c>
      <c r="I122" s="232">
        <v>3890.3</v>
      </c>
      <c r="J122" s="232">
        <v>3953.0000000000005</v>
      </c>
      <c r="K122" s="231">
        <v>3827.6</v>
      </c>
      <c r="L122" s="231">
        <v>3670</v>
      </c>
      <c r="M122" s="231">
        <v>2.7036699999999998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1500.95</v>
      </c>
      <c r="D123" s="232">
        <v>1508.8000000000002</v>
      </c>
      <c r="E123" s="232">
        <v>1488.7000000000003</v>
      </c>
      <c r="F123" s="232">
        <v>1476.45</v>
      </c>
      <c r="G123" s="232">
        <v>1456.3500000000001</v>
      </c>
      <c r="H123" s="232">
        <v>1521.0500000000004</v>
      </c>
      <c r="I123" s="232">
        <v>1541.1500000000003</v>
      </c>
      <c r="J123" s="232">
        <v>1553.4000000000005</v>
      </c>
      <c r="K123" s="231">
        <v>1528.9</v>
      </c>
      <c r="L123" s="231">
        <v>1496.55</v>
      </c>
      <c r="M123" s="231">
        <v>2.34341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2132.8000000000002</v>
      </c>
      <c r="D124" s="232">
        <v>2142.5666666666671</v>
      </c>
      <c r="E124" s="232">
        <v>2116.0833333333339</v>
      </c>
      <c r="F124" s="232">
        <v>2099.3666666666668</v>
      </c>
      <c r="G124" s="232">
        <v>2072.8833333333337</v>
      </c>
      <c r="H124" s="232">
        <v>2159.2833333333342</v>
      </c>
      <c r="I124" s="232">
        <v>2185.7666666666669</v>
      </c>
      <c r="J124" s="232">
        <v>2202.4833333333345</v>
      </c>
      <c r="K124" s="231">
        <v>2169.0500000000002</v>
      </c>
      <c r="L124" s="231">
        <v>2125.85</v>
      </c>
      <c r="M124" s="231">
        <v>0.51143000000000005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583.25</v>
      </c>
      <c r="D125" s="232">
        <v>584.65</v>
      </c>
      <c r="E125" s="232">
        <v>578.84999999999991</v>
      </c>
      <c r="F125" s="232">
        <v>574.44999999999993</v>
      </c>
      <c r="G125" s="232">
        <v>568.64999999999986</v>
      </c>
      <c r="H125" s="232">
        <v>589.04999999999995</v>
      </c>
      <c r="I125" s="232">
        <v>594.84999999999991</v>
      </c>
      <c r="J125" s="232">
        <v>599.25</v>
      </c>
      <c r="K125" s="231">
        <v>590.45000000000005</v>
      </c>
      <c r="L125" s="231">
        <v>580.25</v>
      </c>
      <c r="M125" s="231">
        <v>8.3550900000000006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881.25</v>
      </c>
      <c r="D126" s="232">
        <v>885.0333333333333</v>
      </c>
      <c r="E126" s="232">
        <v>874.46666666666658</v>
      </c>
      <c r="F126" s="232">
        <v>867.68333333333328</v>
      </c>
      <c r="G126" s="232">
        <v>857.11666666666656</v>
      </c>
      <c r="H126" s="232">
        <v>891.81666666666661</v>
      </c>
      <c r="I126" s="232">
        <v>902.38333333333321</v>
      </c>
      <c r="J126" s="232">
        <v>909.16666666666663</v>
      </c>
      <c r="K126" s="231">
        <v>895.6</v>
      </c>
      <c r="L126" s="231">
        <v>878.25</v>
      </c>
      <c r="M126" s="231">
        <v>2.7270300000000001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914.75</v>
      </c>
      <c r="D127" s="232">
        <v>922.5</v>
      </c>
      <c r="E127" s="232">
        <v>900.35</v>
      </c>
      <c r="F127" s="232">
        <v>885.95</v>
      </c>
      <c r="G127" s="232">
        <v>863.80000000000007</v>
      </c>
      <c r="H127" s="232">
        <v>936.9</v>
      </c>
      <c r="I127" s="232">
        <v>959.05000000000007</v>
      </c>
      <c r="J127" s="232">
        <v>973.44999999999993</v>
      </c>
      <c r="K127" s="231">
        <v>944.65</v>
      </c>
      <c r="L127" s="231">
        <v>908.1</v>
      </c>
      <c r="M127" s="231">
        <v>0.51824000000000003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293.75</v>
      </c>
      <c r="D128" s="232">
        <v>293.71666666666664</v>
      </c>
      <c r="E128" s="232">
        <v>290.13333333333327</v>
      </c>
      <c r="F128" s="232">
        <v>286.51666666666665</v>
      </c>
      <c r="G128" s="232">
        <v>282.93333333333328</v>
      </c>
      <c r="H128" s="232">
        <v>297.33333333333326</v>
      </c>
      <c r="I128" s="232">
        <v>300.91666666666663</v>
      </c>
      <c r="J128" s="232">
        <v>304.53333333333325</v>
      </c>
      <c r="K128" s="231">
        <v>297.3</v>
      </c>
      <c r="L128" s="231">
        <v>290.10000000000002</v>
      </c>
      <c r="M128" s="231">
        <v>48.532080000000001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1622.15</v>
      </c>
      <c r="D129" s="232">
        <v>1625.9333333333334</v>
      </c>
      <c r="E129" s="232">
        <v>1610.9166666666667</v>
      </c>
      <c r="F129" s="232">
        <v>1599.6833333333334</v>
      </c>
      <c r="G129" s="232">
        <v>1584.6666666666667</v>
      </c>
      <c r="H129" s="232">
        <v>1637.1666666666667</v>
      </c>
      <c r="I129" s="232">
        <v>1652.1833333333332</v>
      </c>
      <c r="J129" s="232">
        <v>1663.4166666666667</v>
      </c>
      <c r="K129" s="231">
        <v>1640.95</v>
      </c>
      <c r="L129" s="231">
        <v>1614.7</v>
      </c>
      <c r="M129" s="231">
        <v>3.7139700000000002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1001.2</v>
      </c>
      <c r="D130" s="232">
        <v>984.36666666666667</v>
      </c>
      <c r="E130" s="232">
        <v>958.83333333333337</v>
      </c>
      <c r="F130" s="232">
        <v>916.4666666666667</v>
      </c>
      <c r="G130" s="232">
        <v>890.93333333333339</v>
      </c>
      <c r="H130" s="232">
        <v>1026.7333333333333</v>
      </c>
      <c r="I130" s="232">
        <v>1052.2666666666667</v>
      </c>
      <c r="J130" s="232">
        <v>1094.6333333333332</v>
      </c>
      <c r="K130" s="231">
        <v>1009.9</v>
      </c>
      <c r="L130" s="231">
        <v>942</v>
      </c>
      <c r="M130" s="231">
        <v>19.35257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789</v>
      </c>
      <c r="D131" s="232">
        <v>794.30000000000007</v>
      </c>
      <c r="E131" s="232">
        <v>778.80000000000018</v>
      </c>
      <c r="F131" s="232">
        <v>768.60000000000014</v>
      </c>
      <c r="G131" s="232">
        <v>753.10000000000025</v>
      </c>
      <c r="H131" s="232">
        <v>804.50000000000011</v>
      </c>
      <c r="I131" s="232">
        <v>819.99999999999989</v>
      </c>
      <c r="J131" s="232">
        <v>830.2</v>
      </c>
      <c r="K131" s="231">
        <v>809.8</v>
      </c>
      <c r="L131" s="231">
        <v>784.1</v>
      </c>
      <c r="M131" s="231">
        <v>0.23880999999999999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354.25</v>
      </c>
      <c r="D132" s="232">
        <v>358.43333333333334</v>
      </c>
      <c r="E132" s="232">
        <v>348.86666666666667</v>
      </c>
      <c r="F132" s="232">
        <v>343.48333333333335</v>
      </c>
      <c r="G132" s="232">
        <v>333.91666666666669</v>
      </c>
      <c r="H132" s="232">
        <v>363.81666666666666</v>
      </c>
      <c r="I132" s="232">
        <v>373.38333333333338</v>
      </c>
      <c r="J132" s="232">
        <v>378.76666666666665</v>
      </c>
      <c r="K132" s="231">
        <v>368</v>
      </c>
      <c r="L132" s="231">
        <v>353.05</v>
      </c>
      <c r="M132" s="231">
        <v>31.34205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536.4</v>
      </c>
      <c r="D133" s="232">
        <v>537.13333333333333</v>
      </c>
      <c r="E133" s="232">
        <v>534.26666666666665</v>
      </c>
      <c r="F133" s="232">
        <v>532.13333333333333</v>
      </c>
      <c r="G133" s="232">
        <v>529.26666666666665</v>
      </c>
      <c r="H133" s="232">
        <v>539.26666666666665</v>
      </c>
      <c r="I133" s="232">
        <v>542.13333333333321</v>
      </c>
      <c r="J133" s="232">
        <v>544.26666666666665</v>
      </c>
      <c r="K133" s="231">
        <v>540</v>
      </c>
      <c r="L133" s="231">
        <v>535</v>
      </c>
      <c r="M133" s="231">
        <v>6.3979900000000001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1831.1</v>
      </c>
      <c r="D134" s="232">
        <v>1822.8500000000001</v>
      </c>
      <c r="E134" s="232">
        <v>1810.2500000000002</v>
      </c>
      <c r="F134" s="232">
        <v>1789.4</v>
      </c>
      <c r="G134" s="232">
        <v>1776.8000000000002</v>
      </c>
      <c r="H134" s="232">
        <v>1843.7000000000003</v>
      </c>
      <c r="I134" s="232">
        <v>1856.3000000000002</v>
      </c>
      <c r="J134" s="232">
        <v>1877.1500000000003</v>
      </c>
      <c r="K134" s="231">
        <v>1835.45</v>
      </c>
      <c r="L134" s="231">
        <v>1802</v>
      </c>
      <c r="M134" s="231">
        <v>1.6627099999999999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535.9</v>
      </c>
      <c r="D135" s="232">
        <v>544.08333333333337</v>
      </c>
      <c r="E135" s="232">
        <v>525.51666666666677</v>
      </c>
      <c r="F135" s="232">
        <v>515.13333333333344</v>
      </c>
      <c r="G135" s="232">
        <v>496.56666666666683</v>
      </c>
      <c r="H135" s="232">
        <v>554.4666666666667</v>
      </c>
      <c r="I135" s="232">
        <v>573.0333333333333</v>
      </c>
      <c r="J135" s="232">
        <v>583.41666666666663</v>
      </c>
      <c r="K135" s="231">
        <v>562.65</v>
      </c>
      <c r="L135" s="231">
        <v>533.70000000000005</v>
      </c>
      <c r="M135" s="231">
        <v>4.27935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1780.05</v>
      </c>
      <c r="D136" s="232">
        <v>1793.8333333333333</v>
      </c>
      <c r="E136" s="232">
        <v>1763.2166666666665</v>
      </c>
      <c r="F136" s="232">
        <v>1746.3833333333332</v>
      </c>
      <c r="G136" s="232">
        <v>1715.7666666666664</v>
      </c>
      <c r="H136" s="232">
        <v>1810.6666666666665</v>
      </c>
      <c r="I136" s="232">
        <v>1841.2833333333333</v>
      </c>
      <c r="J136" s="232">
        <v>1858.1166666666666</v>
      </c>
      <c r="K136" s="231">
        <v>1824.45</v>
      </c>
      <c r="L136" s="231">
        <v>1777</v>
      </c>
      <c r="M136" s="231">
        <v>3.6867800000000002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323.64999999999998</v>
      </c>
      <c r="D137" s="232">
        <v>324.21666666666664</v>
      </c>
      <c r="E137" s="232">
        <v>320.0333333333333</v>
      </c>
      <c r="F137" s="232">
        <v>316.41666666666669</v>
      </c>
      <c r="G137" s="232">
        <v>312.23333333333335</v>
      </c>
      <c r="H137" s="232">
        <v>327.83333333333326</v>
      </c>
      <c r="I137" s="232">
        <v>332.01666666666654</v>
      </c>
      <c r="J137" s="232">
        <v>335.63333333333321</v>
      </c>
      <c r="K137" s="231">
        <v>328.4</v>
      </c>
      <c r="L137" s="231">
        <v>320.60000000000002</v>
      </c>
      <c r="M137" s="231">
        <v>10.099080000000001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185.35</v>
      </c>
      <c r="D138" s="232">
        <v>186.76666666666665</v>
      </c>
      <c r="E138" s="232">
        <v>182.58333333333331</v>
      </c>
      <c r="F138" s="232">
        <v>179.81666666666666</v>
      </c>
      <c r="G138" s="232">
        <v>175.63333333333333</v>
      </c>
      <c r="H138" s="232">
        <v>189.5333333333333</v>
      </c>
      <c r="I138" s="232">
        <v>193.71666666666664</v>
      </c>
      <c r="J138" s="232">
        <v>196.48333333333329</v>
      </c>
      <c r="K138" s="231">
        <v>190.95</v>
      </c>
      <c r="L138" s="231">
        <v>184</v>
      </c>
      <c r="M138" s="231">
        <v>19.737760000000002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138.05000000000001</v>
      </c>
      <c r="D139" s="232">
        <v>138.93333333333334</v>
      </c>
      <c r="E139" s="232">
        <v>135.31666666666666</v>
      </c>
      <c r="F139" s="232">
        <v>132.58333333333331</v>
      </c>
      <c r="G139" s="232">
        <v>128.96666666666664</v>
      </c>
      <c r="H139" s="232">
        <v>141.66666666666669</v>
      </c>
      <c r="I139" s="232">
        <v>145.28333333333336</v>
      </c>
      <c r="J139" s="232">
        <v>148.01666666666671</v>
      </c>
      <c r="K139" s="231">
        <v>142.55000000000001</v>
      </c>
      <c r="L139" s="231">
        <v>136.19999999999999</v>
      </c>
      <c r="M139" s="231">
        <v>27.857130000000002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26.95</v>
      </c>
      <c r="D140" s="232">
        <v>27.5</v>
      </c>
      <c r="E140" s="232">
        <v>26.25</v>
      </c>
      <c r="F140" s="232">
        <v>25.55</v>
      </c>
      <c r="G140" s="232">
        <v>24.3</v>
      </c>
      <c r="H140" s="232">
        <v>28.2</v>
      </c>
      <c r="I140" s="232">
        <v>29.45</v>
      </c>
      <c r="J140" s="232">
        <v>30.15</v>
      </c>
      <c r="K140" s="231">
        <v>28.75</v>
      </c>
      <c r="L140" s="231">
        <v>26.8</v>
      </c>
      <c r="M140" s="231">
        <v>18.302430000000001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183.25</v>
      </c>
      <c r="D141" s="232">
        <v>182.41666666666666</v>
      </c>
      <c r="E141" s="232">
        <v>177.93333333333331</v>
      </c>
      <c r="F141" s="232">
        <v>172.61666666666665</v>
      </c>
      <c r="G141" s="232">
        <v>168.1333333333333</v>
      </c>
      <c r="H141" s="232">
        <v>187.73333333333332</v>
      </c>
      <c r="I141" s="232">
        <v>192.21666666666667</v>
      </c>
      <c r="J141" s="232">
        <v>197.53333333333333</v>
      </c>
      <c r="K141" s="231">
        <v>186.9</v>
      </c>
      <c r="L141" s="231">
        <v>177.1</v>
      </c>
      <c r="M141" s="231">
        <v>6.2885999999999997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2807</v>
      </c>
      <c r="D142" s="232">
        <v>2810.0499999999997</v>
      </c>
      <c r="E142" s="232">
        <v>2791.9499999999994</v>
      </c>
      <c r="F142" s="232">
        <v>2776.8999999999996</v>
      </c>
      <c r="G142" s="232">
        <v>2758.7999999999993</v>
      </c>
      <c r="H142" s="232">
        <v>2825.0999999999995</v>
      </c>
      <c r="I142" s="232">
        <v>2843.2</v>
      </c>
      <c r="J142" s="232">
        <v>2858.2499999999995</v>
      </c>
      <c r="K142" s="231">
        <v>2828.15</v>
      </c>
      <c r="L142" s="231">
        <v>2795</v>
      </c>
      <c r="M142" s="231">
        <v>2.9191799999999999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2881.4</v>
      </c>
      <c r="D143" s="232">
        <v>2878.0666666666671</v>
      </c>
      <c r="E143" s="232">
        <v>2847.3333333333339</v>
      </c>
      <c r="F143" s="232">
        <v>2813.2666666666669</v>
      </c>
      <c r="G143" s="232">
        <v>2782.5333333333338</v>
      </c>
      <c r="H143" s="232">
        <v>2912.1333333333341</v>
      </c>
      <c r="I143" s="232">
        <v>2942.8666666666668</v>
      </c>
      <c r="J143" s="232">
        <v>2976.9333333333343</v>
      </c>
      <c r="K143" s="231">
        <v>2908.8</v>
      </c>
      <c r="L143" s="231">
        <v>2844</v>
      </c>
      <c r="M143" s="231">
        <v>1.8865499999999999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1817.1</v>
      </c>
      <c r="D144" s="232">
        <v>1818.7833333333335</v>
      </c>
      <c r="E144" s="232">
        <v>1802.5666666666671</v>
      </c>
      <c r="F144" s="232">
        <v>1788.0333333333335</v>
      </c>
      <c r="G144" s="232">
        <v>1771.8166666666671</v>
      </c>
      <c r="H144" s="232">
        <v>1833.3166666666671</v>
      </c>
      <c r="I144" s="232">
        <v>1849.5333333333338</v>
      </c>
      <c r="J144" s="232">
        <v>1864.0666666666671</v>
      </c>
      <c r="K144" s="231">
        <v>1835</v>
      </c>
      <c r="L144" s="231">
        <v>1804.25</v>
      </c>
      <c r="M144" s="231">
        <v>1.12401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4464.1499999999996</v>
      </c>
      <c r="D145" s="232">
        <v>4470.7</v>
      </c>
      <c r="E145" s="232">
        <v>4443.3999999999996</v>
      </c>
      <c r="F145" s="232">
        <v>4422.6499999999996</v>
      </c>
      <c r="G145" s="232">
        <v>4395.3499999999995</v>
      </c>
      <c r="H145" s="232">
        <v>4491.45</v>
      </c>
      <c r="I145" s="232">
        <v>4518.7500000000009</v>
      </c>
      <c r="J145" s="232">
        <v>4539.5</v>
      </c>
      <c r="K145" s="231">
        <v>4498</v>
      </c>
      <c r="L145" s="231">
        <v>4449.95</v>
      </c>
      <c r="M145" s="231">
        <v>2.2539400000000001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469.75</v>
      </c>
      <c r="D146" s="232">
        <v>472.75</v>
      </c>
      <c r="E146" s="232">
        <v>461.05</v>
      </c>
      <c r="F146" s="232">
        <v>452.35</v>
      </c>
      <c r="G146" s="232">
        <v>440.65000000000003</v>
      </c>
      <c r="H146" s="232">
        <v>481.45</v>
      </c>
      <c r="I146" s="232">
        <v>493.15000000000003</v>
      </c>
      <c r="J146" s="232">
        <v>501.84999999999997</v>
      </c>
      <c r="K146" s="231">
        <v>484.45</v>
      </c>
      <c r="L146" s="231">
        <v>464.05</v>
      </c>
      <c r="M146" s="231">
        <v>1.45668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155.85</v>
      </c>
      <c r="D147" s="232">
        <v>156.93333333333331</v>
      </c>
      <c r="E147" s="232">
        <v>154.41666666666663</v>
      </c>
      <c r="F147" s="232">
        <v>152.98333333333332</v>
      </c>
      <c r="G147" s="232">
        <v>150.46666666666664</v>
      </c>
      <c r="H147" s="232">
        <v>158.36666666666662</v>
      </c>
      <c r="I147" s="232">
        <v>160.88333333333333</v>
      </c>
      <c r="J147" s="232">
        <v>162.31666666666661</v>
      </c>
      <c r="K147" s="231">
        <v>159.44999999999999</v>
      </c>
      <c r="L147" s="231">
        <v>155.5</v>
      </c>
      <c r="M147" s="231">
        <v>1.2472000000000001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156.30000000000001</v>
      </c>
      <c r="D148" s="232">
        <v>156.06666666666666</v>
      </c>
      <c r="E148" s="232">
        <v>154.53333333333333</v>
      </c>
      <c r="F148" s="232">
        <v>152.76666666666668</v>
      </c>
      <c r="G148" s="232">
        <v>151.23333333333335</v>
      </c>
      <c r="H148" s="232">
        <v>157.83333333333331</v>
      </c>
      <c r="I148" s="232">
        <v>159.36666666666662</v>
      </c>
      <c r="J148" s="232">
        <v>161.1333333333333</v>
      </c>
      <c r="K148" s="231">
        <v>157.6</v>
      </c>
      <c r="L148" s="231">
        <v>154.30000000000001</v>
      </c>
      <c r="M148" s="231">
        <v>0.95938000000000001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40.5</v>
      </c>
      <c r="D149" s="232">
        <v>41.133333333333333</v>
      </c>
      <c r="E149" s="232">
        <v>39.466666666666669</v>
      </c>
      <c r="F149" s="232">
        <v>38.433333333333337</v>
      </c>
      <c r="G149" s="232">
        <v>36.766666666666673</v>
      </c>
      <c r="H149" s="232">
        <v>42.166666666666664</v>
      </c>
      <c r="I149" s="232">
        <v>43.833333333333336</v>
      </c>
      <c r="J149" s="232">
        <v>44.86666666666666</v>
      </c>
      <c r="K149" s="231">
        <v>42.8</v>
      </c>
      <c r="L149" s="231">
        <v>40.1</v>
      </c>
      <c r="M149" s="231">
        <v>133.95090999999999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52.65</v>
      </c>
      <c r="D150" s="232">
        <v>53.166666666666664</v>
      </c>
      <c r="E150" s="232">
        <v>51.883333333333326</v>
      </c>
      <c r="F150" s="232">
        <v>51.11666666666666</v>
      </c>
      <c r="G150" s="232">
        <v>49.833333333333321</v>
      </c>
      <c r="H150" s="232">
        <v>53.93333333333333</v>
      </c>
      <c r="I150" s="232">
        <v>55.216666666666676</v>
      </c>
      <c r="J150" s="232">
        <v>55.983333333333334</v>
      </c>
      <c r="K150" s="231">
        <v>54.45</v>
      </c>
      <c r="L150" s="231">
        <v>52.4</v>
      </c>
      <c r="M150" s="231">
        <v>10.0181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2909.6</v>
      </c>
      <c r="D151" s="232">
        <v>2909.0833333333335</v>
      </c>
      <c r="E151" s="232">
        <v>2887.166666666667</v>
      </c>
      <c r="F151" s="232">
        <v>2864.7333333333336</v>
      </c>
      <c r="G151" s="232">
        <v>2842.8166666666671</v>
      </c>
      <c r="H151" s="232">
        <v>2931.5166666666669</v>
      </c>
      <c r="I151" s="232">
        <v>2953.4333333333338</v>
      </c>
      <c r="J151" s="232">
        <v>2975.8666666666668</v>
      </c>
      <c r="K151" s="231">
        <v>2931</v>
      </c>
      <c r="L151" s="231">
        <v>2886.65</v>
      </c>
      <c r="M151" s="231">
        <v>5.42971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467.5</v>
      </c>
      <c r="D152" s="232">
        <v>471.51666666666665</v>
      </c>
      <c r="E152" s="232">
        <v>461.43333333333328</v>
      </c>
      <c r="F152" s="232">
        <v>455.36666666666662</v>
      </c>
      <c r="G152" s="232">
        <v>445.28333333333325</v>
      </c>
      <c r="H152" s="232">
        <v>477.58333333333331</v>
      </c>
      <c r="I152" s="232">
        <v>487.66666666666669</v>
      </c>
      <c r="J152" s="232">
        <v>493.73333333333335</v>
      </c>
      <c r="K152" s="231">
        <v>481.6</v>
      </c>
      <c r="L152" s="231">
        <v>465.45</v>
      </c>
      <c r="M152" s="231">
        <v>1.1176299999999999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362.55</v>
      </c>
      <c r="D153" s="232">
        <v>363.2166666666667</v>
      </c>
      <c r="E153" s="232">
        <v>354.43333333333339</v>
      </c>
      <c r="F153" s="232">
        <v>346.31666666666672</v>
      </c>
      <c r="G153" s="232">
        <v>337.53333333333342</v>
      </c>
      <c r="H153" s="232">
        <v>371.33333333333337</v>
      </c>
      <c r="I153" s="232">
        <v>380.11666666666667</v>
      </c>
      <c r="J153" s="232">
        <v>388.23333333333335</v>
      </c>
      <c r="K153" s="231">
        <v>372</v>
      </c>
      <c r="L153" s="231">
        <v>355.1</v>
      </c>
      <c r="M153" s="231">
        <v>7.16188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1209.2</v>
      </c>
      <c r="D154" s="232">
        <v>1219.3500000000001</v>
      </c>
      <c r="E154" s="232">
        <v>1196.8500000000004</v>
      </c>
      <c r="F154" s="232">
        <v>1184.5000000000002</v>
      </c>
      <c r="G154" s="232">
        <v>1162.0000000000005</v>
      </c>
      <c r="H154" s="232">
        <v>1231.7000000000003</v>
      </c>
      <c r="I154" s="232">
        <v>1254.1999999999998</v>
      </c>
      <c r="J154" s="232">
        <v>1266.5500000000002</v>
      </c>
      <c r="K154" s="231">
        <v>1241.8499999999999</v>
      </c>
      <c r="L154" s="231">
        <v>1207</v>
      </c>
      <c r="M154" s="231">
        <v>1.1194599999999999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74.2</v>
      </c>
      <c r="D155" s="232">
        <v>74.600000000000009</v>
      </c>
      <c r="E155" s="232">
        <v>73.600000000000023</v>
      </c>
      <c r="F155" s="232">
        <v>73.000000000000014</v>
      </c>
      <c r="G155" s="232">
        <v>72.000000000000028</v>
      </c>
      <c r="H155" s="232">
        <v>75.200000000000017</v>
      </c>
      <c r="I155" s="232">
        <v>76.199999999999989</v>
      </c>
      <c r="J155" s="232">
        <v>76.800000000000011</v>
      </c>
      <c r="K155" s="231">
        <v>75.599999999999994</v>
      </c>
      <c r="L155" s="231">
        <v>74</v>
      </c>
      <c r="M155" s="231">
        <v>7.6356400000000004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63.8</v>
      </c>
      <c r="D156" s="232">
        <v>63.900000000000006</v>
      </c>
      <c r="E156" s="232">
        <v>62.300000000000011</v>
      </c>
      <c r="F156" s="232">
        <v>60.800000000000004</v>
      </c>
      <c r="G156" s="232">
        <v>59.20000000000001</v>
      </c>
      <c r="H156" s="232">
        <v>65.400000000000006</v>
      </c>
      <c r="I156" s="232">
        <v>67</v>
      </c>
      <c r="J156" s="232">
        <v>68.500000000000014</v>
      </c>
      <c r="K156" s="231">
        <v>65.5</v>
      </c>
      <c r="L156" s="231">
        <v>62.4</v>
      </c>
      <c r="M156" s="231">
        <v>46.37406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1831.85</v>
      </c>
      <c r="D157" s="232">
        <v>1839.6833333333332</v>
      </c>
      <c r="E157" s="232">
        <v>1812.2666666666664</v>
      </c>
      <c r="F157" s="232">
        <v>1792.6833333333332</v>
      </c>
      <c r="G157" s="232">
        <v>1765.2666666666664</v>
      </c>
      <c r="H157" s="232">
        <v>1859.2666666666664</v>
      </c>
      <c r="I157" s="232">
        <v>1886.6833333333329</v>
      </c>
      <c r="J157" s="232">
        <v>1906.2666666666664</v>
      </c>
      <c r="K157" s="231">
        <v>1867.1</v>
      </c>
      <c r="L157" s="231">
        <v>1820.1</v>
      </c>
      <c r="M157" s="231">
        <v>2.1284900000000002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175.45</v>
      </c>
      <c r="D158" s="232">
        <v>175.91666666666666</v>
      </c>
      <c r="E158" s="232">
        <v>173.83333333333331</v>
      </c>
      <c r="F158" s="232">
        <v>172.21666666666667</v>
      </c>
      <c r="G158" s="232">
        <v>170.13333333333333</v>
      </c>
      <c r="H158" s="232">
        <v>177.5333333333333</v>
      </c>
      <c r="I158" s="232">
        <v>179.61666666666662</v>
      </c>
      <c r="J158" s="232">
        <v>181.23333333333329</v>
      </c>
      <c r="K158" s="231">
        <v>178</v>
      </c>
      <c r="L158" s="231">
        <v>174.3</v>
      </c>
      <c r="M158" s="231">
        <v>11.38658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254.8</v>
      </c>
      <c r="D159" s="232">
        <v>255.58333333333334</v>
      </c>
      <c r="E159" s="232">
        <v>251.7166666666667</v>
      </c>
      <c r="F159" s="232">
        <v>248.63333333333335</v>
      </c>
      <c r="G159" s="232">
        <v>244.76666666666671</v>
      </c>
      <c r="H159" s="232">
        <v>258.66666666666669</v>
      </c>
      <c r="I159" s="232">
        <v>262.5333333333333</v>
      </c>
      <c r="J159" s="232">
        <v>265.61666666666667</v>
      </c>
      <c r="K159" s="231">
        <v>259.45</v>
      </c>
      <c r="L159" s="231">
        <v>252.5</v>
      </c>
      <c r="M159" s="231">
        <v>0.61312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137.65</v>
      </c>
      <c r="D160" s="232">
        <v>137.53333333333333</v>
      </c>
      <c r="E160" s="232">
        <v>134.71666666666667</v>
      </c>
      <c r="F160" s="232">
        <v>131.78333333333333</v>
      </c>
      <c r="G160" s="232">
        <v>128.96666666666667</v>
      </c>
      <c r="H160" s="232">
        <v>140.46666666666667</v>
      </c>
      <c r="I160" s="232">
        <v>143.28333333333333</v>
      </c>
      <c r="J160" s="232">
        <v>146.21666666666667</v>
      </c>
      <c r="K160" s="231">
        <v>140.35</v>
      </c>
      <c r="L160" s="231">
        <v>134.6</v>
      </c>
      <c r="M160" s="231">
        <v>59.66778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126.85</v>
      </c>
      <c r="D161" s="232">
        <v>126.96666666666665</v>
      </c>
      <c r="E161" s="232">
        <v>125.73333333333332</v>
      </c>
      <c r="F161" s="232">
        <v>124.61666666666666</v>
      </c>
      <c r="G161" s="232">
        <v>123.38333333333333</v>
      </c>
      <c r="H161" s="232">
        <v>128.08333333333331</v>
      </c>
      <c r="I161" s="232">
        <v>129.31666666666663</v>
      </c>
      <c r="J161" s="232">
        <v>130.43333333333331</v>
      </c>
      <c r="K161" s="231">
        <v>128.19999999999999</v>
      </c>
      <c r="L161" s="231">
        <v>125.85</v>
      </c>
      <c r="M161" s="231">
        <v>78.448819999999998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210.1</v>
      </c>
      <c r="D162" s="232">
        <v>214.4</v>
      </c>
      <c r="E162" s="232">
        <v>205.8</v>
      </c>
      <c r="F162" s="232">
        <v>201.5</v>
      </c>
      <c r="G162" s="232">
        <v>192.9</v>
      </c>
      <c r="H162" s="232">
        <v>218.70000000000002</v>
      </c>
      <c r="I162" s="232">
        <v>227.29999999999998</v>
      </c>
      <c r="J162" s="232">
        <v>231.60000000000002</v>
      </c>
      <c r="K162" s="231">
        <v>223</v>
      </c>
      <c r="L162" s="231">
        <v>210.1</v>
      </c>
      <c r="M162" s="231">
        <v>2.2208299999999999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4278.3</v>
      </c>
      <c r="D163" s="232">
        <v>4342.7666666666664</v>
      </c>
      <c r="E163" s="232">
        <v>4185.5333333333328</v>
      </c>
      <c r="F163" s="232">
        <v>4092.7666666666664</v>
      </c>
      <c r="G163" s="232">
        <v>3935.5333333333328</v>
      </c>
      <c r="H163" s="232">
        <v>4435.5333333333328</v>
      </c>
      <c r="I163" s="232">
        <v>4592.7666666666664</v>
      </c>
      <c r="J163" s="232">
        <v>4685.5333333333328</v>
      </c>
      <c r="K163" s="231">
        <v>4500</v>
      </c>
      <c r="L163" s="231">
        <v>4250</v>
      </c>
      <c r="M163" s="231">
        <v>0.60499000000000003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788</v>
      </c>
      <c r="D164" s="232">
        <v>795.61666666666667</v>
      </c>
      <c r="E164" s="232">
        <v>771.23333333333335</v>
      </c>
      <c r="F164" s="232">
        <v>754.4666666666667</v>
      </c>
      <c r="G164" s="232">
        <v>730.08333333333337</v>
      </c>
      <c r="H164" s="232">
        <v>812.38333333333333</v>
      </c>
      <c r="I164" s="232">
        <v>836.76666666666677</v>
      </c>
      <c r="J164" s="232">
        <v>853.5333333333333</v>
      </c>
      <c r="K164" s="231">
        <v>820</v>
      </c>
      <c r="L164" s="231">
        <v>778.85</v>
      </c>
      <c r="M164" s="231">
        <v>3.7592400000000001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163.44999999999999</v>
      </c>
      <c r="D165" s="232">
        <v>164.46666666666667</v>
      </c>
      <c r="E165" s="232">
        <v>159.63333333333333</v>
      </c>
      <c r="F165" s="232">
        <v>155.81666666666666</v>
      </c>
      <c r="G165" s="232">
        <v>150.98333333333332</v>
      </c>
      <c r="H165" s="232">
        <v>168.28333333333333</v>
      </c>
      <c r="I165" s="232">
        <v>173.11666666666665</v>
      </c>
      <c r="J165" s="232">
        <v>176.93333333333334</v>
      </c>
      <c r="K165" s="231">
        <v>169.3</v>
      </c>
      <c r="L165" s="231">
        <v>160.65</v>
      </c>
      <c r="M165" s="231">
        <v>2.3654299999999999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110.05</v>
      </c>
      <c r="D166" s="232">
        <v>110.41666666666667</v>
      </c>
      <c r="E166" s="232">
        <v>108.83333333333334</v>
      </c>
      <c r="F166" s="232">
        <v>107.61666666666667</v>
      </c>
      <c r="G166" s="232">
        <v>106.03333333333335</v>
      </c>
      <c r="H166" s="232">
        <v>111.63333333333334</v>
      </c>
      <c r="I166" s="232">
        <v>113.21666666666668</v>
      </c>
      <c r="J166" s="232">
        <v>114.43333333333334</v>
      </c>
      <c r="K166" s="231">
        <v>112</v>
      </c>
      <c r="L166" s="231">
        <v>109.2</v>
      </c>
      <c r="M166" s="231">
        <v>23.142720000000001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254.85</v>
      </c>
      <c r="D167" s="232">
        <v>253.11666666666667</v>
      </c>
      <c r="E167" s="232">
        <v>247.23333333333335</v>
      </c>
      <c r="F167" s="232">
        <v>239.61666666666667</v>
      </c>
      <c r="G167" s="232">
        <v>233.73333333333335</v>
      </c>
      <c r="H167" s="232">
        <v>260.73333333333335</v>
      </c>
      <c r="I167" s="232">
        <v>266.61666666666667</v>
      </c>
      <c r="J167" s="232">
        <v>274.23333333333335</v>
      </c>
      <c r="K167" s="231">
        <v>259</v>
      </c>
      <c r="L167" s="231">
        <v>245.5</v>
      </c>
      <c r="M167" s="231">
        <v>11.403980000000001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999.3</v>
      </c>
      <c r="D168" s="232">
        <v>1012.25</v>
      </c>
      <c r="E168" s="232">
        <v>972.05</v>
      </c>
      <c r="F168" s="232">
        <v>944.8</v>
      </c>
      <c r="G168" s="232">
        <v>904.59999999999991</v>
      </c>
      <c r="H168" s="232">
        <v>1039.5</v>
      </c>
      <c r="I168" s="232">
        <v>1079.6999999999998</v>
      </c>
      <c r="J168" s="232">
        <v>1106.95</v>
      </c>
      <c r="K168" s="231">
        <v>1052.45</v>
      </c>
      <c r="L168" s="231">
        <v>985</v>
      </c>
      <c r="M168" s="231">
        <v>0.92071000000000003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103.5</v>
      </c>
      <c r="D169" s="232">
        <v>104.01666666666667</v>
      </c>
      <c r="E169" s="232">
        <v>102.43333333333334</v>
      </c>
      <c r="F169" s="232">
        <v>101.36666666666667</v>
      </c>
      <c r="G169" s="232">
        <v>99.783333333333346</v>
      </c>
      <c r="H169" s="232">
        <v>105.08333333333333</v>
      </c>
      <c r="I169" s="232">
        <v>106.66666666666667</v>
      </c>
      <c r="J169" s="232">
        <v>107.73333333333332</v>
      </c>
      <c r="K169" s="231">
        <v>105.6</v>
      </c>
      <c r="L169" s="231">
        <v>102.95</v>
      </c>
      <c r="M169" s="231">
        <v>109.24642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1516.3</v>
      </c>
      <c r="D170" s="232">
        <v>1518.4333333333334</v>
      </c>
      <c r="E170" s="232">
        <v>1492.8666666666668</v>
      </c>
      <c r="F170" s="232">
        <v>1469.4333333333334</v>
      </c>
      <c r="G170" s="232">
        <v>1443.8666666666668</v>
      </c>
      <c r="H170" s="232">
        <v>1541.8666666666668</v>
      </c>
      <c r="I170" s="232">
        <v>1567.4333333333334</v>
      </c>
      <c r="J170" s="232">
        <v>1590.8666666666668</v>
      </c>
      <c r="K170" s="231">
        <v>1544</v>
      </c>
      <c r="L170" s="231">
        <v>1495</v>
      </c>
      <c r="M170" s="231">
        <v>0.48211999999999999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38.75</v>
      </c>
      <c r="D171" s="232">
        <v>39</v>
      </c>
      <c r="E171" s="232">
        <v>38.35</v>
      </c>
      <c r="F171" s="232">
        <v>37.950000000000003</v>
      </c>
      <c r="G171" s="232">
        <v>37.300000000000004</v>
      </c>
      <c r="H171" s="232">
        <v>39.4</v>
      </c>
      <c r="I171" s="232">
        <v>40.050000000000004</v>
      </c>
      <c r="J171" s="232">
        <v>40.449999999999996</v>
      </c>
      <c r="K171" s="231">
        <v>39.65</v>
      </c>
      <c r="L171" s="231">
        <v>38.6</v>
      </c>
      <c r="M171" s="231">
        <v>48.416029999999999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2349.0500000000002</v>
      </c>
      <c r="D172" s="232">
        <v>2366.5</v>
      </c>
      <c r="E172" s="232">
        <v>2321.5500000000002</v>
      </c>
      <c r="F172" s="232">
        <v>2294.0500000000002</v>
      </c>
      <c r="G172" s="232">
        <v>2249.1000000000004</v>
      </c>
      <c r="H172" s="232">
        <v>2394</v>
      </c>
      <c r="I172" s="232">
        <v>2438.9499999999998</v>
      </c>
      <c r="J172" s="232">
        <v>2466.4499999999998</v>
      </c>
      <c r="K172" s="231">
        <v>2411.4499999999998</v>
      </c>
      <c r="L172" s="231">
        <v>2339</v>
      </c>
      <c r="M172" s="231">
        <v>8.1820000000000004E-2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2742.75</v>
      </c>
      <c r="D173" s="232">
        <v>2761.5499999999997</v>
      </c>
      <c r="E173" s="232">
        <v>2706.1999999999994</v>
      </c>
      <c r="F173" s="232">
        <v>2669.6499999999996</v>
      </c>
      <c r="G173" s="232">
        <v>2614.2999999999993</v>
      </c>
      <c r="H173" s="232">
        <v>2798.0999999999995</v>
      </c>
      <c r="I173" s="232">
        <v>2853.45</v>
      </c>
      <c r="J173" s="232">
        <v>2889.9999999999995</v>
      </c>
      <c r="K173" s="231">
        <v>2816.9</v>
      </c>
      <c r="L173" s="231">
        <v>2725</v>
      </c>
      <c r="M173" s="231">
        <v>7.8140000000000001E-2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134.19999999999999</v>
      </c>
      <c r="D174" s="232">
        <v>135.04999999999998</v>
      </c>
      <c r="E174" s="232">
        <v>132.14999999999998</v>
      </c>
      <c r="F174" s="232">
        <v>130.1</v>
      </c>
      <c r="G174" s="232">
        <v>127.19999999999999</v>
      </c>
      <c r="H174" s="232">
        <v>137.09999999999997</v>
      </c>
      <c r="I174" s="232">
        <v>140</v>
      </c>
      <c r="J174" s="232">
        <v>142.04999999999995</v>
      </c>
      <c r="K174" s="231">
        <v>137.94999999999999</v>
      </c>
      <c r="L174" s="231">
        <v>133</v>
      </c>
      <c r="M174" s="231">
        <v>4.4570400000000001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1282.2</v>
      </c>
      <c r="D175" s="232">
        <v>1277.1666666666667</v>
      </c>
      <c r="E175" s="232">
        <v>1231.0333333333335</v>
      </c>
      <c r="F175" s="232">
        <v>1179.8666666666668</v>
      </c>
      <c r="G175" s="232">
        <v>1133.7333333333336</v>
      </c>
      <c r="H175" s="232">
        <v>1328.3333333333335</v>
      </c>
      <c r="I175" s="232">
        <v>1374.4666666666667</v>
      </c>
      <c r="J175" s="232">
        <v>1425.6333333333334</v>
      </c>
      <c r="K175" s="231">
        <v>1323.3</v>
      </c>
      <c r="L175" s="231">
        <v>1226</v>
      </c>
      <c r="M175" s="231">
        <v>12.29621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1288.45</v>
      </c>
      <c r="D176" s="232">
        <v>1288.7166666666667</v>
      </c>
      <c r="E176" s="232">
        <v>1270.8333333333335</v>
      </c>
      <c r="F176" s="232">
        <v>1253.2166666666667</v>
      </c>
      <c r="G176" s="232">
        <v>1235.3333333333335</v>
      </c>
      <c r="H176" s="232">
        <v>1306.3333333333335</v>
      </c>
      <c r="I176" s="232">
        <v>1324.2166666666667</v>
      </c>
      <c r="J176" s="232">
        <v>1341.8333333333335</v>
      </c>
      <c r="K176" s="231">
        <v>1306.5999999999999</v>
      </c>
      <c r="L176" s="231">
        <v>1271.0999999999999</v>
      </c>
      <c r="M176" s="231">
        <v>0.37486999999999998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425.7</v>
      </c>
      <c r="D177" s="232">
        <v>431.5333333333333</v>
      </c>
      <c r="E177" s="232">
        <v>418.11666666666662</v>
      </c>
      <c r="F177" s="232">
        <v>410.5333333333333</v>
      </c>
      <c r="G177" s="232">
        <v>397.11666666666662</v>
      </c>
      <c r="H177" s="232">
        <v>439.11666666666662</v>
      </c>
      <c r="I177" s="232">
        <v>452.53333333333336</v>
      </c>
      <c r="J177" s="232">
        <v>460.11666666666662</v>
      </c>
      <c r="K177" s="231">
        <v>444.95</v>
      </c>
      <c r="L177" s="231">
        <v>423.95</v>
      </c>
      <c r="M177" s="231">
        <v>10.94792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951.05</v>
      </c>
      <c r="D178" s="232">
        <v>948.68333333333339</v>
      </c>
      <c r="E178" s="232">
        <v>932.36666666666679</v>
      </c>
      <c r="F178" s="232">
        <v>913.68333333333339</v>
      </c>
      <c r="G178" s="232">
        <v>897.36666666666679</v>
      </c>
      <c r="H178" s="232">
        <v>967.36666666666679</v>
      </c>
      <c r="I178" s="232">
        <v>983.68333333333339</v>
      </c>
      <c r="J178" s="232">
        <v>1002.3666666666668</v>
      </c>
      <c r="K178" s="231">
        <v>965</v>
      </c>
      <c r="L178" s="231">
        <v>930</v>
      </c>
      <c r="M178" s="231">
        <v>0.28816000000000003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1814.25</v>
      </c>
      <c r="D179" s="232">
        <v>1824.3833333333332</v>
      </c>
      <c r="E179" s="232">
        <v>1798.2166666666665</v>
      </c>
      <c r="F179" s="232">
        <v>1782.1833333333332</v>
      </c>
      <c r="G179" s="232">
        <v>1756.0166666666664</v>
      </c>
      <c r="H179" s="232">
        <v>1840.4166666666665</v>
      </c>
      <c r="I179" s="232">
        <v>1866.5833333333335</v>
      </c>
      <c r="J179" s="232">
        <v>1882.6166666666666</v>
      </c>
      <c r="K179" s="231">
        <v>1850.55</v>
      </c>
      <c r="L179" s="231">
        <v>1808.35</v>
      </c>
      <c r="M179" s="231">
        <v>0.25058000000000002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405.85</v>
      </c>
      <c r="D180" s="232">
        <v>407.68333333333334</v>
      </c>
      <c r="E180" s="232">
        <v>403.16666666666669</v>
      </c>
      <c r="F180" s="232">
        <v>400.48333333333335</v>
      </c>
      <c r="G180" s="232">
        <v>395.9666666666667</v>
      </c>
      <c r="H180" s="232">
        <v>410.36666666666667</v>
      </c>
      <c r="I180" s="232">
        <v>414.88333333333333</v>
      </c>
      <c r="J180" s="232">
        <v>417.56666666666666</v>
      </c>
      <c r="K180" s="231">
        <v>412.2</v>
      </c>
      <c r="L180" s="231">
        <v>405</v>
      </c>
      <c r="M180" s="231">
        <v>1.04392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951.2</v>
      </c>
      <c r="D181" s="232">
        <v>950.15</v>
      </c>
      <c r="E181" s="232">
        <v>944.34999999999991</v>
      </c>
      <c r="F181" s="232">
        <v>937.49999999999989</v>
      </c>
      <c r="G181" s="232">
        <v>931.69999999999982</v>
      </c>
      <c r="H181" s="232">
        <v>957</v>
      </c>
      <c r="I181" s="232">
        <v>962.8</v>
      </c>
      <c r="J181" s="232">
        <v>969.65000000000009</v>
      </c>
      <c r="K181" s="231">
        <v>955.95</v>
      </c>
      <c r="L181" s="231">
        <v>943.3</v>
      </c>
      <c r="M181" s="231">
        <v>9.52163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408.75</v>
      </c>
      <c r="D182" s="232">
        <v>408.5333333333333</v>
      </c>
      <c r="E182" s="232">
        <v>406.06666666666661</v>
      </c>
      <c r="F182" s="232">
        <v>403.38333333333333</v>
      </c>
      <c r="G182" s="232">
        <v>400.91666666666663</v>
      </c>
      <c r="H182" s="232">
        <v>411.21666666666658</v>
      </c>
      <c r="I182" s="232">
        <v>413.68333333333328</v>
      </c>
      <c r="J182" s="232">
        <v>416.36666666666656</v>
      </c>
      <c r="K182" s="231">
        <v>411</v>
      </c>
      <c r="L182" s="231">
        <v>405.85</v>
      </c>
      <c r="M182" s="231">
        <v>0.94616999999999996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1044.8499999999999</v>
      </c>
      <c r="D183" s="232">
        <v>1049.75</v>
      </c>
      <c r="E183" s="232">
        <v>1030.3499999999999</v>
      </c>
      <c r="F183" s="232">
        <v>1015.8499999999999</v>
      </c>
      <c r="G183" s="232">
        <v>996.44999999999982</v>
      </c>
      <c r="H183" s="232">
        <v>1064.25</v>
      </c>
      <c r="I183" s="232">
        <v>1083.6500000000001</v>
      </c>
      <c r="J183" s="232">
        <v>1098.1500000000001</v>
      </c>
      <c r="K183" s="231">
        <v>1069.1500000000001</v>
      </c>
      <c r="L183" s="231">
        <v>1035.25</v>
      </c>
      <c r="M183" s="231">
        <v>3.7502499999999999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282.35000000000002</v>
      </c>
      <c r="D184" s="232">
        <v>281.45</v>
      </c>
      <c r="E184" s="232">
        <v>279.5</v>
      </c>
      <c r="F184" s="232">
        <v>276.65000000000003</v>
      </c>
      <c r="G184" s="232">
        <v>274.70000000000005</v>
      </c>
      <c r="H184" s="232">
        <v>284.29999999999995</v>
      </c>
      <c r="I184" s="232">
        <v>286.24999999999989</v>
      </c>
      <c r="J184" s="232">
        <v>289.09999999999991</v>
      </c>
      <c r="K184" s="231">
        <v>283.39999999999998</v>
      </c>
      <c r="L184" s="231">
        <v>278.60000000000002</v>
      </c>
      <c r="M184" s="231">
        <v>7.0283199999999999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270.14999999999998</v>
      </c>
      <c r="D185" s="232">
        <v>272.21666666666664</v>
      </c>
      <c r="E185" s="232">
        <v>266.93333333333328</v>
      </c>
      <c r="F185" s="232">
        <v>263.71666666666664</v>
      </c>
      <c r="G185" s="232">
        <v>258.43333333333328</v>
      </c>
      <c r="H185" s="232">
        <v>275.43333333333328</v>
      </c>
      <c r="I185" s="232">
        <v>280.7166666666667</v>
      </c>
      <c r="J185" s="232">
        <v>283.93333333333328</v>
      </c>
      <c r="K185" s="231">
        <v>277.5</v>
      </c>
      <c r="L185" s="231">
        <v>269</v>
      </c>
      <c r="M185" s="231">
        <v>2.8741400000000001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1594.3</v>
      </c>
      <c r="D186" s="232">
        <v>1596.6833333333334</v>
      </c>
      <c r="E186" s="232">
        <v>1584.9166666666667</v>
      </c>
      <c r="F186" s="232">
        <v>1575.5333333333333</v>
      </c>
      <c r="G186" s="232">
        <v>1563.7666666666667</v>
      </c>
      <c r="H186" s="232">
        <v>1606.0666666666668</v>
      </c>
      <c r="I186" s="232">
        <v>1617.8333333333333</v>
      </c>
      <c r="J186" s="232">
        <v>1627.2166666666669</v>
      </c>
      <c r="K186" s="231">
        <v>1608.45</v>
      </c>
      <c r="L186" s="231">
        <v>1587.3</v>
      </c>
      <c r="M186" s="231">
        <v>3.7305199999999998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624.45000000000005</v>
      </c>
      <c r="D187" s="232">
        <v>618.9</v>
      </c>
      <c r="E187" s="232">
        <v>606.79999999999995</v>
      </c>
      <c r="F187" s="232">
        <v>589.15</v>
      </c>
      <c r="G187" s="232">
        <v>577.04999999999995</v>
      </c>
      <c r="H187" s="232">
        <v>636.54999999999995</v>
      </c>
      <c r="I187" s="232">
        <v>648.65000000000009</v>
      </c>
      <c r="J187" s="232">
        <v>666.3</v>
      </c>
      <c r="K187" s="231">
        <v>631</v>
      </c>
      <c r="L187" s="231">
        <v>601.25</v>
      </c>
      <c r="M187" s="231">
        <v>8.5128199999999996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268.85000000000002</v>
      </c>
      <c r="D188" s="232">
        <v>269.76666666666665</v>
      </c>
      <c r="E188" s="232">
        <v>262.08333333333331</v>
      </c>
      <c r="F188" s="232">
        <v>255.31666666666666</v>
      </c>
      <c r="G188" s="232">
        <v>247.63333333333333</v>
      </c>
      <c r="H188" s="232">
        <v>276.5333333333333</v>
      </c>
      <c r="I188" s="232">
        <v>284.2166666666667</v>
      </c>
      <c r="J188" s="232">
        <v>290.98333333333329</v>
      </c>
      <c r="K188" s="231">
        <v>277.45</v>
      </c>
      <c r="L188" s="231">
        <v>263</v>
      </c>
      <c r="M188" s="231">
        <v>1.33944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1756.4</v>
      </c>
      <c r="D189" s="232">
        <v>1764.0666666666666</v>
      </c>
      <c r="E189" s="232">
        <v>1742.3833333333332</v>
      </c>
      <c r="F189" s="232">
        <v>1728.3666666666666</v>
      </c>
      <c r="G189" s="232">
        <v>1706.6833333333332</v>
      </c>
      <c r="H189" s="232">
        <v>1778.0833333333333</v>
      </c>
      <c r="I189" s="232">
        <v>1799.7666666666667</v>
      </c>
      <c r="J189" s="232">
        <v>1813.7833333333333</v>
      </c>
      <c r="K189" s="231">
        <v>1785.75</v>
      </c>
      <c r="L189" s="231">
        <v>1750.05</v>
      </c>
      <c r="M189" s="231">
        <v>0.29802000000000001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584.85</v>
      </c>
      <c r="D190" s="232">
        <v>587.9666666666667</v>
      </c>
      <c r="E190" s="232">
        <v>577.88333333333344</v>
      </c>
      <c r="F190" s="232">
        <v>570.91666666666674</v>
      </c>
      <c r="G190" s="232">
        <v>560.83333333333348</v>
      </c>
      <c r="H190" s="232">
        <v>594.93333333333339</v>
      </c>
      <c r="I190" s="232">
        <v>605.01666666666665</v>
      </c>
      <c r="J190" s="232">
        <v>611.98333333333335</v>
      </c>
      <c r="K190" s="231">
        <v>598.04999999999995</v>
      </c>
      <c r="L190" s="231">
        <v>581</v>
      </c>
      <c r="M190" s="231">
        <v>0.57491999999999999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238.3</v>
      </c>
      <c r="D191" s="232">
        <v>240.66666666666666</v>
      </c>
      <c r="E191" s="232">
        <v>233.73333333333332</v>
      </c>
      <c r="F191" s="232">
        <v>229.16666666666666</v>
      </c>
      <c r="G191" s="232">
        <v>222.23333333333332</v>
      </c>
      <c r="H191" s="232">
        <v>245.23333333333332</v>
      </c>
      <c r="I191" s="232">
        <v>252.16666666666666</v>
      </c>
      <c r="J191" s="232">
        <v>256.73333333333335</v>
      </c>
      <c r="K191" s="231">
        <v>247.6</v>
      </c>
      <c r="L191" s="231">
        <v>236.1</v>
      </c>
      <c r="M191" s="231">
        <v>2.4731999999999998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3050.35</v>
      </c>
      <c r="D192" s="232">
        <v>3066.7333333333336</v>
      </c>
      <c r="E192" s="232">
        <v>3023.6166666666672</v>
      </c>
      <c r="F192" s="232">
        <v>2996.8833333333337</v>
      </c>
      <c r="G192" s="232">
        <v>2953.7666666666673</v>
      </c>
      <c r="H192" s="232">
        <v>3093.4666666666672</v>
      </c>
      <c r="I192" s="232">
        <v>3136.5833333333339</v>
      </c>
      <c r="J192" s="232">
        <v>3163.3166666666671</v>
      </c>
      <c r="K192" s="231">
        <v>3109.85</v>
      </c>
      <c r="L192" s="231">
        <v>3040</v>
      </c>
      <c r="M192" s="231">
        <v>0.58748999999999996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482.4</v>
      </c>
      <c r="D193" s="232">
        <v>485.88333333333338</v>
      </c>
      <c r="E193" s="232">
        <v>477.11666666666679</v>
      </c>
      <c r="F193" s="232">
        <v>471.83333333333343</v>
      </c>
      <c r="G193" s="232">
        <v>463.06666666666683</v>
      </c>
      <c r="H193" s="232">
        <v>491.16666666666674</v>
      </c>
      <c r="I193" s="232">
        <v>499.93333333333328</v>
      </c>
      <c r="J193" s="232">
        <v>505.2166666666667</v>
      </c>
      <c r="K193" s="231">
        <v>494.65</v>
      </c>
      <c r="L193" s="231">
        <v>480.6</v>
      </c>
      <c r="M193" s="231">
        <v>3.1146400000000001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514.70000000000005</v>
      </c>
      <c r="D194" s="232">
        <v>519.7166666666667</v>
      </c>
      <c r="E194" s="232">
        <v>507.93333333333339</v>
      </c>
      <c r="F194" s="232">
        <v>501.16666666666674</v>
      </c>
      <c r="G194" s="232">
        <v>489.38333333333344</v>
      </c>
      <c r="H194" s="232">
        <v>526.48333333333335</v>
      </c>
      <c r="I194" s="232">
        <v>538.26666666666665</v>
      </c>
      <c r="J194" s="232">
        <v>545.0333333333333</v>
      </c>
      <c r="K194" s="231">
        <v>531.5</v>
      </c>
      <c r="L194" s="231">
        <v>512.95000000000005</v>
      </c>
      <c r="M194" s="231">
        <v>5.8826900000000002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107.3</v>
      </c>
      <c r="D195" s="232">
        <v>108.46666666666665</v>
      </c>
      <c r="E195" s="232">
        <v>105.73333333333331</v>
      </c>
      <c r="F195" s="232">
        <v>104.16666666666666</v>
      </c>
      <c r="G195" s="232">
        <v>101.43333333333331</v>
      </c>
      <c r="H195" s="232">
        <v>110.0333333333333</v>
      </c>
      <c r="I195" s="232">
        <v>112.76666666666665</v>
      </c>
      <c r="J195" s="232">
        <v>114.3333333333333</v>
      </c>
      <c r="K195" s="231">
        <v>111.2</v>
      </c>
      <c r="L195" s="231">
        <v>106.9</v>
      </c>
      <c r="M195" s="231">
        <v>7.3285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122.45</v>
      </c>
      <c r="D196" s="232">
        <v>122.98333333333333</v>
      </c>
      <c r="E196" s="232">
        <v>121.51666666666667</v>
      </c>
      <c r="F196" s="232">
        <v>120.58333333333333</v>
      </c>
      <c r="G196" s="232">
        <v>119.11666666666666</v>
      </c>
      <c r="H196" s="232">
        <v>123.91666666666667</v>
      </c>
      <c r="I196" s="232">
        <v>125.38333333333334</v>
      </c>
      <c r="J196" s="232">
        <v>126.31666666666668</v>
      </c>
      <c r="K196" s="231">
        <v>124.45</v>
      </c>
      <c r="L196" s="231">
        <v>122.05</v>
      </c>
      <c r="M196" s="231">
        <v>5.5977600000000001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270.75</v>
      </c>
      <c r="D197" s="232">
        <v>271.68333333333334</v>
      </c>
      <c r="E197" s="232">
        <v>267.31666666666666</v>
      </c>
      <c r="F197" s="232">
        <v>263.88333333333333</v>
      </c>
      <c r="G197" s="232">
        <v>259.51666666666665</v>
      </c>
      <c r="H197" s="232">
        <v>275.11666666666667</v>
      </c>
      <c r="I197" s="232">
        <v>279.48333333333335</v>
      </c>
      <c r="J197" s="232">
        <v>282.91666666666669</v>
      </c>
      <c r="K197" s="231">
        <v>276.05</v>
      </c>
      <c r="L197" s="231">
        <v>268.25</v>
      </c>
      <c r="M197" s="231">
        <v>1.9373899999999999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944.2</v>
      </c>
      <c r="D198" s="232">
        <v>947.51666666666677</v>
      </c>
      <c r="E198" s="232">
        <v>935.18333333333351</v>
      </c>
      <c r="F198" s="232">
        <v>926.16666666666674</v>
      </c>
      <c r="G198" s="232">
        <v>913.83333333333348</v>
      </c>
      <c r="H198" s="232">
        <v>956.53333333333353</v>
      </c>
      <c r="I198" s="232">
        <v>968.86666666666679</v>
      </c>
      <c r="J198" s="232">
        <v>977.88333333333355</v>
      </c>
      <c r="K198" s="231">
        <v>959.85</v>
      </c>
      <c r="L198" s="231">
        <v>938.5</v>
      </c>
      <c r="M198" s="231">
        <v>0.68613000000000002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1051.75</v>
      </c>
      <c r="D199" s="232">
        <v>1062.9333333333334</v>
      </c>
      <c r="E199" s="232">
        <v>1035.8666666666668</v>
      </c>
      <c r="F199" s="232">
        <v>1019.9833333333333</v>
      </c>
      <c r="G199" s="232">
        <v>992.91666666666674</v>
      </c>
      <c r="H199" s="232">
        <v>1078.8166666666668</v>
      </c>
      <c r="I199" s="232">
        <v>1105.8833333333334</v>
      </c>
      <c r="J199" s="232">
        <v>1121.7666666666669</v>
      </c>
      <c r="K199" s="231">
        <v>1090</v>
      </c>
      <c r="L199" s="231">
        <v>1047.05</v>
      </c>
      <c r="M199" s="231">
        <v>26.882529999999999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1672.85</v>
      </c>
      <c r="D200" s="232">
        <v>1677.9833333333333</v>
      </c>
      <c r="E200" s="232">
        <v>1647.9666666666667</v>
      </c>
      <c r="F200" s="232">
        <v>1623.0833333333333</v>
      </c>
      <c r="G200" s="232">
        <v>1593.0666666666666</v>
      </c>
      <c r="H200" s="232">
        <v>1702.8666666666668</v>
      </c>
      <c r="I200" s="232">
        <v>1732.8833333333337</v>
      </c>
      <c r="J200" s="232">
        <v>1757.7666666666669</v>
      </c>
      <c r="K200" s="231">
        <v>1708</v>
      </c>
      <c r="L200" s="231">
        <v>1653.1</v>
      </c>
      <c r="M200" s="231">
        <v>19.67681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1560.65</v>
      </c>
      <c r="D201" s="232">
        <v>1563.1666666666667</v>
      </c>
      <c r="E201" s="232">
        <v>1552.4333333333334</v>
      </c>
      <c r="F201" s="232">
        <v>1544.2166666666667</v>
      </c>
      <c r="G201" s="232">
        <v>1533.4833333333333</v>
      </c>
      <c r="H201" s="232">
        <v>1571.3833333333334</v>
      </c>
      <c r="I201" s="232">
        <v>1582.1166666666666</v>
      </c>
      <c r="J201" s="232">
        <v>1590.3333333333335</v>
      </c>
      <c r="K201" s="231">
        <v>1573.9</v>
      </c>
      <c r="L201" s="231">
        <v>1554.95</v>
      </c>
      <c r="M201" s="231">
        <v>157.38874000000001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492.25</v>
      </c>
      <c r="D202" s="232">
        <v>491.91666666666669</v>
      </c>
      <c r="E202" s="232">
        <v>481.93333333333339</v>
      </c>
      <c r="F202" s="232">
        <v>471.61666666666673</v>
      </c>
      <c r="G202" s="232">
        <v>461.63333333333344</v>
      </c>
      <c r="H202" s="232">
        <v>502.23333333333335</v>
      </c>
      <c r="I202" s="232">
        <v>512.21666666666658</v>
      </c>
      <c r="J202" s="232">
        <v>522.5333333333333</v>
      </c>
      <c r="K202" s="231">
        <v>501.9</v>
      </c>
      <c r="L202" s="231">
        <v>481.6</v>
      </c>
      <c r="M202" s="231">
        <v>64.245440000000002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60.8</v>
      </c>
      <c r="D203" s="232">
        <v>61.15</v>
      </c>
      <c r="E203" s="232">
        <v>59.75</v>
      </c>
      <c r="F203" s="232">
        <v>58.7</v>
      </c>
      <c r="G203" s="232">
        <v>57.300000000000004</v>
      </c>
      <c r="H203" s="232">
        <v>62.199999999999996</v>
      </c>
      <c r="I203" s="232">
        <v>63.599999999999987</v>
      </c>
      <c r="J203" s="232">
        <v>64.649999999999991</v>
      </c>
      <c r="K203" s="231">
        <v>62.55</v>
      </c>
      <c r="L203" s="231">
        <v>60.1</v>
      </c>
      <c r="M203" s="231">
        <v>45.265529999999998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503.35</v>
      </c>
      <c r="D204" s="232">
        <v>506.8</v>
      </c>
      <c r="E204" s="232">
        <v>496.75</v>
      </c>
      <c r="F204" s="232">
        <v>490.15</v>
      </c>
      <c r="G204" s="232">
        <v>480.09999999999997</v>
      </c>
      <c r="H204" s="232">
        <v>513.40000000000009</v>
      </c>
      <c r="I204" s="232">
        <v>523.45000000000005</v>
      </c>
      <c r="J204" s="232">
        <v>530.05000000000007</v>
      </c>
      <c r="K204" s="231">
        <v>516.85</v>
      </c>
      <c r="L204" s="231">
        <v>500.2</v>
      </c>
      <c r="M204" s="231">
        <v>0.18576000000000001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796.85</v>
      </c>
      <c r="D205" s="232">
        <v>803.31666666666661</v>
      </c>
      <c r="E205" s="232">
        <v>788.53333333333319</v>
      </c>
      <c r="F205" s="232">
        <v>780.21666666666658</v>
      </c>
      <c r="G205" s="232">
        <v>765.43333333333317</v>
      </c>
      <c r="H205" s="232">
        <v>811.63333333333321</v>
      </c>
      <c r="I205" s="232">
        <v>826.41666666666652</v>
      </c>
      <c r="J205" s="232">
        <v>834.73333333333323</v>
      </c>
      <c r="K205" s="231">
        <v>818.1</v>
      </c>
      <c r="L205" s="231">
        <v>795</v>
      </c>
      <c r="M205" s="231">
        <v>2.6022599999999998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839.45</v>
      </c>
      <c r="D206" s="232">
        <v>835.18333333333339</v>
      </c>
      <c r="E206" s="232">
        <v>825.51666666666677</v>
      </c>
      <c r="F206" s="232">
        <v>811.58333333333337</v>
      </c>
      <c r="G206" s="232">
        <v>801.91666666666674</v>
      </c>
      <c r="H206" s="232">
        <v>849.11666666666679</v>
      </c>
      <c r="I206" s="232">
        <v>858.7833333333333</v>
      </c>
      <c r="J206" s="232">
        <v>872.71666666666681</v>
      </c>
      <c r="K206" s="231">
        <v>844.85</v>
      </c>
      <c r="L206" s="231">
        <v>821.25</v>
      </c>
      <c r="M206" s="231">
        <v>0.14643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1181.45</v>
      </c>
      <c r="D207" s="232">
        <v>1184.3666666666668</v>
      </c>
      <c r="E207" s="232">
        <v>1171.0833333333335</v>
      </c>
      <c r="F207" s="232">
        <v>1160.7166666666667</v>
      </c>
      <c r="G207" s="232">
        <v>1147.4333333333334</v>
      </c>
      <c r="H207" s="232">
        <v>1194.7333333333336</v>
      </c>
      <c r="I207" s="232">
        <v>1208.0166666666669</v>
      </c>
      <c r="J207" s="232">
        <v>1218.3833333333337</v>
      </c>
      <c r="K207" s="231">
        <v>1197.6500000000001</v>
      </c>
      <c r="L207" s="231">
        <v>1174</v>
      </c>
      <c r="M207" s="231">
        <v>2.5349300000000001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2313.35</v>
      </c>
      <c r="D208" s="232">
        <v>2332.0499999999997</v>
      </c>
      <c r="E208" s="232">
        <v>2285.3999999999996</v>
      </c>
      <c r="F208" s="232">
        <v>2257.4499999999998</v>
      </c>
      <c r="G208" s="232">
        <v>2210.7999999999997</v>
      </c>
      <c r="H208" s="232">
        <v>2359.9999999999995</v>
      </c>
      <c r="I208" s="232">
        <v>2406.65</v>
      </c>
      <c r="J208" s="232">
        <v>2434.5999999999995</v>
      </c>
      <c r="K208" s="231">
        <v>2378.6999999999998</v>
      </c>
      <c r="L208" s="231">
        <v>2304.1</v>
      </c>
      <c r="M208" s="231">
        <v>2.7204000000000002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281.55</v>
      </c>
      <c r="D209" s="232">
        <v>288.53333333333336</v>
      </c>
      <c r="E209" s="232">
        <v>271.16666666666674</v>
      </c>
      <c r="F209" s="232">
        <v>260.78333333333336</v>
      </c>
      <c r="G209" s="232">
        <v>243.41666666666674</v>
      </c>
      <c r="H209" s="232">
        <v>298.91666666666674</v>
      </c>
      <c r="I209" s="232">
        <v>316.28333333333342</v>
      </c>
      <c r="J209" s="232">
        <v>326.66666666666674</v>
      </c>
      <c r="K209" s="231">
        <v>305.89999999999998</v>
      </c>
      <c r="L209" s="231">
        <v>278.14999999999998</v>
      </c>
      <c r="M209" s="231">
        <v>14.35646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388.4</v>
      </c>
      <c r="D210" s="232">
        <v>391.84999999999997</v>
      </c>
      <c r="E210" s="232">
        <v>382.69999999999993</v>
      </c>
      <c r="F210" s="232">
        <v>376.99999999999994</v>
      </c>
      <c r="G210" s="232">
        <v>367.84999999999991</v>
      </c>
      <c r="H210" s="232">
        <v>397.54999999999995</v>
      </c>
      <c r="I210" s="232">
        <v>406.69999999999993</v>
      </c>
      <c r="J210" s="232">
        <v>412.4</v>
      </c>
      <c r="K210" s="231">
        <v>401</v>
      </c>
      <c r="L210" s="231">
        <v>386.15</v>
      </c>
      <c r="M210" s="231">
        <v>88.33099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1016.1</v>
      </c>
      <c r="D211" s="232">
        <v>1021.9833333333332</v>
      </c>
      <c r="E211" s="232">
        <v>1003.1166666666666</v>
      </c>
      <c r="F211" s="232">
        <v>990.13333333333333</v>
      </c>
      <c r="G211" s="232">
        <v>971.26666666666665</v>
      </c>
      <c r="H211" s="232">
        <v>1034.9666666666665</v>
      </c>
      <c r="I211" s="232">
        <v>1053.833333333333</v>
      </c>
      <c r="J211" s="232">
        <v>1066.8166666666664</v>
      </c>
      <c r="K211" s="231">
        <v>1040.8499999999999</v>
      </c>
      <c r="L211" s="231">
        <v>1009</v>
      </c>
      <c r="M211" s="231">
        <v>0.40826000000000001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2567.5</v>
      </c>
      <c r="D212" s="232">
        <v>2567.4333333333334</v>
      </c>
      <c r="E212" s="232">
        <v>2520.0666666666666</v>
      </c>
      <c r="F212" s="232">
        <v>2472.6333333333332</v>
      </c>
      <c r="G212" s="232">
        <v>2425.2666666666664</v>
      </c>
      <c r="H212" s="232">
        <v>2614.8666666666668</v>
      </c>
      <c r="I212" s="232">
        <v>2662.2333333333336</v>
      </c>
      <c r="J212" s="232">
        <v>2709.666666666667</v>
      </c>
      <c r="K212" s="231">
        <v>2614.8000000000002</v>
      </c>
      <c r="L212" s="231">
        <v>2520</v>
      </c>
      <c r="M212" s="231">
        <v>47.712229999999998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96.3</v>
      </c>
      <c r="D213" s="232">
        <v>97.266666666666666</v>
      </c>
      <c r="E213" s="232">
        <v>95.033333333333331</v>
      </c>
      <c r="F213" s="232">
        <v>93.766666666666666</v>
      </c>
      <c r="G213" s="232">
        <v>91.533333333333331</v>
      </c>
      <c r="H213" s="232">
        <v>98.533333333333331</v>
      </c>
      <c r="I213" s="232">
        <v>100.76666666666665</v>
      </c>
      <c r="J213" s="232">
        <v>102.03333333333333</v>
      </c>
      <c r="K213" s="231">
        <v>99.5</v>
      </c>
      <c r="L213" s="231">
        <v>96</v>
      </c>
      <c r="M213" s="231">
        <v>24.728739999999998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238.85</v>
      </c>
      <c r="D214" s="232">
        <v>240.01666666666665</v>
      </c>
      <c r="E214" s="232">
        <v>237.33333333333331</v>
      </c>
      <c r="F214" s="232">
        <v>235.81666666666666</v>
      </c>
      <c r="G214" s="232">
        <v>233.13333333333333</v>
      </c>
      <c r="H214" s="232">
        <v>241.5333333333333</v>
      </c>
      <c r="I214" s="232">
        <v>244.21666666666664</v>
      </c>
      <c r="J214" s="232">
        <v>245.73333333333329</v>
      </c>
      <c r="K214" s="231">
        <v>242.7</v>
      </c>
      <c r="L214" s="231">
        <v>238.5</v>
      </c>
      <c r="M214" s="231">
        <v>9.8884899999999991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2480.8000000000002</v>
      </c>
      <c r="D215" s="232">
        <v>2482.9</v>
      </c>
      <c r="E215" s="232">
        <v>2467.9</v>
      </c>
      <c r="F215" s="232">
        <v>2455</v>
      </c>
      <c r="G215" s="232">
        <v>2440</v>
      </c>
      <c r="H215" s="232">
        <v>2495.8000000000002</v>
      </c>
      <c r="I215" s="232">
        <v>2510.8000000000002</v>
      </c>
      <c r="J215" s="232">
        <v>2523.7000000000003</v>
      </c>
      <c r="K215" s="231">
        <v>2497.9</v>
      </c>
      <c r="L215" s="231">
        <v>2470</v>
      </c>
      <c r="M215" s="231">
        <v>14.493259999999999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323.10000000000002</v>
      </c>
      <c r="D216" s="232">
        <v>322.4666666666667</v>
      </c>
      <c r="E216" s="232">
        <v>320.93333333333339</v>
      </c>
      <c r="F216" s="232">
        <v>318.76666666666671</v>
      </c>
      <c r="G216" s="232">
        <v>317.23333333333341</v>
      </c>
      <c r="H216" s="232">
        <v>324.63333333333338</v>
      </c>
      <c r="I216" s="232">
        <v>326.16666666666669</v>
      </c>
      <c r="J216" s="232">
        <v>328.33333333333337</v>
      </c>
      <c r="K216" s="231">
        <v>324</v>
      </c>
      <c r="L216" s="231">
        <v>320.3</v>
      </c>
      <c r="M216" s="231">
        <v>27.269020000000001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3333.6</v>
      </c>
      <c r="D217" s="232">
        <v>3342.5666666666662</v>
      </c>
      <c r="E217" s="232">
        <v>3296.6833333333325</v>
      </c>
      <c r="F217" s="232">
        <v>3259.7666666666664</v>
      </c>
      <c r="G217" s="232">
        <v>3213.8833333333328</v>
      </c>
      <c r="H217" s="232">
        <v>3379.4833333333322</v>
      </c>
      <c r="I217" s="232">
        <v>3425.3666666666663</v>
      </c>
      <c r="J217" s="232">
        <v>3462.2833333333319</v>
      </c>
      <c r="K217" s="231">
        <v>3388.45</v>
      </c>
      <c r="L217" s="231">
        <v>3305.65</v>
      </c>
      <c r="M217" s="231">
        <v>8.1049999999999997E-2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688.15</v>
      </c>
      <c r="D218" s="232">
        <v>688.4</v>
      </c>
      <c r="E218" s="232">
        <v>682</v>
      </c>
      <c r="F218" s="232">
        <v>675.85</v>
      </c>
      <c r="G218" s="232">
        <v>669.45</v>
      </c>
      <c r="H218" s="232">
        <v>694.55</v>
      </c>
      <c r="I218" s="232">
        <v>700.94999999999982</v>
      </c>
      <c r="J218" s="232">
        <v>707.09999999999991</v>
      </c>
      <c r="K218" s="231">
        <v>694.8</v>
      </c>
      <c r="L218" s="231">
        <v>682.25</v>
      </c>
      <c r="M218" s="231">
        <v>0.47578999999999999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35775.65</v>
      </c>
      <c r="D219" s="232">
        <v>35598.450000000004</v>
      </c>
      <c r="E219" s="232">
        <v>35323.200000000012</v>
      </c>
      <c r="F219" s="232">
        <v>34870.750000000007</v>
      </c>
      <c r="G219" s="232">
        <v>34595.500000000015</v>
      </c>
      <c r="H219" s="232">
        <v>36050.900000000009</v>
      </c>
      <c r="I219" s="232">
        <v>36326.149999999994</v>
      </c>
      <c r="J219" s="232">
        <v>36778.600000000006</v>
      </c>
      <c r="K219" s="231">
        <v>35873.699999999997</v>
      </c>
      <c r="L219" s="231">
        <v>35146</v>
      </c>
      <c r="M219" s="231">
        <v>4.2209999999999998E-2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42.65</v>
      </c>
      <c r="D220" s="232">
        <v>42.866666666666667</v>
      </c>
      <c r="E220" s="232">
        <v>42.083333333333336</v>
      </c>
      <c r="F220" s="232">
        <v>41.516666666666666</v>
      </c>
      <c r="G220" s="232">
        <v>40.733333333333334</v>
      </c>
      <c r="H220" s="232">
        <v>43.433333333333337</v>
      </c>
      <c r="I220" s="232">
        <v>44.216666666666669</v>
      </c>
      <c r="J220" s="232">
        <v>44.783333333333339</v>
      </c>
      <c r="K220" s="231">
        <v>43.65</v>
      </c>
      <c r="L220" s="231">
        <v>42.3</v>
      </c>
      <c r="M220" s="231">
        <v>22.15484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2559.9</v>
      </c>
      <c r="D221" s="232">
        <v>2563.8666666666668</v>
      </c>
      <c r="E221" s="232">
        <v>2541.1333333333337</v>
      </c>
      <c r="F221" s="232">
        <v>2522.3666666666668</v>
      </c>
      <c r="G221" s="232">
        <v>2499.6333333333337</v>
      </c>
      <c r="H221" s="232">
        <v>2582.6333333333337</v>
      </c>
      <c r="I221" s="232">
        <v>2605.3666666666672</v>
      </c>
      <c r="J221" s="232">
        <v>2624.1333333333337</v>
      </c>
      <c r="K221" s="231">
        <v>2586.6</v>
      </c>
      <c r="L221" s="231">
        <v>2545.1</v>
      </c>
      <c r="M221" s="231">
        <v>21.144500000000001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852.4</v>
      </c>
      <c r="D222" s="232">
        <v>853.85</v>
      </c>
      <c r="E222" s="232">
        <v>847.7</v>
      </c>
      <c r="F222" s="232">
        <v>843</v>
      </c>
      <c r="G222" s="232">
        <v>836.85</v>
      </c>
      <c r="H222" s="232">
        <v>858.55000000000007</v>
      </c>
      <c r="I222" s="232">
        <v>864.69999999999993</v>
      </c>
      <c r="J222" s="232">
        <v>869.40000000000009</v>
      </c>
      <c r="K222" s="231">
        <v>860</v>
      </c>
      <c r="L222" s="231">
        <v>849.15</v>
      </c>
      <c r="M222" s="231">
        <v>172.95696000000001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1076.4000000000001</v>
      </c>
      <c r="D223" s="232">
        <v>1076.95</v>
      </c>
      <c r="E223" s="232">
        <v>1069</v>
      </c>
      <c r="F223" s="232">
        <v>1061.5999999999999</v>
      </c>
      <c r="G223" s="232">
        <v>1053.6499999999999</v>
      </c>
      <c r="H223" s="232">
        <v>1084.3500000000001</v>
      </c>
      <c r="I223" s="232">
        <v>1092.3000000000004</v>
      </c>
      <c r="J223" s="232">
        <v>1099.7000000000003</v>
      </c>
      <c r="K223" s="231">
        <v>1084.9000000000001</v>
      </c>
      <c r="L223" s="231">
        <v>1069.55</v>
      </c>
      <c r="M223" s="231">
        <v>3.4653399999999999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420.25</v>
      </c>
      <c r="D224" s="232">
        <v>411.73333333333335</v>
      </c>
      <c r="E224" s="232">
        <v>399.51666666666671</v>
      </c>
      <c r="F224" s="232">
        <v>378.78333333333336</v>
      </c>
      <c r="G224" s="232">
        <v>366.56666666666672</v>
      </c>
      <c r="H224" s="232">
        <v>432.4666666666667</v>
      </c>
      <c r="I224" s="232">
        <v>444.68333333333339</v>
      </c>
      <c r="J224" s="232">
        <v>465.41666666666669</v>
      </c>
      <c r="K224" s="231">
        <v>423.95</v>
      </c>
      <c r="L224" s="231">
        <v>391</v>
      </c>
      <c r="M224" s="231">
        <v>34.558149999999998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433.7</v>
      </c>
      <c r="D225" s="232">
        <v>433.13333333333338</v>
      </c>
      <c r="E225" s="232">
        <v>426.56666666666678</v>
      </c>
      <c r="F225" s="232">
        <v>419.43333333333339</v>
      </c>
      <c r="G225" s="232">
        <v>412.86666666666679</v>
      </c>
      <c r="H225" s="232">
        <v>440.26666666666677</v>
      </c>
      <c r="I225" s="232">
        <v>446.83333333333337</v>
      </c>
      <c r="J225" s="232">
        <v>453.96666666666675</v>
      </c>
      <c r="K225" s="231">
        <v>439.7</v>
      </c>
      <c r="L225" s="231">
        <v>426</v>
      </c>
      <c r="M225" s="231">
        <v>5.5410399999999997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46.3</v>
      </c>
      <c r="D226" s="232">
        <v>46.483333333333327</v>
      </c>
      <c r="E226" s="232">
        <v>45.616666666666653</v>
      </c>
      <c r="F226" s="232">
        <v>44.933333333333323</v>
      </c>
      <c r="G226" s="232">
        <v>44.066666666666649</v>
      </c>
      <c r="H226" s="232">
        <v>47.166666666666657</v>
      </c>
      <c r="I226" s="232">
        <v>48.033333333333331</v>
      </c>
      <c r="J226" s="232">
        <v>48.716666666666661</v>
      </c>
      <c r="K226" s="231">
        <v>47.35</v>
      </c>
      <c r="L226" s="231">
        <v>45.8</v>
      </c>
      <c r="M226" s="231">
        <v>60.685560000000002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54.1</v>
      </c>
      <c r="D227" s="232">
        <v>54.683333333333337</v>
      </c>
      <c r="E227" s="232">
        <v>53.316666666666677</v>
      </c>
      <c r="F227" s="232">
        <v>52.533333333333339</v>
      </c>
      <c r="G227" s="232">
        <v>51.166666666666679</v>
      </c>
      <c r="H227" s="232">
        <v>55.466666666666676</v>
      </c>
      <c r="I227" s="232">
        <v>56.833333333333336</v>
      </c>
      <c r="J227" s="232">
        <v>57.616666666666674</v>
      </c>
      <c r="K227" s="231">
        <v>56.05</v>
      </c>
      <c r="L227" s="231">
        <v>53.9</v>
      </c>
      <c r="M227" s="231">
        <v>243.52812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78.900000000000006</v>
      </c>
      <c r="D228" s="232">
        <v>79.483333333333334</v>
      </c>
      <c r="E228" s="232">
        <v>78.016666666666666</v>
      </c>
      <c r="F228" s="232">
        <v>77.133333333333326</v>
      </c>
      <c r="G228" s="232">
        <v>75.666666666666657</v>
      </c>
      <c r="H228" s="232">
        <v>80.366666666666674</v>
      </c>
      <c r="I228" s="232">
        <v>81.833333333333343</v>
      </c>
      <c r="J228" s="232">
        <v>82.716666666666683</v>
      </c>
      <c r="K228" s="231">
        <v>80.95</v>
      </c>
      <c r="L228" s="231">
        <v>78.599999999999994</v>
      </c>
      <c r="M228" s="231">
        <v>108.50346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776.95</v>
      </c>
      <c r="D229" s="232">
        <v>783.40000000000009</v>
      </c>
      <c r="E229" s="232">
        <v>769.20000000000016</v>
      </c>
      <c r="F229" s="232">
        <v>761.45</v>
      </c>
      <c r="G229" s="232">
        <v>747.25000000000011</v>
      </c>
      <c r="H229" s="232">
        <v>791.1500000000002</v>
      </c>
      <c r="I229" s="232">
        <v>805.35</v>
      </c>
      <c r="J229" s="232">
        <v>813.10000000000025</v>
      </c>
      <c r="K229" s="231">
        <v>797.6</v>
      </c>
      <c r="L229" s="231">
        <v>775.65</v>
      </c>
      <c r="M229" s="231">
        <v>8.2720000000000002E-2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424.65</v>
      </c>
      <c r="D230" s="232">
        <v>426.01666666666665</v>
      </c>
      <c r="E230" s="232">
        <v>421.13333333333333</v>
      </c>
      <c r="F230" s="232">
        <v>417.61666666666667</v>
      </c>
      <c r="G230" s="232">
        <v>412.73333333333335</v>
      </c>
      <c r="H230" s="232">
        <v>429.5333333333333</v>
      </c>
      <c r="I230" s="232">
        <v>434.41666666666663</v>
      </c>
      <c r="J230" s="232">
        <v>437.93333333333328</v>
      </c>
      <c r="K230" s="231">
        <v>430.9</v>
      </c>
      <c r="L230" s="231">
        <v>422.5</v>
      </c>
      <c r="M230" s="231">
        <v>1.3925099999999999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24.5</v>
      </c>
      <c r="D231" s="232">
        <v>24.8</v>
      </c>
      <c r="E231" s="232">
        <v>23.85</v>
      </c>
      <c r="F231" s="232">
        <v>23.2</v>
      </c>
      <c r="G231" s="232">
        <v>22.25</v>
      </c>
      <c r="H231" s="232">
        <v>25.450000000000003</v>
      </c>
      <c r="I231" s="232">
        <v>26.4</v>
      </c>
      <c r="J231" s="232">
        <v>27.050000000000004</v>
      </c>
      <c r="K231" s="231">
        <v>25.75</v>
      </c>
      <c r="L231" s="231">
        <v>24.15</v>
      </c>
      <c r="M231" s="231">
        <v>276.34091999999998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378.7</v>
      </c>
      <c r="D232" s="232">
        <v>379.90000000000003</v>
      </c>
      <c r="E232" s="232">
        <v>376.80000000000007</v>
      </c>
      <c r="F232" s="232">
        <v>374.90000000000003</v>
      </c>
      <c r="G232" s="232">
        <v>371.80000000000007</v>
      </c>
      <c r="H232" s="232">
        <v>381.80000000000007</v>
      </c>
      <c r="I232" s="232">
        <v>384.90000000000009</v>
      </c>
      <c r="J232" s="232">
        <v>386.80000000000007</v>
      </c>
      <c r="K232" s="231">
        <v>383</v>
      </c>
      <c r="L232" s="231">
        <v>378</v>
      </c>
      <c r="M232" s="231">
        <v>99.345010000000002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98.2</v>
      </c>
      <c r="D233" s="232">
        <v>95.483333333333334</v>
      </c>
      <c r="E233" s="232">
        <v>91.016666666666666</v>
      </c>
      <c r="F233" s="232">
        <v>83.833333333333329</v>
      </c>
      <c r="G233" s="232">
        <v>79.36666666666666</v>
      </c>
      <c r="H233" s="232">
        <v>102.66666666666667</v>
      </c>
      <c r="I233" s="232">
        <v>107.13333333333334</v>
      </c>
      <c r="J233" s="232">
        <v>114.31666666666668</v>
      </c>
      <c r="K233" s="231">
        <v>99.95</v>
      </c>
      <c r="L233" s="231">
        <v>88.3</v>
      </c>
      <c r="M233" s="231">
        <v>166.45375000000001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175.4</v>
      </c>
      <c r="D234" s="232">
        <v>176.91666666666666</v>
      </c>
      <c r="E234" s="232">
        <v>173.13333333333333</v>
      </c>
      <c r="F234" s="232">
        <v>170.86666666666667</v>
      </c>
      <c r="G234" s="232">
        <v>167.08333333333334</v>
      </c>
      <c r="H234" s="232">
        <v>179.18333333333331</v>
      </c>
      <c r="I234" s="232">
        <v>182.96666666666667</v>
      </c>
      <c r="J234" s="232">
        <v>185.23333333333329</v>
      </c>
      <c r="K234" s="231">
        <v>180.7</v>
      </c>
      <c r="L234" s="231">
        <v>174.65</v>
      </c>
      <c r="M234" s="231">
        <v>13.98343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95.4</v>
      </c>
      <c r="D235" s="232">
        <v>96.266666666666666</v>
      </c>
      <c r="E235" s="232">
        <v>93.133333333333326</v>
      </c>
      <c r="F235" s="232">
        <v>90.86666666666666</v>
      </c>
      <c r="G235" s="232">
        <v>87.73333333333332</v>
      </c>
      <c r="H235" s="232">
        <v>98.533333333333331</v>
      </c>
      <c r="I235" s="232">
        <v>101.66666666666669</v>
      </c>
      <c r="J235" s="232">
        <v>103.93333333333334</v>
      </c>
      <c r="K235" s="231">
        <v>99.4</v>
      </c>
      <c r="L235" s="231">
        <v>94</v>
      </c>
      <c r="M235" s="231">
        <v>76.843509999999995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51.6</v>
      </c>
      <c r="D236" s="232">
        <v>52.449999999999996</v>
      </c>
      <c r="E236" s="232">
        <v>50.29999999999999</v>
      </c>
      <c r="F236" s="232">
        <v>48.999999999999993</v>
      </c>
      <c r="G236" s="232">
        <v>46.849999999999987</v>
      </c>
      <c r="H236" s="232">
        <v>53.749999999999993</v>
      </c>
      <c r="I236" s="232">
        <v>55.9</v>
      </c>
      <c r="J236" s="232">
        <v>57.199999999999996</v>
      </c>
      <c r="K236" s="231">
        <v>54.6</v>
      </c>
      <c r="L236" s="231">
        <v>51.15</v>
      </c>
      <c r="M236" s="231">
        <v>70.328360000000004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4976.8500000000004</v>
      </c>
      <c r="D237" s="232">
        <v>4991.7666666666664</v>
      </c>
      <c r="E237" s="232">
        <v>4906.083333333333</v>
      </c>
      <c r="F237" s="232">
        <v>4835.3166666666666</v>
      </c>
      <c r="G237" s="232">
        <v>4749.6333333333332</v>
      </c>
      <c r="H237" s="232">
        <v>5062.5333333333328</v>
      </c>
      <c r="I237" s="232">
        <v>5148.2166666666672</v>
      </c>
      <c r="J237" s="232">
        <v>5218.9833333333327</v>
      </c>
      <c r="K237" s="231">
        <v>5077.45</v>
      </c>
      <c r="L237" s="231">
        <v>4921</v>
      </c>
      <c r="M237" s="231">
        <v>1.0986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269.95</v>
      </c>
      <c r="D238" s="232">
        <v>271.88333333333333</v>
      </c>
      <c r="E238" s="232">
        <v>266.06666666666666</v>
      </c>
      <c r="F238" s="232">
        <v>262.18333333333334</v>
      </c>
      <c r="G238" s="232">
        <v>256.36666666666667</v>
      </c>
      <c r="H238" s="232">
        <v>275.76666666666665</v>
      </c>
      <c r="I238" s="232">
        <v>281.58333333333326</v>
      </c>
      <c r="J238" s="232">
        <v>285.46666666666664</v>
      </c>
      <c r="K238" s="231">
        <v>277.7</v>
      </c>
      <c r="L238" s="231">
        <v>268</v>
      </c>
      <c r="M238" s="231">
        <v>7.1295099999999998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142.94999999999999</v>
      </c>
      <c r="D239" s="232">
        <v>144.35</v>
      </c>
      <c r="E239" s="232">
        <v>140.79999999999998</v>
      </c>
      <c r="F239" s="232">
        <v>138.64999999999998</v>
      </c>
      <c r="G239" s="232">
        <v>135.09999999999997</v>
      </c>
      <c r="H239" s="232">
        <v>146.5</v>
      </c>
      <c r="I239" s="232">
        <v>150.05000000000001</v>
      </c>
      <c r="J239" s="232">
        <v>152.20000000000002</v>
      </c>
      <c r="K239" s="231">
        <v>147.9</v>
      </c>
      <c r="L239" s="231">
        <v>142.19999999999999</v>
      </c>
      <c r="M239" s="231">
        <v>36.714649999999999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310.45</v>
      </c>
      <c r="D240" s="232">
        <v>311.93333333333334</v>
      </c>
      <c r="E240" s="232">
        <v>307.91666666666669</v>
      </c>
      <c r="F240" s="232">
        <v>305.38333333333333</v>
      </c>
      <c r="G240" s="232">
        <v>301.36666666666667</v>
      </c>
      <c r="H240" s="232">
        <v>314.4666666666667</v>
      </c>
      <c r="I240" s="232">
        <v>318.48333333333335</v>
      </c>
      <c r="J240" s="232">
        <v>321.01666666666671</v>
      </c>
      <c r="K240" s="231">
        <v>315.95</v>
      </c>
      <c r="L240" s="231">
        <v>309.39999999999998</v>
      </c>
      <c r="M240" s="231">
        <v>13.83891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78.400000000000006</v>
      </c>
      <c r="D241" s="232">
        <v>78.533333333333346</v>
      </c>
      <c r="E241" s="232">
        <v>77.866666666666688</v>
      </c>
      <c r="F241" s="232">
        <v>77.333333333333343</v>
      </c>
      <c r="G241" s="232">
        <v>76.666666666666686</v>
      </c>
      <c r="H241" s="232">
        <v>79.066666666666691</v>
      </c>
      <c r="I241" s="232">
        <v>79.733333333333348</v>
      </c>
      <c r="J241" s="232">
        <v>80.266666666666694</v>
      </c>
      <c r="K241" s="231">
        <v>79.2</v>
      </c>
      <c r="L241" s="231">
        <v>78</v>
      </c>
      <c r="M241" s="231">
        <v>102.69895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22.3</v>
      </c>
      <c r="D242" s="232">
        <v>22.483333333333334</v>
      </c>
      <c r="E242" s="232">
        <v>21.866666666666667</v>
      </c>
      <c r="F242" s="232">
        <v>21.433333333333334</v>
      </c>
      <c r="G242" s="232">
        <v>20.816666666666666</v>
      </c>
      <c r="H242" s="232">
        <v>22.916666666666668</v>
      </c>
      <c r="I242" s="232">
        <v>23.533333333333335</v>
      </c>
      <c r="J242" s="232">
        <v>23.966666666666669</v>
      </c>
      <c r="K242" s="231">
        <v>23.1</v>
      </c>
      <c r="L242" s="231">
        <v>22.05</v>
      </c>
      <c r="M242" s="231">
        <v>66.335800000000006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600.04999999999995</v>
      </c>
      <c r="D243" s="232">
        <v>602.25</v>
      </c>
      <c r="E243" s="232">
        <v>595.9</v>
      </c>
      <c r="F243" s="232">
        <v>591.75</v>
      </c>
      <c r="G243" s="232">
        <v>585.4</v>
      </c>
      <c r="H243" s="232">
        <v>606.4</v>
      </c>
      <c r="I243" s="232">
        <v>612.74999999999989</v>
      </c>
      <c r="J243" s="232">
        <v>616.9</v>
      </c>
      <c r="K243" s="231">
        <v>608.6</v>
      </c>
      <c r="L243" s="231">
        <v>598.1</v>
      </c>
      <c r="M243" s="231">
        <v>8.8673500000000001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26.55</v>
      </c>
      <c r="D244" s="232">
        <v>26.650000000000002</v>
      </c>
      <c r="E244" s="232">
        <v>26.350000000000005</v>
      </c>
      <c r="F244" s="232">
        <v>26.150000000000002</v>
      </c>
      <c r="G244" s="232">
        <v>25.850000000000005</v>
      </c>
      <c r="H244" s="232">
        <v>26.850000000000005</v>
      </c>
      <c r="I244" s="232">
        <v>27.150000000000002</v>
      </c>
      <c r="J244" s="232">
        <v>27.350000000000005</v>
      </c>
      <c r="K244" s="231">
        <v>26.95</v>
      </c>
      <c r="L244" s="231">
        <v>26.45</v>
      </c>
      <c r="M244" s="231">
        <v>94.054349999999999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1016.9</v>
      </c>
      <c r="D245" s="232">
        <v>1024.95</v>
      </c>
      <c r="E245" s="232">
        <v>1005.95</v>
      </c>
      <c r="F245" s="232">
        <v>995</v>
      </c>
      <c r="G245" s="232">
        <v>976</v>
      </c>
      <c r="H245" s="232">
        <v>1035.9000000000001</v>
      </c>
      <c r="I245" s="232">
        <v>1054.9000000000001</v>
      </c>
      <c r="J245" s="232">
        <v>1065.8500000000001</v>
      </c>
      <c r="K245" s="231">
        <v>1043.95</v>
      </c>
      <c r="L245" s="231">
        <v>1014</v>
      </c>
      <c r="M245" s="231">
        <v>0.41239999999999999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327.75</v>
      </c>
      <c r="D246" s="232">
        <v>328.11666666666662</v>
      </c>
      <c r="E246" s="232">
        <v>325.08333333333326</v>
      </c>
      <c r="F246" s="232">
        <v>322.41666666666663</v>
      </c>
      <c r="G246" s="232">
        <v>319.38333333333327</v>
      </c>
      <c r="H246" s="232">
        <v>330.78333333333325</v>
      </c>
      <c r="I246" s="232">
        <v>333.81666666666666</v>
      </c>
      <c r="J246" s="232">
        <v>336.48333333333323</v>
      </c>
      <c r="K246" s="231">
        <v>331.15</v>
      </c>
      <c r="L246" s="231">
        <v>325.45</v>
      </c>
      <c r="M246" s="231">
        <v>0.66452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432.2</v>
      </c>
      <c r="D247" s="232">
        <v>435.46666666666664</v>
      </c>
      <c r="E247" s="232">
        <v>426.5333333333333</v>
      </c>
      <c r="F247" s="232">
        <v>420.86666666666667</v>
      </c>
      <c r="G247" s="232">
        <v>411.93333333333334</v>
      </c>
      <c r="H247" s="232">
        <v>441.13333333333327</v>
      </c>
      <c r="I247" s="232">
        <v>450.06666666666655</v>
      </c>
      <c r="J247" s="232">
        <v>455.73333333333323</v>
      </c>
      <c r="K247" s="231">
        <v>444.4</v>
      </c>
      <c r="L247" s="231">
        <v>429.8</v>
      </c>
      <c r="M247" s="231">
        <v>17.446660000000001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148.05000000000001</v>
      </c>
      <c r="D248" s="232">
        <v>149.78333333333333</v>
      </c>
      <c r="E248" s="232">
        <v>145.91666666666666</v>
      </c>
      <c r="F248" s="232">
        <v>143.78333333333333</v>
      </c>
      <c r="G248" s="232">
        <v>139.91666666666666</v>
      </c>
      <c r="H248" s="232">
        <v>151.91666666666666</v>
      </c>
      <c r="I248" s="232">
        <v>155.78333333333333</v>
      </c>
      <c r="J248" s="232">
        <v>157.91666666666666</v>
      </c>
      <c r="K248" s="231">
        <v>153.65</v>
      </c>
      <c r="L248" s="231">
        <v>147.65</v>
      </c>
      <c r="M248" s="231">
        <v>21.412680000000002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1009.55</v>
      </c>
      <c r="D249" s="232">
        <v>1013.0500000000001</v>
      </c>
      <c r="E249" s="232">
        <v>1001.1500000000001</v>
      </c>
      <c r="F249" s="232">
        <v>992.75</v>
      </c>
      <c r="G249" s="232">
        <v>980.85</v>
      </c>
      <c r="H249" s="232">
        <v>1021.4500000000002</v>
      </c>
      <c r="I249" s="232">
        <v>1033.3499999999999</v>
      </c>
      <c r="J249" s="232">
        <v>1041.7500000000002</v>
      </c>
      <c r="K249" s="231">
        <v>1024.95</v>
      </c>
      <c r="L249" s="231">
        <v>1004.65</v>
      </c>
      <c r="M249" s="231">
        <v>27.09449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13.95</v>
      </c>
      <c r="D250" s="232">
        <v>14.1</v>
      </c>
      <c r="E250" s="232">
        <v>13.75</v>
      </c>
      <c r="F250" s="232">
        <v>13.55</v>
      </c>
      <c r="G250" s="232">
        <v>13.200000000000001</v>
      </c>
      <c r="H250" s="232">
        <v>14.299999999999999</v>
      </c>
      <c r="I250" s="232">
        <v>14.649999999999997</v>
      </c>
      <c r="J250" s="232">
        <v>14.849999999999998</v>
      </c>
      <c r="K250" s="231">
        <v>14.45</v>
      </c>
      <c r="L250" s="231">
        <v>13.9</v>
      </c>
      <c r="M250" s="231">
        <v>45.878990000000002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3475.6</v>
      </c>
      <c r="D251" s="232">
        <v>3494.9666666666672</v>
      </c>
      <c r="E251" s="232">
        <v>3440.9333333333343</v>
      </c>
      <c r="F251" s="232">
        <v>3406.2666666666673</v>
      </c>
      <c r="G251" s="232">
        <v>3352.2333333333345</v>
      </c>
      <c r="H251" s="232">
        <v>3529.6333333333341</v>
      </c>
      <c r="I251" s="232">
        <v>3583.666666666667</v>
      </c>
      <c r="J251" s="232">
        <v>3618.3333333333339</v>
      </c>
      <c r="K251" s="231">
        <v>3549</v>
      </c>
      <c r="L251" s="231">
        <v>3460.3</v>
      </c>
      <c r="M251" s="231">
        <v>1.5316000000000001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1380.65</v>
      </c>
      <c r="D252" s="232">
        <v>1385.7</v>
      </c>
      <c r="E252" s="232">
        <v>1372.45</v>
      </c>
      <c r="F252" s="232">
        <v>1364.25</v>
      </c>
      <c r="G252" s="232">
        <v>1351</v>
      </c>
      <c r="H252" s="232">
        <v>1393.9</v>
      </c>
      <c r="I252" s="232">
        <v>1407.15</v>
      </c>
      <c r="J252" s="232">
        <v>1415.3500000000001</v>
      </c>
      <c r="K252" s="231">
        <v>1398.95</v>
      </c>
      <c r="L252" s="231">
        <v>1377.5</v>
      </c>
      <c r="M252" s="231">
        <v>75.591269999999994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402.75</v>
      </c>
      <c r="D253" s="232">
        <v>405.75</v>
      </c>
      <c r="E253" s="232">
        <v>397.5</v>
      </c>
      <c r="F253" s="232">
        <v>392.25</v>
      </c>
      <c r="G253" s="232">
        <v>384</v>
      </c>
      <c r="H253" s="232">
        <v>411</v>
      </c>
      <c r="I253" s="232">
        <v>419.25</v>
      </c>
      <c r="J253" s="232">
        <v>424.5</v>
      </c>
      <c r="K253" s="231">
        <v>414</v>
      </c>
      <c r="L253" s="231">
        <v>400.5</v>
      </c>
      <c r="M253" s="231">
        <v>3.9487800000000002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1865.2</v>
      </c>
      <c r="D254" s="232">
        <v>1881.3999999999999</v>
      </c>
      <c r="E254" s="232">
        <v>1843.7999999999997</v>
      </c>
      <c r="F254" s="232">
        <v>1822.3999999999999</v>
      </c>
      <c r="G254" s="232">
        <v>1784.7999999999997</v>
      </c>
      <c r="H254" s="232">
        <v>1902.7999999999997</v>
      </c>
      <c r="I254" s="232">
        <v>1940.3999999999996</v>
      </c>
      <c r="J254" s="232">
        <v>1961.7999999999997</v>
      </c>
      <c r="K254" s="231">
        <v>1919</v>
      </c>
      <c r="L254" s="231">
        <v>1860</v>
      </c>
      <c r="M254" s="231">
        <v>3.3856700000000002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781.45</v>
      </c>
      <c r="D255" s="232">
        <v>782.88333333333333</v>
      </c>
      <c r="E255" s="232">
        <v>777.26666666666665</v>
      </c>
      <c r="F255" s="232">
        <v>773.08333333333337</v>
      </c>
      <c r="G255" s="232">
        <v>767.4666666666667</v>
      </c>
      <c r="H255" s="232">
        <v>787.06666666666661</v>
      </c>
      <c r="I255" s="232">
        <v>792.68333333333317</v>
      </c>
      <c r="J255" s="232">
        <v>796.86666666666656</v>
      </c>
      <c r="K255" s="231">
        <v>788.5</v>
      </c>
      <c r="L255" s="231">
        <v>778.7</v>
      </c>
      <c r="M255" s="231">
        <v>0.63407000000000002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1968.5</v>
      </c>
      <c r="D256" s="232">
        <v>1965.0833333333333</v>
      </c>
      <c r="E256" s="232">
        <v>1955.4166666666665</v>
      </c>
      <c r="F256" s="232">
        <v>1942.3333333333333</v>
      </c>
      <c r="G256" s="232">
        <v>1932.6666666666665</v>
      </c>
      <c r="H256" s="232">
        <v>1978.1666666666665</v>
      </c>
      <c r="I256" s="232">
        <v>1987.833333333333</v>
      </c>
      <c r="J256" s="232">
        <v>2000.9166666666665</v>
      </c>
      <c r="K256" s="231">
        <v>1974.75</v>
      </c>
      <c r="L256" s="231">
        <v>1952</v>
      </c>
      <c r="M256" s="231">
        <v>0.15498000000000001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2811.85</v>
      </c>
      <c r="D257" s="232">
        <v>2805.4</v>
      </c>
      <c r="E257" s="232">
        <v>2770.8</v>
      </c>
      <c r="F257" s="232">
        <v>2729.75</v>
      </c>
      <c r="G257" s="232">
        <v>2695.15</v>
      </c>
      <c r="H257" s="232">
        <v>2846.4500000000003</v>
      </c>
      <c r="I257" s="232">
        <v>2881.0499999999997</v>
      </c>
      <c r="J257" s="232">
        <v>2922.1000000000004</v>
      </c>
      <c r="K257" s="231">
        <v>2840</v>
      </c>
      <c r="L257" s="231">
        <v>2764.35</v>
      </c>
      <c r="M257" s="231">
        <v>2.09877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618.9</v>
      </c>
      <c r="D258" s="232">
        <v>627.83333333333337</v>
      </c>
      <c r="E258" s="232">
        <v>605.66666666666674</v>
      </c>
      <c r="F258" s="232">
        <v>592.43333333333339</v>
      </c>
      <c r="G258" s="232">
        <v>570.26666666666677</v>
      </c>
      <c r="H258" s="232">
        <v>641.06666666666672</v>
      </c>
      <c r="I258" s="232">
        <v>663.23333333333346</v>
      </c>
      <c r="J258" s="232">
        <v>676.4666666666667</v>
      </c>
      <c r="K258" s="231">
        <v>650</v>
      </c>
      <c r="L258" s="231">
        <v>614.6</v>
      </c>
      <c r="M258" s="231">
        <v>5.8469100000000003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721.6</v>
      </c>
      <c r="D259" s="232">
        <v>719.93333333333339</v>
      </c>
      <c r="E259" s="232">
        <v>704.26666666666677</v>
      </c>
      <c r="F259" s="232">
        <v>686.93333333333339</v>
      </c>
      <c r="G259" s="232">
        <v>671.26666666666677</v>
      </c>
      <c r="H259" s="232">
        <v>737.26666666666677</v>
      </c>
      <c r="I259" s="232">
        <v>752.93333333333328</v>
      </c>
      <c r="J259" s="232">
        <v>770.26666666666677</v>
      </c>
      <c r="K259" s="231">
        <v>735.6</v>
      </c>
      <c r="L259" s="231">
        <v>702.6</v>
      </c>
      <c r="M259" s="231">
        <v>3.7905199999999999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368.8</v>
      </c>
      <c r="D260" s="232">
        <v>372.01666666666665</v>
      </c>
      <c r="E260" s="232">
        <v>360.7833333333333</v>
      </c>
      <c r="F260" s="232">
        <v>352.76666666666665</v>
      </c>
      <c r="G260" s="232">
        <v>341.5333333333333</v>
      </c>
      <c r="H260" s="232">
        <v>380.0333333333333</v>
      </c>
      <c r="I260" s="232">
        <v>391.26666666666665</v>
      </c>
      <c r="J260" s="232">
        <v>399.2833333333333</v>
      </c>
      <c r="K260" s="231">
        <v>383.25</v>
      </c>
      <c r="L260" s="231">
        <v>364</v>
      </c>
      <c r="M260" s="231">
        <v>2.66025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60.8</v>
      </c>
      <c r="D261" s="232">
        <v>61.416666666666664</v>
      </c>
      <c r="E261" s="232">
        <v>59.533333333333331</v>
      </c>
      <c r="F261" s="232">
        <v>58.266666666666666</v>
      </c>
      <c r="G261" s="232">
        <v>56.383333333333333</v>
      </c>
      <c r="H261" s="232">
        <v>62.68333333333333</v>
      </c>
      <c r="I261" s="232">
        <v>64.566666666666663</v>
      </c>
      <c r="J261" s="232">
        <v>65.833333333333329</v>
      </c>
      <c r="K261" s="231">
        <v>63.3</v>
      </c>
      <c r="L261" s="231">
        <v>60.15</v>
      </c>
      <c r="M261" s="231">
        <v>5.3654400000000004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236.7</v>
      </c>
      <c r="D262" s="232">
        <v>240.23333333333335</v>
      </c>
      <c r="E262" s="232">
        <v>231.01666666666671</v>
      </c>
      <c r="F262" s="232">
        <v>225.33333333333337</v>
      </c>
      <c r="G262" s="232">
        <v>216.11666666666673</v>
      </c>
      <c r="H262" s="232">
        <v>245.91666666666669</v>
      </c>
      <c r="I262" s="232">
        <v>255.13333333333333</v>
      </c>
      <c r="J262" s="232">
        <v>260.81666666666666</v>
      </c>
      <c r="K262" s="231">
        <v>249.45</v>
      </c>
      <c r="L262" s="231">
        <v>234.55</v>
      </c>
      <c r="M262" s="231">
        <v>9.3809400000000007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657.8</v>
      </c>
      <c r="D263" s="232">
        <v>661.56666666666661</v>
      </c>
      <c r="E263" s="232">
        <v>651.98333333333323</v>
      </c>
      <c r="F263" s="232">
        <v>646.16666666666663</v>
      </c>
      <c r="G263" s="232">
        <v>636.58333333333326</v>
      </c>
      <c r="H263" s="232">
        <v>667.38333333333321</v>
      </c>
      <c r="I263" s="232">
        <v>676.9666666666667</v>
      </c>
      <c r="J263" s="232">
        <v>682.78333333333319</v>
      </c>
      <c r="K263" s="231">
        <v>671.15</v>
      </c>
      <c r="L263" s="231">
        <v>655.75</v>
      </c>
      <c r="M263" s="231">
        <v>15.63002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98.65</v>
      </c>
      <c r="D264" s="232">
        <v>98.600000000000009</v>
      </c>
      <c r="E264" s="232">
        <v>97.750000000000014</v>
      </c>
      <c r="F264" s="232">
        <v>96.850000000000009</v>
      </c>
      <c r="G264" s="232">
        <v>96.000000000000014</v>
      </c>
      <c r="H264" s="232">
        <v>99.500000000000014</v>
      </c>
      <c r="I264" s="232">
        <v>100.35000000000001</v>
      </c>
      <c r="J264" s="232">
        <v>101.25000000000001</v>
      </c>
      <c r="K264" s="231">
        <v>99.45</v>
      </c>
      <c r="L264" s="231">
        <v>97.7</v>
      </c>
      <c r="M264" s="231">
        <v>3.56656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291.45</v>
      </c>
      <c r="D265" s="232">
        <v>292.65000000000003</v>
      </c>
      <c r="E265" s="232">
        <v>289.60000000000008</v>
      </c>
      <c r="F265" s="232">
        <v>287.75000000000006</v>
      </c>
      <c r="G265" s="232">
        <v>284.7000000000001</v>
      </c>
      <c r="H265" s="232">
        <v>294.50000000000006</v>
      </c>
      <c r="I265" s="232">
        <v>297.55</v>
      </c>
      <c r="J265" s="232">
        <v>299.40000000000003</v>
      </c>
      <c r="K265" s="231">
        <v>295.7</v>
      </c>
      <c r="L265" s="231">
        <v>290.8</v>
      </c>
      <c r="M265" s="231">
        <v>1.89096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534.1</v>
      </c>
      <c r="D266" s="232">
        <v>541.35</v>
      </c>
      <c r="E266" s="232">
        <v>524.75</v>
      </c>
      <c r="F266" s="232">
        <v>515.4</v>
      </c>
      <c r="G266" s="232">
        <v>498.79999999999995</v>
      </c>
      <c r="H266" s="232">
        <v>550.70000000000005</v>
      </c>
      <c r="I266" s="232">
        <v>567.30000000000018</v>
      </c>
      <c r="J266" s="232">
        <v>576.65000000000009</v>
      </c>
      <c r="K266" s="231">
        <v>557.95000000000005</v>
      </c>
      <c r="L266" s="231">
        <v>532</v>
      </c>
      <c r="M266" s="231">
        <v>36.430459999999997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440.95</v>
      </c>
      <c r="D267" s="232">
        <v>442.18333333333334</v>
      </c>
      <c r="E267" s="232">
        <v>434.9666666666667</v>
      </c>
      <c r="F267" s="232">
        <v>428.98333333333335</v>
      </c>
      <c r="G267" s="232">
        <v>421.76666666666671</v>
      </c>
      <c r="H267" s="232">
        <v>448.16666666666669</v>
      </c>
      <c r="I267" s="232">
        <v>455.38333333333327</v>
      </c>
      <c r="J267" s="232">
        <v>461.36666666666667</v>
      </c>
      <c r="K267" s="231">
        <v>449.4</v>
      </c>
      <c r="L267" s="231">
        <v>436.2</v>
      </c>
      <c r="M267" s="231">
        <v>16.747350000000001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381.5</v>
      </c>
      <c r="D268" s="232">
        <v>385.05</v>
      </c>
      <c r="E268" s="232">
        <v>374.90000000000003</v>
      </c>
      <c r="F268" s="232">
        <v>368.3</v>
      </c>
      <c r="G268" s="232">
        <v>358.15000000000003</v>
      </c>
      <c r="H268" s="232">
        <v>391.65000000000003</v>
      </c>
      <c r="I268" s="232">
        <v>401.8</v>
      </c>
      <c r="J268" s="232">
        <v>408.40000000000003</v>
      </c>
      <c r="K268" s="231">
        <v>395.2</v>
      </c>
      <c r="L268" s="231">
        <v>378.45</v>
      </c>
      <c r="M268" s="231">
        <v>3.23977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281</v>
      </c>
      <c r="D269" s="232">
        <v>283.84999999999997</v>
      </c>
      <c r="E269" s="232">
        <v>277.04999999999995</v>
      </c>
      <c r="F269" s="232">
        <v>273.09999999999997</v>
      </c>
      <c r="G269" s="232">
        <v>266.29999999999995</v>
      </c>
      <c r="H269" s="232">
        <v>287.79999999999995</v>
      </c>
      <c r="I269" s="232">
        <v>294.60000000000002</v>
      </c>
      <c r="J269" s="232">
        <v>298.54999999999995</v>
      </c>
      <c r="K269" s="231">
        <v>290.64999999999998</v>
      </c>
      <c r="L269" s="231">
        <v>279.89999999999998</v>
      </c>
      <c r="M269" s="231">
        <v>1.62236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588.15</v>
      </c>
      <c r="D270" s="232">
        <v>590.11666666666667</v>
      </c>
      <c r="E270" s="232">
        <v>578.0333333333333</v>
      </c>
      <c r="F270" s="232">
        <v>567.91666666666663</v>
      </c>
      <c r="G270" s="232">
        <v>555.83333333333326</v>
      </c>
      <c r="H270" s="232">
        <v>600.23333333333335</v>
      </c>
      <c r="I270" s="232">
        <v>612.31666666666661</v>
      </c>
      <c r="J270" s="232">
        <v>622.43333333333339</v>
      </c>
      <c r="K270" s="231">
        <v>602.20000000000005</v>
      </c>
      <c r="L270" s="231">
        <v>580</v>
      </c>
      <c r="M270" s="231">
        <v>2.5225300000000002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185.65</v>
      </c>
      <c r="D271" s="232">
        <v>186.26666666666665</v>
      </c>
      <c r="E271" s="232">
        <v>183.3833333333333</v>
      </c>
      <c r="F271" s="232">
        <v>181.11666666666665</v>
      </c>
      <c r="G271" s="232">
        <v>178.23333333333329</v>
      </c>
      <c r="H271" s="232">
        <v>188.5333333333333</v>
      </c>
      <c r="I271" s="232">
        <v>191.41666666666663</v>
      </c>
      <c r="J271" s="232">
        <v>193.68333333333331</v>
      </c>
      <c r="K271" s="231">
        <v>189.15</v>
      </c>
      <c r="L271" s="231">
        <v>184</v>
      </c>
      <c r="M271" s="231">
        <v>0.85553999999999997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574.54999999999995</v>
      </c>
      <c r="D272" s="232">
        <v>579.43333333333328</v>
      </c>
      <c r="E272" s="232">
        <v>565.11666666666656</v>
      </c>
      <c r="F272" s="232">
        <v>555.68333333333328</v>
      </c>
      <c r="G272" s="232">
        <v>541.36666666666656</v>
      </c>
      <c r="H272" s="232">
        <v>588.86666666666656</v>
      </c>
      <c r="I272" s="232">
        <v>603.18333333333339</v>
      </c>
      <c r="J272" s="232">
        <v>612.61666666666656</v>
      </c>
      <c r="K272" s="231">
        <v>593.75</v>
      </c>
      <c r="L272" s="231">
        <v>570</v>
      </c>
      <c r="M272" s="231">
        <v>0.82010000000000005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1662.3</v>
      </c>
      <c r="D273" s="232">
        <v>1665.45</v>
      </c>
      <c r="E273" s="232">
        <v>1649</v>
      </c>
      <c r="F273" s="232">
        <v>1635.7</v>
      </c>
      <c r="G273" s="232">
        <v>1619.25</v>
      </c>
      <c r="H273" s="232">
        <v>1678.75</v>
      </c>
      <c r="I273" s="232">
        <v>1695.2000000000003</v>
      </c>
      <c r="J273" s="232">
        <v>1708.5</v>
      </c>
      <c r="K273" s="231">
        <v>1681.9</v>
      </c>
      <c r="L273" s="231">
        <v>1652.15</v>
      </c>
      <c r="M273" s="231">
        <v>1.23028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253.35</v>
      </c>
      <c r="D274" s="232">
        <v>253.5333333333333</v>
      </c>
      <c r="E274" s="232">
        <v>251.01666666666659</v>
      </c>
      <c r="F274" s="232">
        <v>248.68333333333328</v>
      </c>
      <c r="G274" s="232">
        <v>246.16666666666657</v>
      </c>
      <c r="H274" s="232">
        <v>255.86666666666662</v>
      </c>
      <c r="I274" s="232">
        <v>258.38333333333333</v>
      </c>
      <c r="J274" s="232">
        <v>260.71666666666664</v>
      </c>
      <c r="K274" s="231">
        <v>256.05</v>
      </c>
      <c r="L274" s="231">
        <v>251.2</v>
      </c>
      <c r="M274" s="231">
        <v>1.24081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886.05</v>
      </c>
      <c r="D275" s="232">
        <v>892.31666666666661</v>
      </c>
      <c r="E275" s="232">
        <v>870.73333333333323</v>
      </c>
      <c r="F275" s="232">
        <v>855.41666666666663</v>
      </c>
      <c r="G275" s="232">
        <v>833.83333333333326</v>
      </c>
      <c r="H275" s="232">
        <v>907.63333333333321</v>
      </c>
      <c r="I275" s="232">
        <v>929.2166666666667</v>
      </c>
      <c r="J275" s="232">
        <v>944.53333333333319</v>
      </c>
      <c r="K275" s="231">
        <v>913.9</v>
      </c>
      <c r="L275" s="231">
        <v>877</v>
      </c>
      <c r="M275" s="231">
        <v>33.180230000000002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343.2</v>
      </c>
      <c r="D276" s="232">
        <v>348.36666666666662</v>
      </c>
      <c r="E276" s="232">
        <v>336.83333333333326</v>
      </c>
      <c r="F276" s="232">
        <v>330.46666666666664</v>
      </c>
      <c r="G276" s="232">
        <v>318.93333333333328</v>
      </c>
      <c r="H276" s="232">
        <v>354.73333333333323</v>
      </c>
      <c r="I276" s="232">
        <v>366.26666666666665</v>
      </c>
      <c r="J276" s="232">
        <v>372.63333333333321</v>
      </c>
      <c r="K276" s="231">
        <v>359.9</v>
      </c>
      <c r="L276" s="231">
        <v>342</v>
      </c>
      <c r="M276" s="231">
        <v>2.20397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1035.55</v>
      </c>
      <c r="D277" s="232">
        <v>1033.9666666666665</v>
      </c>
      <c r="E277" s="232">
        <v>1021.633333333333</v>
      </c>
      <c r="F277" s="232">
        <v>1007.7166666666665</v>
      </c>
      <c r="G277" s="232">
        <v>995.38333333333298</v>
      </c>
      <c r="H277" s="232">
        <v>1047.883333333333</v>
      </c>
      <c r="I277" s="232">
        <v>1060.2166666666665</v>
      </c>
      <c r="J277" s="232">
        <v>1074.133333333333</v>
      </c>
      <c r="K277" s="231">
        <v>1046.3</v>
      </c>
      <c r="L277" s="231">
        <v>1020.05</v>
      </c>
      <c r="M277" s="231">
        <v>0.91793999999999998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548</v>
      </c>
      <c r="D278" s="232">
        <v>551.41666666666663</v>
      </c>
      <c r="E278" s="232">
        <v>538.83333333333326</v>
      </c>
      <c r="F278" s="232">
        <v>529.66666666666663</v>
      </c>
      <c r="G278" s="232">
        <v>517.08333333333326</v>
      </c>
      <c r="H278" s="232">
        <v>560.58333333333326</v>
      </c>
      <c r="I278" s="232">
        <v>573.16666666666652</v>
      </c>
      <c r="J278" s="232">
        <v>582.33333333333326</v>
      </c>
      <c r="K278" s="231">
        <v>564</v>
      </c>
      <c r="L278" s="231">
        <v>542.25</v>
      </c>
      <c r="M278" s="231">
        <v>1.2869600000000001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116.6</v>
      </c>
      <c r="D279" s="232">
        <v>117.2</v>
      </c>
      <c r="E279" s="232">
        <v>114.75</v>
      </c>
      <c r="F279" s="232">
        <v>112.89999999999999</v>
      </c>
      <c r="G279" s="232">
        <v>110.44999999999999</v>
      </c>
      <c r="H279" s="232">
        <v>119.05000000000001</v>
      </c>
      <c r="I279" s="232">
        <v>121.50000000000003</v>
      </c>
      <c r="J279" s="232">
        <v>123.35000000000002</v>
      </c>
      <c r="K279" s="231">
        <v>119.65</v>
      </c>
      <c r="L279" s="231">
        <v>115.35</v>
      </c>
      <c r="M279" s="231">
        <v>21.452120000000001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384.4</v>
      </c>
      <c r="D280" s="232">
        <v>384.45</v>
      </c>
      <c r="E280" s="232">
        <v>379.95</v>
      </c>
      <c r="F280" s="232">
        <v>375.5</v>
      </c>
      <c r="G280" s="232">
        <v>371</v>
      </c>
      <c r="H280" s="232">
        <v>388.9</v>
      </c>
      <c r="I280" s="232">
        <v>393.4</v>
      </c>
      <c r="J280" s="232">
        <v>397.84999999999997</v>
      </c>
      <c r="K280" s="231">
        <v>388.95</v>
      </c>
      <c r="L280" s="231">
        <v>380</v>
      </c>
      <c r="M280" s="231">
        <v>0.70126999999999995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97.4</v>
      </c>
      <c r="D281" s="232">
        <v>97.399999999999991</v>
      </c>
      <c r="E281" s="232">
        <v>96.549999999999983</v>
      </c>
      <c r="F281" s="232">
        <v>95.699999999999989</v>
      </c>
      <c r="G281" s="232">
        <v>94.84999999999998</v>
      </c>
      <c r="H281" s="232">
        <v>98.249999999999986</v>
      </c>
      <c r="I281" s="232">
        <v>99.09999999999998</v>
      </c>
      <c r="J281" s="232">
        <v>99.949999999999989</v>
      </c>
      <c r="K281" s="231">
        <v>98.25</v>
      </c>
      <c r="L281" s="231">
        <v>96.55</v>
      </c>
      <c r="M281" s="231">
        <v>13.23621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472.05</v>
      </c>
      <c r="D282" s="232">
        <v>472.95</v>
      </c>
      <c r="E282" s="232">
        <v>466.15</v>
      </c>
      <c r="F282" s="232">
        <v>460.25</v>
      </c>
      <c r="G282" s="232">
        <v>453.45</v>
      </c>
      <c r="H282" s="232">
        <v>478.84999999999997</v>
      </c>
      <c r="I282" s="232">
        <v>485.65000000000003</v>
      </c>
      <c r="J282" s="232">
        <v>491.54999999999995</v>
      </c>
      <c r="K282" s="231">
        <v>479.75</v>
      </c>
      <c r="L282" s="231">
        <v>467.05</v>
      </c>
      <c r="M282" s="231">
        <v>1.46225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1692.15</v>
      </c>
      <c r="D283" s="232">
        <v>1692.0333333333335</v>
      </c>
      <c r="E283" s="232">
        <v>1675.116666666667</v>
      </c>
      <c r="F283" s="232">
        <v>1658.0833333333335</v>
      </c>
      <c r="G283" s="232">
        <v>1641.166666666667</v>
      </c>
      <c r="H283" s="232">
        <v>1709.0666666666671</v>
      </c>
      <c r="I283" s="232">
        <v>1725.9833333333336</v>
      </c>
      <c r="J283" s="232">
        <v>1743.0166666666671</v>
      </c>
      <c r="K283" s="231">
        <v>1708.95</v>
      </c>
      <c r="L283" s="231">
        <v>1675</v>
      </c>
      <c r="M283" s="231">
        <v>54.806089999999998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1329.9</v>
      </c>
      <c r="D284" s="232">
        <v>1330.0666666666666</v>
      </c>
      <c r="E284" s="232">
        <v>1310.1333333333332</v>
      </c>
      <c r="F284" s="232">
        <v>1290.3666666666666</v>
      </c>
      <c r="G284" s="232">
        <v>1270.4333333333332</v>
      </c>
      <c r="H284" s="232">
        <v>1349.8333333333333</v>
      </c>
      <c r="I284" s="232">
        <v>1369.7666666666667</v>
      </c>
      <c r="J284" s="232">
        <v>1389.5333333333333</v>
      </c>
      <c r="K284" s="231">
        <v>1350</v>
      </c>
      <c r="L284" s="231">
        <v>1310.3</v>
      </c>
      <c r="M284" s="231">
        <v>0.41360999999999998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82.2</v>
      </c>
      <c r="D285" s="232">
        <v>82.866666666666674</v>
      </c>
      <c r="E285" s="232">
        <v>80.883333333333354</v>
      </c>
      <c r="F285" s="232">
        <v>79.566666666666677</v>
      </c>
      <c r="G285" s="232">
        <v>77.583333333333357</v>
      </c>
      <c r="H285" s="232">
        <v>84.183333333333351</v>
      </c>
      <c r="I285" s="232">
        <v>86.166666666666671</v>
      </c>
      <c r="J285" s="232">
        <v>87.483333333333348</v>
      </c>
      <c r="K285" s="231">
        <v>84.85</v>
      </c>
      <c r="L285" s="231">
        <v>81.55</v>
      </c>
      <c r="M285" s="231">
        <v>42.841250000000002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3385.5</v>
      </c>
      <c r="D286" s="232">
        <v>3375</v>
      </c>
      <c r="E286" s="232">
        <v>3347.1</v>
      </c>
      <c r="F286" s="232">
        <v>3308.7</v>
      </c>
      <c r="G286" s="232">
        <v>3280.7999999999997</v>
      </c>
      <c r="H286" s="232">
        <v>3413.4</v>
      </c>
      <c r="I286" s="232">
        <v>3441.2999999999997</v>
      </c>
      <c r="J286" s="232">
        <v>3479.7000000000003</v>
      </c>
      <c r="K286" s="231">
        <v>3402.9</v>
      </c>
      <c r="L286" s="231">
        <v>3336.6</v>
      </c>
      <c r="M286" s="231">
        <v>2.4481600000000001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320.64999999999998</v>
      </c>
      <c r="D287" s="232">
        <v>325.21666666666664</v>
      </c>
      <c r="E287" s="232">
        <v>315.43333333333328</v>
      </c>
      <c r="F287" s="232">
        <v>310.21666666666664</v>
      </c>
      <c r="G287" s="232">
        <v>300.43333333333328</v>
      </c>
      <c r="H287" s="232">
        <v>330.43333333333328</v>
      </c>
      <c r="I287" s="232">
        <v>340.2166666666667</v>
      </c>
      <c r="J287" s="232">
        <v>345.43333333333328</v>
      </c>
      <c r="K287" s="231">
        <v>335</v>
      </c>
      <c r="L287" s="231">
        <v>320</v>
      </c>
      <c r="M287" s="231">
        <v>22.982189999999999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4601.45</v>
      </c>
      <c r="D288" s="232">
        <v>4634.45</v>
      </c>
      <c r="E288" s="232">
        <v>4555.8999999999996</v>
      </c>
      <c r="F288" s="232">
        <v>4510.3499999999995</v>
      </c>
      <c r="G288" s="232">
        <v>4431.7999999999993</v>
      </c>
      <c r="H288" s="232">
        <v>4680</v>
      </c>
      <c r="I288" s="232">
        <v>4758.5500000000011</v>
      </c>
      <c r="J288" s="232">
        <v>4804.1000000000004</v>
      </c>
      <c r="K288" s="231">
        <v>4713</v>
      </c>
      <c r="L288" s="231">
        <v>4588.8999999999996</v>
      </c>
      <c r="M288" s="231">
        <v>4.7750300000000001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10279.700000000001</v>
      </c>
      <c r="D289" s="232">
        <v>10342.65</v>
      </c>
      <c r="E289" s="232">
        <v>10048.15</v>
      </c>
      <c r="F289" s="232">
        <v>9816.6</v>
      </c>
      <c r="G289" s="232">
        <v>9522.1</v>
      </c>
      <c r="H289" s="232">
        <v>10574.199999999999</v>
      </c>
      <c r="I289" s="232">
        <v>10868.699999999999</v>
      </c>
      <c r="J289" s="232">
        <v>11100.249999999998</v>
      </c>
      <c r="K289" s="231">
        <v>10637.15</v>
      </c>
      <c r="L289" s="231">
        <v>10111.1</v>
      </c>
      <c r="M289" s="231">
        <v>3.032E-2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2166.15</v>
      </c>
      <c r="D290" s="232">
        <v>2179.5166666666669</v>
      </c>
      <c r="E290" s="232">
        <v>2139.6833333333338</v>
      </c>
      <c r="F290" s="232">
        <v>2113.2166666666672</v>
      </c>
      <c r="G290" s="232">
        <v>2073.3833333333341</v>
      </c>
      <c r="H290" s="232">
        <v>2205.9833333333336</v>
      </c>
      <c r="I290" s="232">
        <v>2245.8166666666666</v>
      </c>
      <c r="J290" s="232">
        <v>2272.2833333333333</v>
      </c>
      <c r="K290" s="231">
        <v>2219.35</v>
      </c>
      <c r="L290" s="231">
        <v>2153.0500000000002</v>
      </c>
      <c r="M290" s="231">
        <v>14.49544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330</v>
      </c>
      <c r="D291" s="232">
        <v>333.45</v>
      </c>
      <c r="E291" s="232">
        <v>324.54999999999995</v>
      </c>
      <c r="F291" s="232">
        <v>319.09999999999997</v>
      </c>
      <c r="G291" s="232">
        <v>310.19999999999993</v>
      </c>
      <c r="H291" s="232">
        <v>338.9</v>
      </c>
      <c r="I291" s="232">
        <v>347.79999999999995</v>
      </c>
      <c r="J291" s="232">
        <v>353.25</v>
      </c>
      <c r="K291" s="231">
        <v>342.35</v>
      </c>
      <c r="L291" s="231">
        <v>328</v>
      </c>
      <c r="M291" s="231">
        <v>2.4619599999999999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299.35000000000002</v>
      </c>
      <c r="D292" s="232">
        <v>300.7</v>
      </c>
      <c r="E292" s="232">
        <v>296.64999999999998</v>
      </c>
      <c r="F292" s="232">
        <v>293.95</v>
      </c>
      <c r="G292" s="232">
        <v>289.89999999999998</v>
      </c>
      <c r="H292" s="232">
        <v>303.39999999999998</v>
      </c>
      <c r="I292" s="232">
        <v>307.45000000000005</v>
      </c>
      <c r="J292" s="232">
        <v>310.14999999999998</v>
      </c>
      <c r="K292" s="231">
        <v>304.75</v>
      </c>
      <c r="L292" s="231">
        <v>298</v>
      </c>
      <c r="M292" s="231">
        <v>10.949730000000001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241.55</v>
      </c>
      <c r="D293" s="232">
        <v>244.63333333333333</v>
      </c>
      <c r="E293" s="232">
        <v>237.41666666666666</v>
      </c>
      <c r="F293" s="232">
        <v>233.28333333333333</v>
      </c>
      <c r="G293" s="232">
        <v>226.06666666666666</v>
      </c>
      <c r="H293" s="232">
        <v>248.76666666666665</v>
      </c>
      <c r="I293" s="232">
        <v>255.98333333333335</v>
      </c>
      <c r="J293" s="232">
        <v>260.11666666666667</v>
      </c>
      <c r="K293" s="231">
        <v>251.85</v>
      </c>
      <c r="L293" s="231">
        <v>240.5</v>
      </c>
      <c r="M293" s="231">
        <v>3.6779099999999998</v>
      </c>
      <c r="N293" s="1"/>
      <c r="O293" s="1"/>
    </row>
    <row r="294" spans="1:15" ht="12.75" customHeight="1">
      <c r="A294" s="30">
        <v>284</v>
      </c>
      <c r="B294" s="217" t="s">
        <v>1010</v>
      </c>
      <c r="C294" s="231">
        <v>73.599999999999994</v>
      </c>
      <c r="D294" s="232">
        <v>74.166666666666671</v>
      </c>
      <c r="E294" s="232">
        <v>72.933333333333337</v>
      </c>
      <c r="F294" s="232">
        <v>72.266666666666666</v>
      </c>
      <c r="G294" s="232">
        <v>71.033333333333331</v>
      </c>
      <c r="H294" s="232">
        <v>74.833333333333343</v>
      </c>
      <c r="I294" s="232">
        <v>76.066666666666663</v>
      </c>
      <c r="J294" s="232">
        <v>76.733333333333348</v>
      </c>
      <c r="K294" s="231">
        <v>75.400000000000006</v>
      </c>
      <c r="L294" s="231">
        <v>73.5</v>
      </c>
      <c r="M294" s="231">
        <v>20.347950000000001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560</v>
      </c>
      <c r="D295" s="232">
        <v>564</v>
      </c>
      <c r="E295" s="232">
        <v>555</v>
      </c>
      <c r="F295" s="232">
        <v>550</v>
      </c>
      <c r="G295" s="232">
        <v>541</v>
      </c>
      <c r="H295" s="232">
        <v>569</v>
      </c>
      <c r="I295" s="232">
        <v>578</v>
      </c>
      <c r="J295" s="232">
        <v>583</v>
      </c>
      <c r="K295" s="231">
        <v>573</v>
      </c>
      <c r="L295" s="231">
        <v>559</v>
      </c>
      <c r="M295" s="231">
        <v>13.053990000000001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3969.85</v>
      </c>
      <c r="D296" s="232">
        <v>3959.6166666666668</v>
      </c>
      <c r="E296" s="232">
        <v>3910.2333333333336</v>
      </c>
      <c r="F296" s="232">
        <v>3850.6166666666668</v>
      </c>
      <c r="G296" s="232">
        <v>3801.2333333333336</v>
      </c>
      <c r="H296" s="232">
        <v>4019.2333333333336</v>
      </c>
      <c r="I296" s="232">
        <v>4068.6166666666668</v>
      </c>
      <c r="J296" s="232">
        <v>4128.2333333333336</v>
      </c>
      <c r="K296" s="231">
        <v>4009</v>
      </c>
      <c r="L296" s="231">
        <v>3900</v>
      </c>
      <c r="M296" s="231">
        <v>0.48452000000000001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640</v>
      </c>
      <c r="D297" s="232">
        <v>644.4</v>
      </c>
      <c r="E297" s="232">
        <v>633.94999999999993</v>
      </c>
      <c r="F297" s="232">
        <v>627.9</v>
      </c>
      <c r="G297" s="232">
        <v>617.44999999999993</v>
      </c>
      <c r="H297" s="232">
        <v>650.44999999999993</v>
      </c>
      <c r="I297" s="232">
        <v>660.9</v>
      </c>
      <c r="J297" s="232">
        <v>666.94999999999993</v>
      </c>
      <c r="K297" s="231">
        <v>654.85</v>
      </c>
      <c r="L297" s="231">
        <v>638.35</v>
      </c>
      <c r="M297" s="231">
        <v>7.2196600000000002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1240.5999999999999</v>
      </c>
      <c r="D298" s="232">
        <v>1249.9833333333333</v>
      </c>
      <c r="E298" s="232">
        <v>1228.7166666666667</v>
      </c>
      <c r="F298" s="232">
        <v>1216.8333333333333</v>
      </c>
      <c r="G298" s="232">
        <v>1195.5666666666666</v>
      </c>
      <c r="H298" s="232">
        <v>1261.8666666666668</v>
      </c>
      <c r="I298" s="232">
        <v>1283.1333333333337</v>
      </c>
      <c r="J298" s="232">
        <v>1295.0166666666669</v>
      </c>
      <c r="K298" s="231">
        <v>1271.25</v>
      </c>
      <c r="L298" s="231">
        <v>1238.0999999999999</v>
      </c>
      <c r="M298" s="231">
        <v>0.2205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28.95</v>
      </c>
      <c r="D299" s="232">
        <v>29.366666666666664</v>
      </c>
      <c r="E299" s="232">
        <v>28.333333333333329</v>
      </c>
      <c r="F299" s="232">
        <v>27.716666666666665</v>
      </c>
      <c r="G299" s="232">
        <v>26.68333333333333</v>
      </c>
      <c r="H299" s="232">
        <v>29.983333333333327</v>
      </c>
      <c r="I299" s="232">
        <v>31.016666666666666</v>
      </c>
      <c r="J299" s="232">
        <v>31.633333333333326</v>
      </c>
      <c r="K299" s="231">
        <v>30.4</v>
      </c>
      <c r="L299" s="231">
        <v>28.75</v>
      </c>
      <c r="M299" s="231">
        <v>8.9670199999999998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148.4</v>
      </c>
      <c r="D300" s="232">
        <v>148.65</v>
      </c>
      <c r="E300" s="232">
        <v>147.5</v>
      </c>
      <c r="F300" s="232">
        <v>146.6</v>
      </c>
      <c r="G300" s="232">
        <v>145.44999999999999</v>
      </c>
      <c r="H300" s="232">
        <v>149.55000000000001</v>
      </c>
      <c r="I300" s="232">
        <v>150.70000000000005</v>
      </c>
      <c r="J300" s="232">
        <v>151.60000000000002</v>
      </c>
      <c r="K300" s="231">
        <v>149.80000000000001</v>
      </c>
      <c r="L300" s="231">
        <v>147.75</v>
      </c>
      <c r="M300" s="231">
        <v>0.70398000000000005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83878.5</v>
      </c>
      <c r="D301" s="232">
        <v>84119.150000000009</v>
      </c>
      <c r="E301" s="232">
        <v>83459.35000000002</v>
      </c>
      <c r="F301" s="232">
        <v>83040.200000000012</v>
      </c>
      <c r="G301" s="232">
        <v>82380.400000000023</v>
      </c>
      <c r="H301" s="232">
        <v>84538.300000000017</v>
      </c>
      <c r="I301" s="232">
        <v>85198.1</v>
      </c>
      <c r="J301" s="232">
        <v>85617.250000000015</v>
      </c>
      <c r="K301" s="231">
        <v>84778.95</v>
      </c>
      <c r="L301" s="231">
        <v>83700</v>
      </c>
      <c r="M301" s="231">
        <v>3.9820000000000001E-2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1609</v>
      </c>
      <c r="D302" s="232">
        <v>1618.0166666666667</v>
      </c>
      <c r="E302" s="232">
        <v>1596.0333333333333</v>
      </c>
      <c r="F302" s="232">
        <v>1583.0666666666666</v>
      </c>
      <c r="G302" s="232">
        <v>1561.0833333333333</v>
      </c>
      <c r="H302" s="232">
        <v>1630.9833333333333</v>
      </c>
      <c r="I302" s="232">
        <v>1652.9666666666665</v>
      </c>
      <c r="J302" s="232">
        <v>1665.9333333333334</v>
      </c>
      <c r="K302" s="231">
        <v>1640</v>
      </c>
      <c r="L302" s="231">
        <v>1605.05</v>
      </c>
      <c r="M302" s="231">
        <v>0.75807000000000002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826.1</v>
      </c>
      <c r="D303" s="232">
        <v>831.61666666666667</v>
      </c>
      <c r="E303" s="232">
        <v>815.48333333333335</v>
      </c>
      <c r="F303" s="232">
        <v>804.86666666666667</v>
      </c>
      <c r="G303" s="232">
        <v>788.73333333333335</v>
      </c>
      <c r="H303" s="232">
        <v>842.23333333333335</v>
      </c>
      <c r="I303" s="232">
        <v>858.36666666666679</v>
      </c>
      <c r="J303" s="232">
        <v>868.98333333333335</v>
      </c>
      <c r="K303" s="231">
        <v>847.75</v>
      </c>
      <c r="L303" s="231">
        <v>821</v>
      </c>
      <c r="M303" s="231">
        <v>2.1094900000000001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960.35</v>
      </c>
      <c r="D304" s="232">
        <v>965.78333333333342</v>
      </c>
      <c r="E304" s="232">
        <v>951.86666666666679</v>
      </c>
      <c r="F304" s="232">
        <v>943.38333333333333</v>
      </c>
      <c r="G304" s="232">
        <v>929.4666666666667</v>
      </c>
      <c r="H304" s="232">
        <v>974.26666666666688</v>
      </c>
      <c r="I304" s="232">
        <v>988.18333333333362</v>
      </c>
      <c r="J304" s="232">
        <v>996.66666666666697</v>
      </c>
      <c r="K304" s="231">
        <v>979.7</v>
      </c>
      <c r="L304" s="231">
        <v>957.3</v>
      </c>
      <c r="M304" s="231">
        <v>3.12601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220.5</v>
      </c>
      <c r="D305" s="232">
        <v>222.21666666666667</v>
      </c>
      <c r="E305" s="232">
        <v>217.78333333333333</v>
      </c>
      <c r="F305" s="232">
        <v>215.06666666666666</v>
      </c>
      <c r="G305" s="232">
        <v>210.63333333333333</v>
      </c>
      <c r="H305" s="232">
        <v>224.93333333333334</v>
      </c>
      <c r="I305" s="232">
        <v>229.36666666666667</v>
      </c>
      <c r="J305" s="232">
        <v>232.08333333333334</v>
      </c>
      <c r="K305" s="231">
        <v>226.65</v>
      </c>
      <c r="L305" s="231">
        <v>219.5</v>
      </c>
      <c r="M305" s="231">
        <v>56.438160000000003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1150.8</v>
      </c>
      <c r="D306" s="232">
        <v>1156.1499999999999</v>
      </c>
      <c r="E306" s="232">
        <v>1141.7499999999998</v>
      </c>
      <c r="F306" s="232">
        <v>1132.6999999999998</v>
      </c>
      <c r="G306" s="232">
        <v>1118.2999999999997</v>
      </c>
      <c r="H306" s="232">
        <v>1165.1999999999998</v>
      </c>
      <c r="I306" s="232">
        <v>1179.5999999999999</v>
      </c>
      <c r="J306" s="232">
        <v>1188.6499999999999</v>
      </c>
      <c r="K306" s="231">
        <v>1170.55</v>
      </c>
      <c r="L306" s="231">
        <v>1147.0999999999999</v>
      </c>
      <c r="M306" s="231">
        <v>18.398759999999999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354.5</v>
      </c>
      <c r="D307" s="232">
        <v>357.95</v>
      </c>
      <c r="E307" s="232">
        <v>348.54999999999995</v>
      </c>
      <c r="F307" s="232">
        <v>342.59999999999997</v>
      </c>
      <c r="G307" s="232">
        <v>333.19999999999993</v>
      </c>
      <c r="H307" s="232">
        <v>363.9</v>
      </c>
      <c r="I307" s="232">
        <v>373.29999999999995</v>
      </c>
      <c r="J307" s="232">
        <v>379.25</v>
      </c>
      <c r="K307" s="231">
        <v>367.35</v>
      </c>
      <c r="L307" s="231">
        <v>352</v>
      </c>
      <c r="M307" s="231">
        <v>6.0191699999999999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263</v>
      </c>
      <c r="D308" s="232">
        <v>263.16666666666669</v>
      </c>
      <c r="E308" s="232">
        <v>259.58333333333337</v>
      </c>
      <c r="F308" s="232">
        <v>256.16666666666669</v>
      </c>
      <c r="G308" s="232">
        <v>252.58333333333337</v>
      </c>
      <c r="H308" s="232">
        <v>266.58333333333337</v>
      </c>
      <c r="I308" s="232">
        <v>270.16666666666674</v>
      </c>
      <c r="J308" s="232">
        <v>273.58333333333337</v>
      </c>
      <c r="K308" s="231">
        <v>266.75</v>
      </c>
      <c r="L308" s="231">
        <v>259.75</v>
      </c>
      <c r="M308" s="231">
        <v>1.11727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332.2</v>
      </c>
      <c r="D309" s="232">
        <v>334.73333333333335</v>
      </c>
      <c r="E309" s="232">
        <v>327.4666666666667</v>
      </c>
      <c r="F309" s="232">
        <v>322.73333333333335</v>
      </c>
      <c r="G309" s="232">
        <v>315.4666666666667</v>
      </c>
      <c r="H309" s="232">
        <v>339.4666666666667</v>
      </c>
      <c r="I309" s="232">
        <v>346.73333333333335</v>
      </c>
      <c r="J309" s="232">
        <v>351.4666666666667</v>
      </c>
      <c r="K309" s="231">
        <v>342</v>
      </c>
      <c r="L309" s="231">
        <v>330</v>
      </c>
      <c r="M309" s="231">
        <v>0.79283000000000003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358.4</v>
      </c>
      <c r="D310" s="232">
        <v>360.11666666666662</v>
      </c>
      <c r="E310" s="232">
        <v>354.83333333333326</v>
      </c>
      <c r="F310" s="232">
        <v>351.26666666666665</v>
      </c>
      <c r="G310" s="232">
        <v>345.98333333333329</v>
      </c>
      <c r="H310" s="232">
        <v>363.68333333333322</v>
      </c>
      <c r="I310" s="232">
        <v>368.96666666666664</v>
      </c>
      <c r="J310" s="232">
        <v>372.53333333333319</v>
      </c>
      <c r="K310" s="231">
        <v>365.4</v>
      </c>
      <c r="L310" s="231">
        <v>356.55</v>
      </c>
      <c r="M310" s="231">
        <v>0.90878000000000003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117.5</v>
      </c>
      <c r="D311" s="232">
        <v>118.76666666666665</v>
      </c>
      <c r="E311" s="232">
        <v>115.5833333333333</v>
      </c>
      <c r="F311" s="232">
        <v>113.66666666666664</v>
      </c>
      <c r="G311" s="232">
        <v>110.48333333333329</v>
      </c>
      <c r="H311" s="232">
        <v>120.68333333333331</v>
      </c>
      <c r="I311" s="232">
        <v>123.86666666666665</v>
      </c>
      <c r="J311" s="232">
        <v>125.78333333333332</v>
      </c>
      <c r="K311" s="231">
        <v>121.95</v>
      </c>
      <c r="L311" s="231">
        <v>116.85</v>
      </c>
      <c r="M311" s="231">
        <v>59.18092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52.6</v>
      </c>
      <c r="D312" s="232">
        <v>53.1</v>
      </c>
      <c r="E312" s="232">
        <v>51.5</v>
      </c>
      <c r="F312" s="232">
        <v>50.4</v>
      </c>
      <c r="G312" s="232">
        <v>48.8</v>
      </c>
      <c r="H312" s="232">
        <v>54.2</v>
      </c>
      <c r="I312" s="232">
        <v>55.800000000000011</v>
      </c>
      <c r="J312" s="232">
        <v>56.900000000000006</v>
      </c>
      <c r="K312" s="231">
        <v>54.7</v>
      </c>
      <c r="L312" s="231">
        <v>52</v>
      </c>
      <c r="M312" s="231">
        <v>21.716090000000001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477.2</v>
      </c>
      <c r="D313" s="232">
        <v>477.86666666666662</v>
      </c>
      <c r="E313" s="232">
        <v>474.93333333333322</v>
      </c>
      <c r="F313" s="232">
        <v>472.66666666666663</v>
      </c>
      <c r="G313" s="232">
        <v>469.73333333333323</v>
      </c>
      <c r="H313" s="232">
        <v>480.13333333333321</v>
      </c>
      <c r="I313" s="232">
        <v>483.06666666666661</v>
      </c>
      <c r="J313" s="232">
        <v>485.3333333333332</v>
      </c>
      <c r="K313" s="231">
        <v>480.8</v>
      </c>
      <c r="L313" s="231">
        <v>475.6</v>
      </c>
      <c r="M313" s="231">
        <v>10.319789999999999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8242.9</v>
      </c>
      <c r="D314" s="232">
        <v>8280.1333333333332</v>
      </c>
      <c r="E314" s="232">
        <v>8173.7666666666664</v>
      </c>
      <c r="F314" s="232">
        <v>8104.6333333333332</v>
      </c>
      <c r="G314" s="232">
        <v>7998.2666666666664</v>
      </c>
      <c r="H314" s="232">
        <v>8349.2666666666664</v>
      </c>
      <c r="I314" s="232">
        <v>8455.6333333333314</v>
      </c>
      <c r="J314" s="232">
        <v>8524.7666666666664</v>
      </c>
      <c r="K314" s="231">
        <v>8386.5</v>
      </c>
      <c r="L314" s="231">
        <v>8211</v>
      </c>
      <c r="M314" s="231">
        <v>3.9184000000000001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1548.25</v>
      </c>
      <c r="D315" s="232">
        <v>1553.8999999999999</v>
      </c>
      <c r="E315" s="232">
        <v>1535.4499999999998</v>
      </c>
      <c r="F315" s="232">
        <v>1522.6499999999999</v>
      </c>
      <c r="G315" s="232">
        <v>1504.1999999999998</v>
      </c>
      <c r="H315" s="232">
        <v>1566.6999999999998</v>
      </c>
      <c r="I315" s="232">
        <v>1585.15</v>
      </c>
      <c r="J315" s="232">
        <v>1597.9499999999998</v>
      </c>
      <c r="K315" s="231">
        <v>1572.35</v>
      </c>
      <c r="L315" s="231">
        <v>1541.1</v>
      </c>
      <c r="M315" s="231">
        <v>0.43836000000000003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619.65</v>
      </c>
      <c r="D316" s="232">
        <v>623.38333333333333</v>
      </c>
      <c r="E316" s="232">
        <v>611.56666666666661</v>
      </c>
      <c r="F316" s="232">
        <v>603.48333333333323</v>
      </c>
      <c r="G316" s="232">
        <v>591.66666666666652</v>
      </c>
      <c r="H316" s="232">
        <v>631.4666666666667</v>
      </c>
      <c r="I316" s="232">
        <v>643.28333333333353</v>
      </c>
      <c r="J316" s="232">
        <v>651.36666666666679</v>
      </c>
      <c r="K316" s="231">
        <v>635.20000000000005</v>
      </c>
      <c r="L316" s="231">
        <v>615.29999999999995</v>
      </c>
      <c r="M316" s="231">
        <v>14.080579999999999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460.7</v>
      </c>
      <c r="D317" s="232">
        <v>462.08333333333331</v>
      </c>
      <c r="E317" s="232">
        <v>456.61666666666662</v>
      </c>
      <c r="F317" s="232">
        <v>452.5333333333333</v>
      </c>
      <c r="G317" s="232">
        <v>447.06666666666661</v>
      </c>
      <c r="H317" s="232">
        <v>466.16666666666663</v>
      </c>
      <c r="I317" s="232">
        <v>471.63333333333333</v>
      </c>
      <c r="J317" s="232">
        <v>475.71666666666664</v>
      </c>
      <c r="K317" s="231">
        <v>467.55</v>
      </c>
      <c r="L317" s="231">
        <v>458</v>
      </c>
      <c r="M317" s="231">
        <v>21.883150000000001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639.25</v>
      </c>
      <c r="D318" s="232">
        <v>645.75</v>
      </c>
      <c r="E318" s="232">
        <v>628.70000000000005</v>
      </c>
      <c r="F318" s="232">
        <v>618.15000000000009</v>
      </c>
      <c r="G318" s="232">
        <v>601.10000000000014</v>
      </c>
      <c r="H318" s="232">
        <v>656.3</v>
      </c>
      <c r="I318" s="232">
        <v>673.34999999999991</v>
      </c>
      <c r="J318" s="232">
        <v>683.89999999999986</v>
      </c>
      <c r="K318" s="231">
        <v>662.8</v>
      </c>
      <c r="L318" s="231">
        <v>635.20000000000005</v>
      </c>
      <c r="M318" s="231">
        <v>5.5558800000000002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669.5</v>
      </c>
      <c r="D319" s="232">
        <v>680.94999999999993</v>
      </c>
      <c r="E319" s="232">
        <v>653.54999999999984</v>
      </c>
      <c r="F319" s="232">
        <v>637.59999999999991</v>
      </c>
      <c r="G319" s="232">
        <v>610.19999999999982</v>
      </c>
      <c r="H319" s="232">
        <v>696.89999999999986</v>
      </c>
      <c r="I319" s="232">
        <v>724.3</v>
      </c>
      <c r="J319" s="232">
        <v>740.24999999999989</v>
      </c>
      <c r="K319" s="231">
        <v>708.35</v>
      </c>
      <c r="L319" s="231">
        <v>665</v>
      </c>
      <c r="M319" s="231">
        <v>1.8723799999999999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786.05</v>
      </c>
      <c r="D320" s="232">
        <v>783.61666666666667</v>
      </c>
      <c r="E320" s="232">
        <v>777.68333333333339</v>
      </c>
      <c r="F320" s="232">
        <v>769.31666666666672</v>
      </c>
      <c r="G320" s="232">
        <v>763.38333333333344</v>
      </c>
      <c r="H320" s="232">
        <v>791.98333333333335</v>
      </c>
      <c r="I320" s="232">
        <v>797.91666666666652</v>
      </c>
      <c r="J320" s="232">
        <v>806.2833333333333</v>
      </c>
      <c r="K320" s="231">
        <v>789.55</v>
      </c>
      <c r="L320" s="231">
        <v>775.25</v>
      </c>
      <c r="M320" s="231">
        <v>0.69533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1203.4000000000001</v>
      </c>
      <c r="D321" s="232">
        <v>1214.05</v>
      </c>
      <c r="E321" s="232">
        <v>1189.3499999999999</v>
      </c>
      <c r="F321" s="232">
        <v>1175.3</v>
      </c>
      <c r="G321" s="232">
        <v>1150.5999999999999</v>
      </c>
      <c r="H321" s="232">
        <v>1228.0999999999999</v>
      </c>
      <c r="I321" s="232">
        <v>1252.8000000000002</v>
      </c>
      <c r="J321" s="232">
        <v>1266.8499999999999</v>
      </c>
      <c r="K321" s="231">
        <v>1238.75</v>
      </c>
      <c r="L321" s="231">
        <v>1200</v>
      </c>
      <c r="M321" s="231">
        <v>2.6561499999999998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47.65</v>
      </c>
      <c r="D322" s="232">
        <v>47.633333333333333</v>
      </c>
      <c r="E322" s="232">
        <v>47.116666666666667</v>
      </c>
      <c r="F322" s="232">
        <v>46.583333333333336</v>
      </c>
      <c r="G322" s="232">
        <v>46.06666666666667</v>
      </c>
      <c r="H322" s="232">
        <v>48.166666666666664</v>
      </c>
      <c r="I322" s="232">
        <v>48.68333333333333</v>
      </c>
      <c r="J322" s="232">
        <v>49.216666666666661</v>
      </c>
      <c r="K322" s="231">
        <v>48.15</v>
      </c>
      <c r="L322" s="231">
        <v>47.1</v>
      </c>
      <c r="M322" s="231">
        <v>15.764939999999999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558.6</v>
      </c>
      <c r="D323" s="232">
        <v>557.66666666666663</v>
      </c>
      <c r="E323" s="232">
        <v>553.0333333333333</v>
      </c>
      <c r="F323" s="232">
        <v>547.4666666666667</v>
      </c>
      <c r="G323" s="232">
        <v>542.83333333333337</v>
      </c>
      <c r="H323" s="232">
        <v>563.23333333333323</v>
      </c>
      <c r="I323" s="232">
        <v>567.86666666666667</v>
      </c>
      <c r="J323" s="232">
        <v>573.43333333333317</v>
      </c>
      <c r="K323" s="231">
        <v>562.29999999999995</v>
      </c>
      <c r="L323" s="231">
        <v>552.1</v>
      </c>
      <c r="M323" s="231">
        <v>1.62016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1737.4</v>
      </c>
      <c r="D324" s="232">
        <v>1758.8500000000001</v>
      </c>
      <c r="E324" s="232">
        <v>1705.7000000000003</v>
      </c>
      <c r="F324" s="232">
        <v>1674.0000000000002</v>
      </c>
      <c r="G324" s="232">
        <v>1620.8500000000004</v>
      </c>
      <c r="H324" s="232">
        <v>1790.5500000000002</v>
      </c>
      <c r="I324" s="232">
        <v>1843.7000000000003</v>
      </c>
      <c r="J324" s="232">
        <v>1875.4</v>
      </c>
      <c r="K324" s="231">
        <v>1812</v>
      </c>
      <c r="L324" s="231">
        <v>1727.15</v>
      </c>
      <c r="M324" s="231">
        <v>4.5006399999999998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1475.25</v>
      </c>
      <c r="D325" s="232">
        <v>1476.1499999999999</v>
      </c>
      <c r="E325" s="232">
        <v>1443.0999999999997</v>
      </c>
      <c r="F325" s="232">
        <v>1410.9499999999998</v>
      </c>
      <c r="G325" s="232">
        <v>1377.8999999999996</v>
      </c>
      <c r="H325" s="232">
        <v>1508.2999999999997</v>
      </c>
      <c r="I325" s="232">
        <v>1541.35</v>
      </c>
      <c r="J325" s="232">
        <v>1573.4999999999998</v>
      </c>
      <c r="K325" s="231">
        <v>1509.2</v>
      </c>
      <c r="L325" s="231">
        <v>1444</v>
      </c>
      <c r="M325" s="231">
        <v>3.1500699999999999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962.35</v>
      </c>
      <c r="D326" s="232">
        <v>968.35</v>
      </c>
      <c r="E326" s="232">
        <v>954</v>
      </c>
      <c r="F326" s="232">
        <v>945.65</v>
      </c>
      <c r="G326" s="232">
        <v>931.3</v>
      </c>
      <c r="H326" s="232">
        <v>976.7</v>
      </c>
      <c r="I326" s="232">
        <v>991.05000000000018</v>
      </c>
      <c r="J326" s="232">
        <v>999.40000000000009</v>
      </c>
      <c r="K326" s="231">
        <v>982.7</v>
      </c>
      <c r="L326" s="231">
        <v>960</v>
      </c>
      <c r="M326" s="231">
        <v>5.1708600000000002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536.20000000000005</v>
      </c>
      <c r="D327" s="232">
        <v>539.98333333333323</v>
      </c>
      <c r="E327" s="232">
        <v>528.81666666666649</v>
      </c>
      <c r="F327" s="232">
        <v>521.43333333333328</v>
      </c>
      <c r="G327" s="232">
        <v>510.26666666666654</v>
      </c>
      <c r="H327" s="232">
        <v>547.36666666666645</v>
      </c>
      <c r="I327" s="232">
        <v>558.53333333333319</v>
      </c>
      <c r="J327" s="232">
        <v>565.9166666666664</v>
      </c>
      <c r="K327" s="231">
        <v>551.15</v>
      </c>
      <c r="L327" s="231">
        <v>532.6</v>
      </c>
      <c r="M327" s="231">
        <v>2.4810099999999999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32.799999999999997</v>
      </c>
      <c r="D328" s="232">
        <v>33.199999999999996</v>
      </c>
      <c r="E328" s="232">
        <v>32.149999999999991</v>
      </c>
      <c r="F328" s="232">
        <v>31.499999999999993</v>
      </c>
      <c r="G328" s="232">
        <v>30.449999999999989</v>
      </c>
      <c r="H328" s="232">
        <v>33.849999999999994</v>
      </c>
      <c r="I328" s="232">
        <v>34.899999999999991</v>
      </c>
      <c r="J328" s="232">
        <v>35.549999999999997</v>
      </c>
      <c r="K328" s="231">
        <v>34.25</v>
      </c>
      <c r="L328" s="231">
        <v>32.549999999999997</v>
      </c>
      <c r="M328" s="231">
        <v>51.720269999999999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101.9</v>
      </c>
      <c r="D329" s="232">
        <v>103.25</v>
      </c>
      <c r="E329" s="232">
        <v>99.8</v>
      </c>
      <c r="F329" s="232">
        <v>97.7</v>
      </c>
      <c r="G329" s="232">
        <v>94.25</v>
      </c>
      <c r="H329" s="232">
        <v>105.35</v>
      </c>
      <c r="I329" s="232">
        <v>108.79999999999998</v>
      </c>
      <c r="J329" s="232">
        <v>110.89999999999999</v>
      </c>
      <c r="K329" s="231">
        <v>106.7</v>
      </c>
      <c r="L329" s="231">
        <v>101.15</v>
      </c>
      <c r="M329" s="231">
        <v>53.049880000000002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39.6</v>
      </c>
      <c r="D330" s="232">
        <v>39.81666666666667</v>
      </c>
      <c r="E330" s="232">
        <v>39.283333333333339</v>
      </c>
      <c r="F330" s="232">
        <v>38.966666666666669</v>
      </c>
      <c r="G330" s="232">
        <v>38.433333333333337</v>
      </c>
      <c r="H330" s="232">
        <v>40.13333333333334</v>
      </c>
      <c r="I330" s="232">
        <v>40.666666666666671</v>
      </c>
      <c r="J330" s="232">
        <v>40.983333333333341</v>
      </c>
      <c r="K330" s="231">
        <v>40.35</v>
      </c>
      <c r="L330" s="231">
        <v>39.5</v>
      </c>
      <c r="M330" s="231">
        <v>44.95243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73.650000000000006</v>
      </c>
      <c r="D331" s="232">
        <v>74.5</v>
      </c>
      <c r="E331" s="232">
        <v>72.400000000000006</v>
      </c>
      <c r="F331" s="232">
        <v>71.150000000000006</v>
      </c>
      <c r="G331" s="232">
        <v>69.050000000000011</v>
      </c>
      <c r="H331" s="232">
        <v>75.75</v>
      </c>
      <c r="I331" s="232">
        <v>77.849999999999994</v>
      </c>
      <c r="J331" s="232">
        <v>79.099999999999994</v>
      </c>
      <c r="K331" s="231">
        <v>76.599999999999994</v>
      </c>
      <c r="L331" s="231">
        <v>73.25</v>
      </c>
      <c r="M331" s="231">
        <v>9.4296500000000005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203.9</v>
      </c>
      <c r="D332" s="232">
        <v>205.9666666666667</v>
      </c>
      <c r="E332" s="232">
        <v>201.13333333333338</v>
      </c>
      <c r="F332" s="232">
        <v>198.36666666666667</v>
      </c>
      <c r="G332" s="232">
        <v>193.53333333333336</v>
      </c>
      <c r="H332" s="232">
        <v>208.73333333333341</v>
      </c>
      <c r="I332" s="232">
        <v>213.56666666666672</v>
      </c>
      <c r="J332" s="232">
        <v>216.33333333333343</v>
      </c>
      <c r="K332" s="231">
        <v>210.8</v>
      </c>
      <c r="L332" s="231">
        <v>203.2</v>
      </c>
      <c r="M332" s="231">
        <v>3.0120200000000001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172.7</v>
      </c>
      <c r="D333" s="232">
        <v>173.41666666666666</v>
      </c>
      <c r="E333" s="232">
        <v>171.63333333333333</v>
      </c>
      <c r="F333" s="232">
        <v>170.56666666666666</v>
      </c>
      <c r="G333" s="232">
        <v>168.78333333333333</v>
      </c>
      <c r="H333" s="232">
        <v>174.48333333333332</v>
      </c>
      <c r="I333" s="232">
        <v>176.26666666666668</v>
      </c>
      <c r="J333" s="232">
        <v>177.33333333333331</v>
      </c>
      <c r="K333" s="231">
        <v>175.2</v>
      </c>
      <c r="L333" s="231">
        <v>172.35</v>
      </c>
      <c r="M333" s="231">
        <v>49.772829999999999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745.55</v>
      </c>
      <c r="D334" s="232">
        <v>754.48333333333323</v>
      </c>
      <c r="E334" s="232">
        <v>734.06666666666649</v>
      </c>
      <c r="F334" s="232">
        <v>722.58333333333326</v>
      </c>
      <c r="G334" s="232">
        <v>702.16666666666652</v>
      </c>
      <c r="H334" s="232">
        <v>765.96666666666647</v>
      </c>
      <c r="I334" s="232">
        <v>786.38333333333321</v>
      </c>
      <c r="J334" s="232">
        <v>797.86666666666645</v>
      </c>
      <c r="K334" s="231">
        <v>774.9</v>
      </c>
      <c r="L334" s="231">
        <v>743</v>
      </c>
      <c r="M334" s="231">
        <v>1.77366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77.150000000000006</v>
      </c>
      <c r="D335" s="232">
        <v>77.349999999999994</v>
      </c>
      <c r="E335" s="232">
        <v>76.149999999999991</v>
      </c>
      <c r="F335" s="232">
        <v>75.149999999999991</v>
      </c>
      <c r="G335" s="232">
        <v>73.949999999999989</v>
      </c>
      <c r="H335" s="232">
        <v>78.349999999999994</v>
      </c>
      <c r="I335" s="232">
        <v>79.549999999999983</v>
      </c>
      <c r="J335" s="232">
        <v>80.55</v>
      </c>
      <c r="K335" s="231">
        <v>78.55</v>
      </c>
      <c r="L335" s="231">
        <v>76.349999999999994</v>
      </c>
      <c r="M335" s="231">
        <v>116.44077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4241.8500000000004</v>
      </c>
      <c r="D336" s="232">
        <v>4252.8999999999996</v>
      </c>
      <c r="E336" s="232">
        <v>4206.8499999999995</v>
      </c>
      <c r="F336" s="232">
        <v>4171.8499999999995</v>
      </c>
      <c r="G336" s="232">
        <v>4125.7999999999993</v>
      </c>
      <c r="H336" s="232">
        <v>4287.8999999999996</v>
      </c>
      <c r="I336" s="232">
        <v>4333.9499999999989</v>
      </c>
      <c r="J336" s="232">
        <v>4368.95</v>
      </c>
      <c r="K336" s="231">
        <v>4298.95</v>
      </c>
      <c r="L336" s="231">
        <v>4217.8999999999996</v>
      </c>
      <c r="M336" s="231">
        <v>1.0712699999999999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511.35</v>
      </c>
      <c r="D337" s="232">
        <v>508.7833333333333</v>
      </c>
      <c r="E337" s="232">
        <v>500.56666666666661</v>
      </c>
      <c r="F337" s="232">
        <v>489.7833333333333</v>
      </c>
      <c r="G337" s="232">
        <v>481.56666666666661</v>
      </c>
      <c r="H337" s="232">
        <v>519.56666666666661</v>
      </c>
      <c r="I337" s="232">
        <v>527.7833333333333</v>
      </c>
      <c r="J337" s="232">
        <v>538.56666666666661</v>
      </c>
      <c r="K337" s="231">
        <v>517</v>
      </c>
      <c r="L337" s="231">
        <v>498</v>
      </c>
      <c r="M337" s="231">
        <v>3.9105400000000001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18953.099999999999</v>
      </c>
      <c r="D338" s="232">
        <v>18980.366666666665</v>
      </c>
      <c r="E338" s="232">
        <v>18860.73333333333</v>
      </c>
      <c r="F338" s="232">
        <v>18768.366666666665</v>
      </c>
      <c r="G338" s="232">
        <v>18648.73333333333</v>
      </c>
      <c r="H338" s="232">
        <v>19072.73333333333</v>
      </c>
      <c r="I338" s="232">
        <v>19192.366666666669</v>
      </c>
      <c r="J338" s="232">
        <v>19284.73333333333</v>
      </c>
      <c r="K338" s="231">
        <v>19100</v>
      </c>
      <c r="L338" s="231">
        <v>18888</v>
      </c>
      <c r="M338" s="231">
        <v>0.26299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52.25</v>
      </c>
      <c r="D339" s="232">
        <v>53.733333333333327</v>
      </c>
      <c r="E339" s="232">
        <v>50.516666666666652</v>
      </c>
      <c r="F339" s="232">
        <v>48.783333333333324</v>
      </c>
      <c r="G339" s="232">
        <v>45.566666666666649</v>
      </c>
      <c r="H339" s="232">
        <v>55.466666666666654</v>
      </c>
      <c r="I339" s="232">
        <v>58.683333333333337</v>
      </c>
      <c r="J339" s="232">
        <v>60.416666666666657</v>
      </c>
      <c r="K339" s="231">
        <v>56.95</v>
      </c>
      <c r="L339" s="231">
        <v>52</v>
      </c>
      <c r="M339" s="231">
        <v>25.26118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206.1</v>
      </c>
      <c r="D340" s="232">
        <v>206.73333333333335</v>
      </c>
      <c r="E340" s="232">
        <v>203.41666666666669</v>
      </c>
      <c r="F340" s="232">
        <v>200.73333333333335</v>
      </c>
      <c r="G340" s="232">
        <v>197.41666666666669</v>
      </c>
      <c r="H340" s="232">
        <v>209.41666666666669</v>
      </c>
      <c r="I340" s="232">
        <v>212.73333333333335</v>
      </c>
      <c r="J340" s="232">
        <v>215.41666666666669</v>
      </c>
      <c r="K340" s="231">
        <v>210.05</v>
      </c>
      <c r="L340" s="231">
        <v>204.05</v>
      </c>
      <c r="M340" s="231">
        <v>7.0827400000000003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334.65</v>
      </c>
      <c r="D341" s="232">
        <v>332.25</v>
      </c>
      <c r="E341" s="232">
        <v>327.60000000000002</v>
      </c>
      <c r="F341" s="232">
        <v>320.55</v>
      </c>
      <c r="G341" s="232">
        <v>315.90000000000003</v>
      </c>
      <c r="H341" s="232">
        <v>339.3</v>
      </c>
      <c r="I341" s="232">
        <v>343.95</v>
      </c>
      <c r="J341" s="232">
        <v>351</v>
      </c>
      <c r="K341" s="231">
        <v>336.9</v>
      </c>
      <c r="L341" s="231">
        <v>325.2</v>
      </c>
      <c r="M341" s="231">
        <v>0.58652000000000004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844.1</v>
      </c>
      <c r="D342" s="232">
        <v>846.90000000000009</v>
      </c>
      <c r="E342" s="232">
        <v>833.35000000000014</v>
      </c>
      <c r="F342" s="232">
        <v>822.6</v>
      </c>
      <c r="G342" s="232">
        <v>809.05000000000007</v>
      </c>
      <c r="H342" s="232">
        <v>857.6500000000002</v>
      </c>
      <c r="I342" s="232">
        <v>871.20000000000016</v>
      </c>
      <c r="J342" s="232">
        <v>881.95000000000027</v>
      </c>
      <c r="K342" s="231">
        <v>860.45</v>
      </c>
      <c r="L342" s="231">
        <v>836.15</v>
      </c>
      <c r="M342" s="231">
        <v>3.7689300000000001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149.4</v>
      </c>
      <c r="D343" s="232">
        <v>150.46666666666667</v>
      </c>
      <c r="E343" s="232">
        <v>147.73333333333335</v>
      </c>
      <c r="F343" s="232">
        <v>146.06666666666669</v>
      </c>
      <c r="G343" s="232">
        <v>143.33333333333337</v>
      </c>
      <c r="H343" s="232">
        <v>152.13333333333333</v>
      </c>
      <c r="I343" s="232">
        <v>154.86666666666662</v>
      </c>
      <c r="J343" s="232">
        <v>156.5333333333333</v>
      </c>
      <c r="K343" s="231">
        <v>153.19999999999999</v>
      </c>
      <c r="L343" s="231">
        <v>148.80000000000001</v>
      </c>
      <c r="M343" s="231">
        <v>83.017259999999993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250.8</v>
      </c>
      <c r="D344" s="232">
        <v>251.91666666666666</v>
      </c>
      <c r="E344" s="232">
        <v>246.23333333333329</v>
      </c>
      <c r="F344" s="232">
        <v>241.66666666666663</v>
      </c>
      <c r="G344" s="232">
        <v>235.98333333333326</v>
      </c>
      <c r="H344" s="232">
        <v>256.48333333333335</v>
      </c>
      <c r="I344" s="232">
        <v>262.16666666666663</v>
      </c>
      <c r="J344" s="232">
        <v>266.73333333333335</v>
      </c>
      <c r="K344" s="231">
        <v>257.60000000000002</v>
      </c>
      <c r="L344" s="231">
        <v>247.35</v>
      </c>
      <c r="M344" s="231">
        <v>12.040940000000001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631.6</v>
      </c>
      <c r="D345" s="232">
        <v>641.2833333333333</v>
      </c>
      <c r="E345" s="232">
        <v>613.56666666666661</v>
      </c>
      <c r="F345" s="232">
        <v>595.5333333333333</v>
      </c>
      <c r="G345" s="232">
        <v>567.81666666666661</v>
      </c>
      <c r="H345" s="232">
        <v>659.31666666666661</v>
      </c>
      <c r="I345" s="232">
        <v>687.0333333333333</v>
      </c>
      <c r="J345" s="232">
        <v>705.06666666666661</v>
      </c>
      <c r="K345" s="231">
        <v>669</v>
      </c>
      <c r="L345" s="231">
        <v>623.25</v>
      </c>
      <c r="M345" s="231">
        <v>10.74911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619.45000000000005</v>
      </c>
      <c r="D346" s="232">
        <v>621.33333333333337</v>
      </c>
      <c r="E346" s="232">
        <v>614.16666666666674</v>
      </c>
      <c r="F346" s="232">
        <v>608.88333333333333</v>
      </c>
      <c r="G346" s="232">
        <v>601.7166666666667</v>
      </c>
      <c r="H346" s="232">
        <v>626.61666666666679</v>
      </c>
      <c r="I346" s="232">
        <v>633.78333333333353</v>
      </c>
      <c r="J346" s="232">
        <v>639.06666666666683</v>
      </c>
      <c r="K346" s="231">
        <v>628.5</v>
      </c>
      <c r="L346" s="231">
        <v>616.04999999999995</v>
      </c>
      <c r="M346" s="231">
        <v>42.349850000000004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3201.15</v>
      </c>
      <c r="D347" s="232">
        <v>3202.6000000000004</v>
      </c>
      <c r="E347" s="232">
        <v>3183.4000000000005</v>
      </c>
      <c r="F347" s="232">
        <v>3165.65</v>
      </c>
      <c r="G347" s="232">
        <v>3146.4500000000003</v>
      </c>
      <c r="H347" s="232">
        <v>3220.3500000000008</v>
      </c>
      <c r="I347" s="232">
        <v>3239.5500000000006</v>
      </c>
      <c r="J347" s="232">
        <v>3257.3000000000011</v>
      </c>
      <c r="K347" s="231">
        <v>3221.8</v>
      </c>
      <c r="L347" s="231">
        <v>3184.85</v>
      </c>
      <c r="M347" s="231">
        <v>0.84758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266.75</v>
      </c>
      <c r="D348" s="232">
        <v>267.95</v>
      </c>
      <c r="E348" s="232">
        <v>264.14999999999998</v>
      </c>
      <c r="F348" s="232">
        <v>261.55</v>
      </c>
      <c r="G348" s="232">
        <v>257.75</v>
      </c>
      <c r="H348" s="232">
        <v>270.54999999999995</v>
      </c>
      <c r="I348" s="232">
        <v>274.35000000000002</v>
      </c>
      <c r="J348" s="232">
        <v>276.94999999999993</v>
      </c>
      <c r="K348" s="231">
        <v>271.75</v>
      </c>
      <c r="L348" s="231">
        <v>265.35000000000002</v>
      </c>
      <c r="M348" s="231">
        <v>0.97799000000000003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578.70000000000005</v>
      </c>
      <c r="D349" s="232">
        <v>581.41666666666663</v>
      </c>
      <c r="E349" s="232">
        <v>572.2833333333333</v>
      </c>
      <c r="F349" s="232">
        <v>565.86666666666667</v>
      </c>
      <c r="G349" s="232">
        <v>556.73333333333335</v>
      </c>
      <c r="H349" s="232">
        <v>587.83333333333326</v>
      </c>
      <c r="I349" s="232">
        <v>596.9666666666667</v>
      </c>
      <c r="J349" s="232">
        <v>603.38333333333321</v>
      </c>
      <c r="K349" s="231">
        <v>590.54999999999995</v>
      </c>
      <c r="L349" s="231">
        <v>575</v>
      </c>
      <c r="M349" s="231">
        <v>10.23188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113.3</v>
      </c>
      <c r="D350" s="232">
        <v>113.89999999999999</v>
      </c>
      <c r="E350" s="232">
        <v>111.94999999999999</v>
      </c>
      <c r="F350" s="232">
        <v>110.6</v>
      </c>
      <c r="G350" s="232">
        <v>108.64999999999999</v>
      </c>
      <c r="H350" s="232">
        <v>115.24999999999999</v>
      </c>
      <c r="I350" s="232">
        <v>117.2</v>
      </c>
      <c r="J350" s="232">
        <v>118.54999999999998</v>
      </c>
      <c r="K350" s="231">
        <v>115.85</v>
      </c>
      <c r="L350" s="231">
        <v>112.55</v>
      </c>
      <c r="M350" s="231">
        <v>9.1405600000000007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2934.1</v>
      </c>
      <c r="D351" s="232">
        <v>2941.4166666666665</v>
      </c>
      <c r="E351" s="232">
        <v>2907.4833333333331</v>
      </c>
      <c r="F351" s="232">
        <v>2880.8666666666668</v>
      </c>
      <c r="G351" s="232">
        <v>2846.9333333333334</v>
      </c>
      <c r="H351" s="232">
        <v>2968.0333333333328</v>
      </c>
      <c r="I351" s="232">
        <v>3001.9666666666662</v>
      </c>
      <c r="J351" s="232">
        <v>3028.5833333333326</v>
      </c>
      <c r="K351" s="231">
        <v>2975.35</v>
      </c>
      <c r="L351" s="231">
        <v>2914.8</v>
      </c>
      <c r="M351" s="231">
        <v>1.4833799999999999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496.65</v>
      </c>
      <c r="D352" s="232">
        <v>501.05</v>
      </c>
      <c r="E352" s="232">
        <v>486.70000000000005</v>
      </c>
      <c r="F352" s="232">
        <v>476.75000000000006</v>
      </c>
      <c r="G352" s="232">
        <v>462.40000000000009</v>
      </c>
      <c r="H352" s="232">
        <v>511</v>
      </c>
      <c r="I352" s="232">
        <v>525.35</v>
      </c>
      <c r="J352" s="232">
        <v>535.29999999999995</v>
      </c>
      <c r="K352" s="231">
        <v>515.4</v>
      </c>
      <c r="L352" s="231">
        <v>491.1</v>
      </c>
      <c r="M352" s="231">
        <v>4.1571999999999996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277.95</v>
      </c>
      <c r="D353" s="232">
        <v>280.11666666666662</v>
      </c>
      <c r="E353" s="232">
        <v>273.83333333333326</v>
      </c>
      <c r="F353" s="232">
        <v>269.71666666666664</v>
      </c>
      <c r="G353" s="232">
        <v>263.43333333333328</v>
      </c>
      <c r="H353" s="232">
        <v>284.23333333333323</v>
      </c>
      <c r="I353" s="232">
        <v>290.51666666666665</v>
      </c>
      <c r="J353" s="232">
        <v>294.63333333333321</v>
      </c>
      <c r="K353" s="231">
        <v>286.39999999999998</v>
      </c>
      <c r="L353" s="231">
        <v>276</v>
      </c>
      <c r="M353" s="231">
        <v>1.71593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1506.15</v>
      </c>
      <c r="D354" s="232">
        <v>1520.3</v>
      </c>
      <c r="E354" s="232">
        <v>1485.85</v>
      </c>
      <c r="F354" s="232">
        <v>1465.55</v>
      </c>
      <c r="G354" s="232">
        <v>1431.1</v>
      </c>
      <c r="H354" s="232">
        <v>1540.6</v>
      </c>
      <c r="I354" s="232">
        <v>1575.0500000000002</v>
      </c>
      <c r="J354" s="232">
        <v>1595.35</v>
      </c>
      <c r="K354" s="231">
        <v>1554.75</v>
      </c>
      <c r="L354" s="231">
        <v>1500</v>
      </c>
      <c r="M354" s="231">
        <v>3.30586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37115.25</v>
      </c>
      <c r="D355" s="232">
        <v>37291.75</v>
      </c>
      <c r="E355" s="232">
        <v>36833.5</v>
      </c>
      <c r="F355" s="232">
        <v>36551.75</v>
      </c>
      <c r="G355" s="232">
        <v>36093.5</v>
      </c>
      <c r="H355" s="232">
        <v>37573.5</v>
      </c>
      <c r="I355" s="232">
        <v>38031.75</v>
      </c>
      <c r="J355" s="232">
        <v>38313.5</v>
      </c>
      <c r="K355" s="231">
        <v>37750</v>
      </c>
      <c r="L355" s="231">
        <v>37010</v>
      </c>
      <c r="M355" s="231">
        <v>0.1207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904.65</v>
      </c>
      <c r="D356" s="232">
        <v>897.05000000000007</v>
      </c>
      <c r="E356" s="232">
        <v>882.10000000000014</v>
      </c>
      <c r="F356" s="232">
        <v>859.55000000000007</v>
      </c>
      <c r="G356" s="232">
        <v>844.60000000000014</v>
      </c>
      <c r="H356" s="232">
        <v>919.60000000000014</v>
      </c>
      <c r="I356" s="232">
        <v>934.55000000000018</v>
      </c>
      <c r="J356" s="232">
        <v>957.10000000000014</v>
      </c>
      <c r="K356" s="231">
        <v>912</v>
      </c>
      <c r="L356" s="231">
        <v>874.5</v>
      </c>
      <c r="M356" s="231">
        <v>3.2119200000000001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4324.8</v>
      </c>
      <c r="D357" s="232">
        <v>4396.9333333333334</v>
      </c>
      <c r="E357" s="232">
        <v>4243.8666666666668</v>
      </c>
      <c r="F357" s="232">
        <v>4162.9333333333334</v>
      </c>
      <c r="G357" s="232">
        <v>4009.8666666666668</v>
      </c>
      <c r="H357" s="232">
        <v>4477.8666666666668</v>
      </c>
      <c r="I357" s="232">
        <v>4630.9333333333343</v>
      </c>
      <c r="J357" s="232">
        <v>4711.8666666666668</v>
      </c>
      <c r="K357" s="231">
        <v>4550</v>
      </c>
      <c r="L357" s="231">
        <v>4316</v>
      </c>
      <c r="M357" s="231">
        <v>4.5994599999999997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223.9</v>
      </c>
      <c r="D358" s="232">
        <v>225.51666666666665</v>
      </c>
      <c r="E358" s="232">
        <v>220.8833333333333</v>
      </c>
      <c r="F358" s="232">
        <v>217.86666666666665</v>
      </c>
      <c r="G358" s="232">
        <v>213.23333333333329</v>
      </c>
      <c r="H358" s="232">
        <v>228.5333333333333</v>
      </c>
      <c r="I358" s="232">
        <v>233.16666666666663</v>
      </c>
      <c r="J358" s="232">
        <v>236.18333333333331</v>
      </c>
      <c r="K358" s="231">
        <v>230.15</v>
      </c>
      <c r="L358" s="231">
        <v>222.5</v>
      </c>
      <c r="M358" s="231">
        <v>17.36636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3523.2</v>
      </c>
      <c r="D359" s="232">
        <v>3527.7666666666664</v>
      </c>
      <c r="E359" s="232">
        <v>3509.4333333333329</v>
      </c>
      <c r="F359" s="232">
        <v>3495.6666666666665</v>
      </c>
      <c r="G359" s="232">
        <v>3477.333333333333</v>
      </c>
      <c r="H359" s="232">
        <v>3541.5333333333328</v>
      </c>
      <c r="I359" s="232">
        <v>3559.8666666666668</v>
      </c>
      <c r="J359" s="232">
        <v>3573.6333333333328</v>
      </c>
      <c r="K359" s="231">
        <v>3546.1</v>
      </c>
      <c r="L359" s="231">
        <v>3514</v>
      </c>
      <c r="M359" s="231">
        <v>5.7590000000000002E-2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1281.8</v>
      </c>
      <c r="D360" s="232">
        <v>1293.8666666666666</v>
      </c>
      <c r="E360" s="232">
        <v>1257.9333333333332</v>
      </c>
      <c r="F360" s="232">
        <v>1234.0666666666666</v>
      </c>
      <c r="G360" s="232">
        <v>1198.1333333333332</v>
      </c>
      <c r="H360" s="232">
        <v>1317.7333333333331</v>
      </c>
      <c r="I360" s="232">
        <v>1353.6666666666665</v>
      </c>
      <c r="J360" s="232">
        <v>1377.5333333333331</v>
      </c>
      <c r="K360" s="231">
        <v>1329.8</v>
      </c>
      <c r="L360" s="231">
        <v>1270</v>
      </c>
      <c r="M360" s="231">
        <v>1.7014499999999999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2364.5500000000002</v>
      </c>
      <c r="D361" s="232">
        <v>2365.0666666666671</v>
      </c>
      <c r="E361" s="232">
        <v>2351.1333333333341</v>
      </c>
      <c r="F361" s="232">
        <v>2337.7166666666672</v>
      </c>
      <c r="G361" s="232">
        <v>2323.7833333333342</v>
      </c>
      <c r="H361" s="232">
        <v>2378.483333333334</v>
      </c>
      <c r="I361" s="232">
        <v>2392.4166666666674</v>
      </c>
      <c r="J361" s="232">
        <v>2405.8333333333339</v>
      </c>
      <c r="K361" s="231">
        <v>2379</v>
      </c>
      <c r="L361" s="231">
        <v>2351.65</v>
      </c>
      <c r="M361" s="231">
        <v>2.7019500000000001</v>
      </c>
      <c r="N361" s="1"/>
      <c r="O361" s="1"/>
    </row>
    <row r="362" spans="1:15" ht="12.75" customHeight="1">
      <c r="A362" s="30">
        <v>352</v>
      </c>
      <c r="B362" s="217" t="s">
        <v>1011</v>
      </c>
      <c r="C362" s="231">
        <v>67.75</v>
      </c>
      <c r="D362" s="232">
        <v>68.55</v>
      </c>
      <c r="E362" s="232">
        <v>66.75</v>
      </c>
      <c r="F362" s="232">
        <v>65.75</v>
      </c>
      <c r="G362" s="232">
        <v>63.95</v>
      </c>
      <c r="H362" s="232">
        <v>69.55</v>
      </c>
      <c r="I362" s="232">
        <v>71.34999999999998</v>
      </c>
      <c r="J362" s="232">
        <v>72.349999999999994</v>
      </c>
      <c r="K362" s="231">
        <v>70.349999999999994</v>
      </c>
      <c r="L362" s="231">
        <v>67.55</v>
      </c>
      <c r="M362" s="231">
        <v>21.946650000000002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954.1</v>
      </c>
      <c r="D363" s="232">
        <v>957.08333333333337</v>
      </c>
      <c r="E363" s="232">
        <v>939.7166666666667</v>
      </c>
      <c r="F363" s="232">
        <v>925.33333333333337</v>
      </c>
      <c r="G363" s="232">
        <v>907.9666666666667</v>
      </c>
      <c r="H363" s="232">
        <v>971.4666666666667</v>
      </c>
      <c r="I363" s="232">
        <v>988.83333333333326</v>
      </c>
      <c r="J363" s="232">
        <v>1003.2166666666667</v>
      </c>
      <c r="K363" s="231">
        <v>974.45</v>
      </c>
      <c r="L363" s="231">
        <v>942.7</v>
      </c>
      <c r="M363" s="231">
        <v>0.26680999999999999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2818.6</v>
      </c>
      <c r="D364" s="232">
        <v>2831.5499999999997</v>
      </c>
      <c r="E364" s="232">
        <v>2792.0499999999993</v>
      </c>
      <c r="F364" s="232">
        <v>2765.4999999999995</v>
      </c>
      <c r="G364" s="232">
        <v>2725.9999999999991</v>
      </c>
      <c r="H364" s="232">
        <v>2858.0999999999995</v>
      </c>
      <c r="I364" s="232">
        <v>2897.6000000000004</v>
      </c>
      <c r="J364" s="232">
        <v>2924.1499999999996</v>
      </c>
      <c r="K364" s="231">
        <v>2871.05</v>
      </c>
      <c r="L364" s="231">
        <v>2805</v>
      </c>
      <c r="M364" s="231">
        <v>1.9327000000000001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1219.5</v>
      </c>
      <c r="D365" s="232">
        <v>1234.6499999999999</v>
      </c>
      <c r="E365" s="232">
        <v>1199.8999999999996</v>
      </c>
      <c r="F365" s="232">
        <v>1180.2999999999997</v>
      </c>
      <c r="G365" s="232">
        <v>1145.5499999999995</v>
      </c>
      <c r="H365" s="232">
        <v>1254.2499999999998</v>
      </c>
      <c r="I365" s="232">
        <v>1289.0000000000002</v>
      </c>
      <c r="J365" s="232">
        <v>1308.5999999999999</v>
      </c>
      <c r="K365" s="231">
        <v>1269.4000000000001</v>
      </c>
      <c r="L365" s="231">
        <v>1215.05</v>
      </c>
      <c r="M365" s="231">
        <v>0.96360999999999997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279.10000000000002</v>
      </c>
      <c r="D366" s="232">
        <v>281.33333333333331</v>
      </c>
      <c r="E366" s="232">
        <v>274.76666666666665</v>
      </c>
      <c r="F366" s="232">
        <v>270.43333333333334</v>
      </c>
      <c r="G366" s="232">
        <v>263.86666666666667</v>
      </c>
      <c r="H366" s="232">
        <v>285.66666666666663</v>
      </c>
      <c r="I366" s="232">
        <v>292.23333333333335</v>
      </c>
      <c r="J366" s="232">
        <v>296.56666666666661</v>
      </c>
      <c r="K366" s="231">
        <v>287.89999999999998</v>
      </c>
      <c r="L366" s="231">
        <v>277</v>
      </c>
      <c r="M366" s="231">
        <v>14.356450000000001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148.15</v>
      </c>
      <c r="D367" s="232">
        <v>149.18333333333334</v>
      </c>
      <c r="E367" s="232">
        <v>146.26666666666668</v>
      </c>
      <c r="F367" s="232">
        <v>144.38333333333335</v>
      </c>
      <c r="G367" s="232">
        <v>141.4666666666667</v>
      </c>
      <c r="H367" s="232">
        <v>151.06666666666666</v>
      </c>
      <c r="I367" s="232">
        <v>153.98333333333329</v>
      </c>
      <c r="J367" s="232">
        <v>155.86666666666665</v>
      </c>
      <c r="K367" s="231">
        <v>152.1</v>
      </c>
      <c r="L367" s="231">
        <v>147.30000000000001</v>
      </c>
      <c r="M367" s="231">
        <v>46.569969999999998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222.4</v>
      </c>
      <c r="D368" s="232">
        <v>222.48333333333335</v>
      </c>
      <c r="E368" s="232">
        <v>220.7166666666667</v>
      </c>
      <c r="F368" s="232">
        <v>219.03333333333336</v>
      </c>
      <c r="G368" s="232">
        <v>217.26666666666671</v>
      </c>
      <c r="H368" s="232">
        <v>224.16666666666669</v>
      </c>
      <c r="I368" s="232">
        <v>225.93333333333334</v>
      </c>
      <c r="J368" s="232">
        <v>227.61666666666667</v>
      </c>
      <c r="K368" s="231">
        <v>224.25</v>
      </c>
      <c r="L368" s="231">
        <v>220.8</v>
      </c>
      <c r="M368" s="231">
        <v>77.787499999999994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324.75</v>
      </c>
      <c r="D369" s="232">
        <v>327.95</v>
      </c>
      <c r="E369" s="232">
        <v>320.14999999999998</v>
      </c>
      <c r="F369" s="232">
        <v>315.55</v>
      </c>
      <c r="G369" s="232">
        <v>307.75</v>
      </c>
      <c r="H369" s="232">
        <v>332.54999999999995</v>
      </c>
      <c r="I369" s="232">
        <v>340.35</v>
      </c>
      <c r="J369" s="232">
        <v>344.94999999999993</v>
      </c>
      <c r="K369" s="231">
        <v>335.75</v>
      </c>
      <c r="L369" s="231">
        <v>323.35000000000002</v>
      </c>
      <c r="M369" s="231">
        <v>5.1693800000000003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413.65</v>
      </c>
      <c r="D370" s="232">
        <v>415.7</v>
      </c>
      <c r="E370" s="232">
        <v>409.54999999999995</v>
      </c>
      <c r="F370" s="232">
        <v>405.45</v>
      </c>
      <c r="G370" s="232">
        <v>399.29999999999995</v>
      </c>
      <c r="H370" s="232">
        <v>419.79999999999995</v>
      </c>
      <c r="I370" s="232">
        <v>425.94999999999993</v>
      </c>
      <c r="J370" s="232">
        <v>430.04999999999995</v>
      </c>
      <c r="K370" s="231">
        <v>421.85</v>
      </c>
      <c r="L370" s="231">
        <v>411.6</v>
      </c>
      <c r="M370" s="231">
        <v>0.74382000000000004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563.9</v>
      </c>
      <c r="D371" s="232">
        <v>567.18333333333328</v>
      </c>
      <c r="E371" s="232">
        <v>557.71666666666658</v>
      </c>
      <c r="F371" s="232">
        <v>551.5333333333333</v>
      </c>
      <c r="G371" s="232">
        <v>542.06666666666661</v>
      </c>
      <c r="H371" s="232">
        <v>573.36666666666656</v>
      </c>
      <c r="I371" s="232">
        <v>582.83333333333326</v>
      </c>
      <c r="J371" s="232">
        <v>589.01666666666654</v>
      </c>
      <c r="K371" s="231">
        <v>576.65</v>
      </c>
      <c r="L371" s="231">
        <v>561</v>
      </c>
      <c r="M371" s="231">
        <v>0.37497000000000003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107.85</v>
      </c>
      <c r="D372" s="232">
        <v>108.01666666666667</v>
      </c>
      <c r="E372" s="232">
        <v>105.83333333333333</v>
      </c>
      <c r="F372" s="232">
        <v>103.81666666666666</v>
      </c>
      <c r="G372" s="232">
        <v>101.63333333333333</v>
      </c>
      <c r="H372" s="232">
        <v>110.03333333333333</v>
      </c>
      <c r="I372" s="232">
        <v>112.21666666666667</v>
      </c>
      <c r="J372" s="232">
        <v>114.23333333333333</v>
      </c>
      <c r="K372" s="231">
        <v>110.2</v>
      </c>
      <c r="L372" s="231">
        <v>106</v>
      </c>
      <c r="M372" s="231">
        <v>5.7296800000000001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1035.2</v>
      </c>
      <c r="D373" s="232">
        <v>1039.7333333333333</v>
      </c>
      <c r="E373" s="232">
        <v>1019.4666666666667</v>
      </c>
      <c r="F373" s="232">
        <v>1003.7333333333333</v>
      </c>
      <c r="G373" s="232">
        <v>983.4666666666667</v>
      </c>
      <c r="H373" s="232">
        <v>1055.4666666666667</v>
      </c>
      <c r="I373" s="232">
        <v>1075.7333333333336</v>
      </c>
      <c r="J373" s="232">
        <v>1091.4666666666667</v>
      </c>
      <c r="K373" s="231">
        <v>1060</v>
      </c>
      <c r="L373" s="231">
        <v>1024</v>
      </c>
      <c r="M373" s="231">
        <v>0.27871000000000001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4901.25</v>
      </c>
      <c r="D374" s="232">
        <v>4972.6166666666659</v>
      </c>
      <c r="E374" s="232">
        <v>4809.3333333333321</v>
      </c>
      <c r="F374" s="232">
        <v>4717.4166666666661</v>
      </c>
      <c r="G374" s="232">
        <v>4554.1333333333323</v>
      </c>
      <c r="H374" s="232">
        <v>5064.5333333333319</v>
      </c>
      <c r="I374" s="232">
        <v>5227.8166666666666</v>
      </c>
      <c r="J374" s="232">
        <v>5319.7333333333318</v>
      </c>
      <c r="K374" s="231">
        <v>5135.8999999999996</v>
      </c>
      <c r="L374" s="231">
        <v>4880.7</v>
      </c>
      <c r="M374" s="231">
        <v>0.23424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13742.9</v>
      </c>
      <c r="D375" s="232">
        <v>13746.966666666667</v>
      </c>
      <c r="E375" s="232">
        <v>13595.933333333334</v>
      </c>
      <c r="F375" s="232">
        <v>13448.966666666667</v>
      </c>
      <c r="G375" s="232">
        <v>13297.933333333334</v>
      </c>
      <c r="H375" s="232">
        <v>13893.933333333334</v>
      </c>
      <c r="I375" s="232">
        <v>14044.966666666667</v>
      </c>
      <c r="J375" s="232">
        <v>14191.933333333334</v>
      </c>
      <c r="K375" s="231">
        <v>13898</v>
      </c>
      <c r="L375" s="231">
        <v>13600</v>
      </c>
      <c r="M375" s="231">
        <v>2.2270000000000002E-2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45.5</v>
      </c>
      <c r="D376" s="232">
        <v>45.916666666666664</v>
      </c>
      <c r="E376" s="232">
        <v>44.68333333333333</v>
      </c>
      <c r="F376" s="232">
        <v>43.866666666666667</v>
      </c>
      <c r="G376" s="232">
        <v>42.633333333333333</v>
      </c>
      <c r="H376" s="232">
        <v>46.733333333333327</v>
      </c>
      <c r="I376" s="232">
        <v>47.966666666666661</v>
      </c>
      <c r="J376" s="232">
        <v>48.783333333333324</v>
      </c>
      <c r="K376" s="231">
        <v>47.15</v>
      </c>
      <c r="L376" s="231">
        <v>45.1</v>
      </c>
      <c r="M376" s="231">
        <v>414.76341000000002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345.5</v>
      </c>
      <c r="D377" s="232">
        <v>348.8</v>
      </c>
      <c r="E377" s="232">
        <v>339.55</v>
      </c>
      <c r="F377" s="232">
        <v>333.6</v>
      </c>
      <c r="G377" s="232">
        <v>324.35000000000002</v>
      </c>
      <c r="H377" s="232">
        <v>354.75</v>
      </c>
      <c r="I377" s="232">
        <v>364</v>
      </c>
      <c r="J377" s="232">
        <v>369.95</v>
      </c>
      <c r="K377" s="231">
        <v>358.05</v>
      </c>
      <c r="L377" s="231">
        <v>342.85</v>
      </c>
      <c r="M377" s="231">
        <v>1.6028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135.1</v>
      </c>
      <c r="D378" s="232">
        <v>136.85</v>
      </c>
      <c r="E378" s="232">
        <v>132.64999999999998</v>
      </c>
      <c r="F378" s="232">
        <v>130.19999999999999</v>
      </c>
      <c r="G378" s="232">
        <v>125.99999999999997</v>
      </c>
      <c r="H378" s="232">
        <v>139.29999999999998</v>
      </c>
      <c r="I378" s="232">
        <v>143.49999999999997</v>
      </c>
      <c r="J378" s="232">
        <v>145.94999999999999</v>
      </c>
      <c r="K378" s="231">
        <v>141.05000000000001</v>
      </c>
      <c r="L378" s="231">
        <v>134.4</v>
      </c>
      <c r="M378" s="231">
        <v>79.035730000000001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115.15</v>
      </c>
      <c r="D379" s="232">
        <v>115.81666666666666</v>
      </c>
      <c r="E379" s="232">
        <v>114.13333333333333</v>
      </c>
      <c r="F379" s="232">
        <v>113.11666666666666</v>
      </c>
      <c r="G379" s="232">
        <v>111.43333333333332</v>
      </c>
      <c r="H379" s="232">
        <v>116.83333333333333</v>
      </c>
      <c r="I379" s="232">
        <v>118.51666666666667</v>
      </c>
      <c r="J379" s="232">
        <v>119.53333333333333</v>
      </c>
      <c r="K379" s="231">
        <v>117.5</v>
      </c>
      <c r="L379" s="231">
        <v>114.8</v>
      </c>
      <c r="M379" s="231">
        <v>40.637630000000001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596.29999999999995</v>
      </c>
      <c r="D380" s="232">
        <v>601.23333333333323</v>
      </c>
      <c r="E380" s="232">
        <v>588.06666666666649</v>
      </c>
      <c r="F380" s="232">
        <v>579.83333333333326</v>
      </c>
      <c r="G380" s="232">
        <v>566.66666666666652</v>
      </c>
      <c r="H380" s="232">
        <v>609.46666666666647</v>
      </c>
      <c r="I380" s="232">
        <v>622.63333333333321</v>
      </c>
      <c r="J380" s="232">
        <v>630.86666666666645</v>
      </c>
      <c r="K380" s="231">
        <v>614.4</v>
      </c>
      <c r="L380" s="231">
        <v>593</v>
      </c>
      <c r="M380" s="231">
        <v>1.25177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348.4</v>
      </c>
      <c r="D381" s="232">
        <v>351.2833333333333</v>
      </c>
      <c r="E381" s="232">
        <v>344.11666666666662</v>
      </c>
      <c r="F381" s="232">
        <v>339.83333333333331</v>
      </c>
      <c r="G381" s="232">
        <v>332.66666666666663</v>
      </c>
      <c r="H381" s="232">
        <v>355.56666666666661</v>
      </c>
      <c r="I381" s="232">
        <v>362.73333333333335</v>
      </c>
      <c r="J381" s="232">
        <v>367.01666666666659</v>
      </c>
      <c r="K381" s="231">
        <v>358.45</v>
      </c>
      <c r="L381" s="231">
        <v>347</v>
      </c>
      <c r="M381" s="231">
        <v>1.7541599999999999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1193.2</v>
      </c>
      <c r="D382" s="232">
        <v>1200.0666666666666</v>
      </c>
      <c r="E382" s="232">
        <v>1178.1333333333332</v>
      </c>
      <c r="F382" s="232">
        <v>1163.0666666666666</v>
      </c>
      <c r="G382" s="232">
        <v>1141.1333333333332</v>
      </c>
      <c r="H382" s="232">
        <v>1215.1333333333332</v>
      </c>
      <c r="I382" s="232">
        <v>1237.0666666666666</v>
      </c>
      <c r="J382" s="232">
        <v>1252.1333333333332</v>
      </c>
      <c r="K382" s="231">
        <v>1222</v>
      </c>
      <c r="L382" s="231">
        <v>1185</v>
      </c>
      <c r="M382" s="231">
        <v>1.15096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64.75</v>
      </c>
      <c r="D383" s="232">
        <v>65.066666666666663</v>
      </c>
      <c r="E383" s="232">
        <v>63.933333333333323</v>
      </c>
      <c r="F383" s="232">
        <v>63.11666666666666</v>
      </c>
      <c r="G383" s="232">
        <v>61.98333333333332</v>
      </c>
      <c r="H383" s="232">
        <v>65.883333333333326</v>
      </c>
      <c r="I383" s="232">
        <v>67.016666666666652</v>
      </c>
      <c r="J383" s="232">
        <v>67.833333333333329</v>
      </c>
      <c r="K383" s="231">
        <v>66.2</v>
      </c>
      <c r="L383" s="231">
        <v>64.25</v>
      </c>
      <c r="M383" s="231">
        <v>120.29374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148.25</v>
      </c>
      <c r="D384" s="232">
        <v>150.15</v>
      </c>
      <c r="E384" s="232">
        <v>145.70000000000002</v>
      </c>
      <c r="F384" s="232">
        <v>143.15</v>
      </c>
      <c r="G384" s="232">
        <v>138.70000000000002</v>
      </c>
      <c r="H384" s="232">
        <v>152.70000000000002</v>
      </c>
      <c r="I384" s="232">
        <v>157.15</v>
      </c>
      <c r="J384" s="232">
        <v>159.70000000000002</v>
      </c>
      <c r="K384" s="231">
        <v>154.6</v>
      </c>
      <c r="L384" s="231">
        <v>147.6</v>
      </c>
      <c r="M384" s="231">
        <v>13.23034</v>
      </c>
      <c r="N384" s="1"/>
      <c r="O384" s="1"/>
    </row>
    <row r="385" spans="1:15" ht="12.75" customHeight="1">
      <c r="A385" s="30">
        <v>375</v>
      </c>
      <c r="B385" s="217" t="s">
        <v>1012</v>
      </c>
      <c r="C385" s="231">
        <v>710.15</v>
      </c>
      <c r="D385" s="232">
        <v>715.4666666666667</v>
      </c>
      <c r="E385" s="232">
        <v>695.93333333333339</v>
      </c>
      <c r="F385" s="232">
        <v>681.7166666666667</v>
      </c>
      <c r="G385" s="232">
        <v>662.18333333333339</v>
      </c>
      <c r="H385" s="232">
        <v>729.68333333333339</v>
      </c>
      <c r="I385" s="232">
        <v>749.2166666666667</v>
      </c>
      <c r="J385" s="232">
        <v>763.43333333333339</v>
      </c>
      <c r="K385" s="231">
        <v>735</v>
      </c>
      <c r="L385" s="231">
        <v>701.25</v>
      </c>
      <c r="M385" s="231">
        <v>3.3583099999999999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623.9</v>
      </c>
      <c r="D386" s="232">
        <v>631.26666666666665</v>
      </c>
      <c r="E386" s="232">
        <v>607.63333333333333</v>
      </c>
      <c r="F386" s="232">
        <v>591.36666666666667</v>
      </c>
      <c r="G386" s="232">
        <v>567.73333333333335</v>
      </c>
      <c r="H386" s="232">
        <v>647.5333333333333</v>
      </c>
      <c r="I386" s="232">
        <v>671.16666666666652</v>
      </c>
      <c r="J386" s="232">
        <v>687.43333333333328</v>
      </c>
      <c r="K386" s="231">
        <v>654.9</v>
      </c>
      <c r="L386" s="231">
        <v>615</v>
      </c>
      <c r="M386" s="231">
        <v>2.3254600000000001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195.9</v>
      </c>
      <c r="D387" s="232">
        <v>196.63333333333333</v>
      </c>
      <c r="E387" s="232">
        <v>194.26666666666665</v>
      </c>
      <c r="F387" s="232">
        <v>192.63333333333333</v>
      </c>
      <c r="G387" s="232">
        <v>190.26666666666665</v>
      </c>
      <c r="H387" s="232">
        <v>198.26666666666665</v>
      </c>
      <c r="I387" s="232">
        <v>200.63333333333333</v>
      </c>
      <c r="J387" s="232">
        <v>202.26666666666665</v>
      </c>
      <c r="K387" s="231">
        <v>199</v>
      </c>
      <c r="L387" s="231">
        <v>195</v>
      </c>
      <c r="M387" s="231">
        <v>1.3402099999999999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95.25</v>
      </c>
      <c r="D388" s="232">
        <v>96.116666666666674</v>
      </c>
      <c r="E388" s="232">
        <v>93.633333333333354</v>
      </c>
      <c r="F388" s="232">
        <v>92.01666666666668</v>
      </c>
      <c r="G388" s="232">
        <v>89.53333333333336</v>
      </c>
      <c r="H388" s="232">
        <v>97.733333333333348</v>
      </c>
      <c r="I388" s="232">
        <v>100.21666666666667</v>
      </c>
      <c r="J388" s="232">
        <v>101.83333333333334</v>
      </c>
      <c r="K388" s="231">
        <v>98.6</v>
      </c>
      <c r="L388" s="231">
        <v>94.5</v>
      </c>
      <c r="M388" s="231">
        <v>18.670750000000002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2067.75</v>
      </c>
      <c r="D389" s="232">
        <v>2067.4166666666665</v>
      </c>
      <c r="E389" s="232">
        <v>2042.833333333333</v>
      </c>
      <c r="F389" s="232">
        <v>2017.9166666666665</v>
      </c>
      <c r="G389" s="232">
        <v>1993.333333333333</v>
      </c>
      <c r="H389" s="232">
        <v>2092.333333333333</v>
      </c>
      <c r="I389" s="232">
        <v>2116.9166666666661</v>
      </c>
      <c r="J389" s="232">
        <v>2141.833333333333</v>
      </c>
      <c r="K389" s="231">
        <v>2092</v>
      </c>
      <c r="L389" s="231">
        <v>2042.5</v>
      </c>
      <c r="M389" s="231">
        <v>0.21418000000000001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35.75</v>
      </c>
      <c r="D390" s="232">
        <v>35.866666666666667</v>
      </c>
      <c r="E390" s="232">
        <v>35.383333333333333</v>
      </c>
      <c r="F390" s="232">
        <v>35.016666666666666</v>
      </c>
      <c r="G390" s="232">
        <v>34.533333333333331</v>
      </c>
      <c r="H390" s="232">
        <v>36.233333333333334</v>
      </c>
      <c r="I390" s="232">
        <v>36.716666666666669</v>
      </c>
      <c r="J390" s="232">
        <v>37.083333333333336</v>
      </c>
      <c r="K390" s="231">
        <v>36.35</v>
      </c>
      <c r="L390" s="231">
        <v>35.5</v>
      </c>
      <c r="M390" s="231">
        <v>15.56977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1230.8</v>
      </c>
      <c r="D391" s="232">
        <v>1241.2333333333333</v>
      </c>
      <c r="E391" s="232">
        <v>1211.5666666666666</v>
      </c>
      <c r="F391" s="232">
        <v>1192.3333333333333</v>
      </c>
      <c r="G391" s="232">
        <v>1162.6666666666665</v>
      </c>
      <c r="H391" s="232">
        <v>1260.4666666666667</v>
      </c>
      <c r="I391" s="232">
        <v>1290.1333333333332</v>
      </c>
      <c r="J391" s="232">
        <v>1309.3666666666668</v>
      </c>
      <c r="K391" s="231">
        <v>1270.9000000000001</v>
      </c>
      <c r="L391" s="231">
        <v>1222</v>
      </c>
      <c r="M391" s="231">
        <v>1.15093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170.85</v>
      </c>
      <c r="D392" s="232">
        <v>171.63333333333333</v>
      </c>
      <c r="E392" s="232">
        <v>168.56666666666666</v>
      </c>
      <c r="F392" s="232">
        <v>166.28333333333333</v>
      </c>
      <c r="G392" s="232">
        <v>163.21666666666667</v>
      </c>
      <c r="H392" s="232">
        <v>173.91666666666666</v>
      </c>
      <c r="I392" s="232">
        <v>176.98333333333332</v>
      </c>
      <c r="J392" s="232">
        <v>179.26666666666665</v>
      </c>
      <c r="K392" s="231">
        <v>174.7</v>
      </c>
      <c r="L392" s="231">
        <v>169.35</v>
      </c>
      <c r="M392" s="231">
        <v>24.7744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814.05</v>
      </c>
      <c r="D393" s="232">
        <v>817.35</v>
      </c>
      <c r="E393" s="232">
        <v>802.1</v>
      </c>
      <c r="F393" s="232">
        <v>790.15</v>
      </c>
      <c r="G393" s="232">
        <v>774.9</v>
      </c>
      <c r="H393" s="232">
        <v>829.30000000000007</v>
      </c>
      <c r="I393" s="232">
        <v>844.55000000000007</v>
      </c>
      <c r="J393" s="232">
        <v>856.50000000000011</v>
      </c>
      <c r="K393" s="231">
        <v>832.6</v>
      </c>
      <c r="L393" s="231">
        <v>805.4</v>
      </c>
      <c r="M393" s="231">
        <v>1.90089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2203.3000000000002</v>
      </c>
      <c r="D394" s="232">
        <v>2217.1</v>
      </c>
      <c r="E394" s="232">
        <v>2184.1999999999998</v>
      </c>
      <c r="F394" s="232">
        <v>2165.1</v>
      </c>
      <c r="G394" s="232">
        <v>2132.1999999999998</v>
      </c>
      <c r="H394" s="232">
        <v>2236.1999999999998</v>
      </c>
      <c r="I394" s="232">
        <v>2269.1000000000004</v>
      </c>
      <c r="J394" s="232">
        <v>2288.1999999999998</v>
      </c>
      <c r="K394" s="231">
        <v>2250</v>
      </c>
      <c r="L394" s="231">
        <v>2198</v>
      </c>
      <c r="M394" s="231">
        <v>57.11497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88.3</v>
      </c>
      <c r="D395" s="232">
        <v>88.916666666666671</v>
      </c>
      <c r="E395" s="232">
        <v>87.283333333333346</v>
      </c>
      <c r="F395" s="232">
        <v>86.26666666666668</v>
      </c>
      <c r="G395" s="232">
        <v>84.633333333333354</v>
      </c>
      <c r="H395" s="232">
        <v>89.933333333333337</v>
      </c>
      <c r="I395" s="232">
        <v>91.566666666666663</v>
      </c>
      <c r="J395" s="232">
        <v>92.583333333333329</v>
      </c>
      <c r="K395" s="231">
        <v>90.55</v>
      </c>
      <c r="L395" s="231">
        <v>87.9</v>
      </c>
      <c r="M395" s="231">
        <v>2.6789100000000001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594.75</v>
      </c>
      <c r="D396" s="232">
        <v>594.7166666666667</v>
      </c>
      <c r="E396" s="232">
        <v>586.38333333333344</v>
      </c>
      <c r="F396" s="232">
        <v>578.01666666666677</v>
      </c>
      <c r="G396" s="232">
        <v>569.68333333333351</v>
      </c>
      <c r="H396" s="232">
        <v>603.08333333333337</v>
      </c>
      <c r="I396" s="232">
        <v>611.41666666666663</v>
      </c>
      <c r="J396" s="232">
        <v>619.7833333333333</v>
      </c>
      <c r="K396" s="231">
        <v>603.04999999999995</v>
      </c>
      <c r="L396" s="231">
        <v>586.35</v>
      </c>
      <c r="M396" s="231">
        <v>0.40598000000000001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1315.65</v>
      </c>
      <c r="D397" s="232">
        <v>1318.6666666666667</v>
      </c>
      <c r="E397" s="232">
        <v>1297.7833333333335</v>
      </c>
      <c r="F397" s="232">
        <v>1279.9166666666667</v>
      </c>
      <c r="G397" s="232">
        <v>1259.0333333333335</v>
      </c>
      <c r="H397" s="232">
        <v>1336.5333333333335</v>
      </c>
      <c r="I397" s="232">
        <v>1357.4166666666667</v>
      </c>
      <c r="J397" s="232">
        <v>1375.2833333333335</v>
      </c>
      <c r="K397" s="231">
        <v>1339.55</v>
      </c>
      <c r="L397" s="231">
        <v>1300.8</v>
      </c>
      <c r="M397" s="231">
        <v>1.2520500000000001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723.55</v>
      </c>
      <c r="D398" s="232">
        <v>720.86666666666679</v>
      </c>
      <c r="E398" s="232">
        <v>714.38333333333355</v>
      </c>
      <c r="F398" s="232">
        <v>705.21666666666681</v>
      </c>
      <c r="G398" s="232">
        <v>698.73333333333358</v>
      </c>
      <c r="H398" s="232">
        <v>730.03333333333353</v>
      </c>
      <c r="I398" s="232">
        <v>736.51666666666665</v>
      </c>
      <c r="J398" s="232">
        <v>745.68333333333351</v>
      </c>
      <c r="K398" s="231">
        <v>727.35</v>
      </c>
      <c r="L398" s="231">
        <v>711.7</v>
      </c>
      <c r="M398" s="231">
        <v>7.1509099999999997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1112.2</v>
      </c>
      <c r="D399" s="232">
        <v>1107.5166666666667</v>
      </c>
      <c r="E399" s="232">
        <v>1093.1833333333334</v>
      </c>
      <c r="F399" s="232">
        <v>1074.1666666666667</v>
      </c>
      <c r="G399" s="232">
        <v>1059.8333333333335</v>
      </c>
      <c r="H399" s="232">
        <v>1126.5333333333333</v>
      </c>
      <c r="I399" s="232">
        <v>1140.8666666666668</v>
      </c>
      <c r="J399" s="232">
        <v>1159.8833333333332</v>
      </c>
      <c r="K399" s="231">
        <v>1121.8499999999999</v>
      </c>
      <c r="L399" s="231">
        <v>1088.5</v>
      </c>
      <c r="M399" s="231">
        <v>10.19781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350.5</v>
      </c>
      <c r="D400" s="232">
        <v>350.0333333333333</v>
      </c>
      <c r="E400" s="232">
        <v>345.61666666666662</v>
      </c>
      <c r="F400" s="232">
        <v>340.73333333333329</v>
      </c>
      <c r="G400" s="232">
        <v>336.31666666666661</v>
      </c>
      <c r="H400" s="232">
        <v>354.91666666666663</v>
      </c>
      <c r="I400" s="232">
        <v>359.33333333333337</v>
      </c>
      <c r="J400" s="232">
        <v>364.21666666666664</v>
      </c>
      <c r="K400" s="231">
        <v>354.45</v>
      </c>
      <c r="L400" s="231">
        <v>345.15</v>
      </c>
      <c r="M400" s="231">
        <v>0.52568000000000004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30.55</v>
      </c>
      <c r="D401" s="232">
        <v>30.649999999999995</v>
      </c>
      <c r="E401" s="232">
        <v>30.29999999999999</v>
      </c>
      <c r="F401" s="232">
        <v>30.049999999999994</v>
      </c>
      <c r="G401" s="232">
        <v>29.699999999999989</v>
      </c>
      <c r="H401" s="232">
        <v>30.899999999999991</v>
      </c>
      <c r="I401" s="232">
        <v>31.249999999999993</v>
      </c>
      <c r="J401" s="232">
        <v>31.499999999999993</v>
      </c>
      <c r="K401" s="231">
        <v>31</v>
      </c>
      <c r="L401" s="231">
        <v>30.4</v>
      </c>
      <c r="M401" s="231">
        <v>15.665660000000001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4191.45</v>
      </c>
      <c r="D402" s="232">
        <v>4220.7666666666664</v>
      </c>
      <c r="E402" s="232">
        <v>4141.833333333333</v>
      </c>
      <c r="F402" s="232">
        <v>4092.2166666666662</v>
      </c>
      <c r="G402" s="232">
        <v>4013.2833333333328</v>
      </c>
      <c r="H402" s="232">
        <v>4270.3833333333332</v>
      </c>
      <c r="I402" s="232">
        <v>4349.3166666666675</v>
      </c>
      <c r="J402" s="232">
        <v>4398.9333333333334</v>
      </c>
      <c r="K402" s="231">
        <v>4299.7</v>
      </c>
      <c r="L402" s="231">
        <v>4171.1499999999996</v>
      </c>
      <c r="M402" s="231">
        <v>0.14882000000000001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2381.4499999999998</v>
      </c>
      <c r="D403" s="232">
        <v>2383.3999999999996</v>
      </c>
      <c r="E403" s="232">
        <v>2369.1999999999994</v>
      </c>
      <c r="F403" s="232">
        <v>2356.9499999999998</v>
      </c>
      <c r="G403" s="232">
        <v>2342.7499999999995</v>
      </c>
      <c r="H403" s="232">
        <v>2395.6499999999992</v>
      </c>
      <c r="I403" s="232">
        <v>2409.85</v>
      </c>
      <c r="J403" s="232">
        <v>2422.099999999999</v>
      </c>
      <c r="K403" s="231">
        <v>2397.6</v>
      </c>
      <c r="L403" s="231">
        <v>2371.15</v>
      </c>
      <c r="M403" s="231">
        <v>3.00095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64.75</v>
      </c>
      <c r="D404" s="232">
        <v>65.066666666666663</v>
      </c>
      <c r="E404" s="232">
        <v>63.883333333333326</v>
      </c>
      <c r="F404" s="232">
        <v>63.016666666666666</v>
      </c>
      <c r="G404" s="232">
        <v>61.833333333333329</v>
      </c>
      <c r="H404" s="232">
        <v>65.933333333333323</v>
      </c>
      <c r="I404" s="232">
        <v>67.11666666666666</v>
      </c>
      <c r="J404" s="232">
        <v>67.98333333333332</v>
      </c>
      <c r="K404" s="231">
        <v>66.25</v>
      </c>
      <c r="L404" s="231">
        <v>64.2</v>
      </c>
      <c r="M404" s="231">
        <v>136.29858999999999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5660.4</v>
      </c>
      <c r="D405" s="232">
        <v>5673.2</v>
      </c>
      <c r="E405" s="232">
        <v>5637.2</v>
      </c>
      <c r="F405" s="232">
        <v>5614</v>
      </c>
      <c r="G405" s="232">
        <v>5578</v>
      </c>
      <c r="H405" s="232">
        <v>5696.4</v>
      </c>
      <c r="I405" s="232">
        <v>5732.4</v>
      </c>
      <c r="J405" s="232">
        <v>5755.5999999999995</v>
      </c>
      <c r="K405" s="231">
        <v>5709.2</v>
      </c>
      <c r="L405" s="231">
        <v>5650</v>
      </c>
      <c r="M405" s="231">
        <v>0.11873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1178.75</v>
      </c>
      <c r="D406" s="232">
        <v>1182.6500000000001</v>
      </c>
      <c r="E406" s="232">
        <v>1170.5000000000002</v>
      </c>
      <c r="F406" s="232">
        <v>1162.2500000000002</v>
      </c>
      <c r="G406" s="232">
        <v>1150.1000000000004</v>
      </c>
      <c r="H406" s="232">
        <v>1190.9000000000001</v>
      </c>
      <c r="I406" s="232">
        <v>1203.0499999999997</v>
      </c>
      <c r="J406" s="232">
        <v>1211.3</v>
      </c>
      <c r="K406" s="231">
        <v>1194.8</v>
      </c>
      <c r="L406" s="231">
        <v>1174.4000000000001</v>
      </c>
      <c r="M406" s="231">
        <v>0.12995000000000001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2787.15</v>
      </c>
      <c r="D407" s="232">
        <v>2780.0333333333328</v>
      </c>
      <c r="E407" s="232">
        <v>2750.0666666666657</v>
      </c>
      <c r="F407" s="232">
        <v>2712.9833333333327</v>
      </c>
      <c r="G407" s="232">
        <v>2683.0166666666655</v>
      </c>
      <c r="H407" s="232">
        <v>2817.1166666666659</v>
      </c>
      <c r="I407" s="232">
        <v>2847.083333333333</v>
      </c>
      <c r="J407" s="232">
        <v>2884.1666666666661</v>
      </c>
      <c r="K407" s="231">
        <v>2810</v>
      </c>
      <c r="L407" s="231">
        <v>2742.95</v>
      </c>
      <c r="M407" s="231">
        <v>0.47599999999999998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459.85</v>
      </c>
      <c r="D408" s="232">
        <v>461.55</v>
      </c>
      <c r="E408" s="232">
        <v>454.3</v>
      </c>
      <c r="F408" s="232">
        <v>448.75</v>
      </c>
      <c r="G408" s="232">
        <v>441.5</v>
      </c>
      <c r="H408" s="232">
        <v>467.1</v>
      </c>
      <c r="I408" s="232">
        <v>474.35</v>
      </c>
      <c r="J408" s="232">
        <v>479.90000000000003</v>
      </c>
      <c r="K408" s="231">
        <v>468.8</v>
      </c>
      <c r="L408" s="231">
        <v>456</v>
      </c>
      <c r="M408" s="231">
        <v>0.94555999999999996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1039.1500000000001</v>
      </c>
      <c r="D409" s="232">
        <v>1046.0166666666667</v>
      </c>
      <c r="E409" s="232">
        <v>1028.1333333333332</v>
      </c>
      <c r="F409" s="232">
        <v>1017.1166666666666</v>
      </c>
      <c r="G409" s="232">
        <v>999.23333333333312</v>
      </c>
      <c r="H409" s="232">
        <v>1057.0333333333333</v>
      </c>
      <c r="I409" s="232">
        <v>1074.916666666667</v>
      </c>
      <c r="J409" s="232">
        <v>1085.9333333333334</v>
      </c>
      <c r="K409" s="231">
        <v>1063.9000000000001</v>
      </c>
      <c r="L409" s="231">
        <v>1035</v>
      </c>
      <c r="M409" s="231">
        <v>0.11724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240.95</v>
      </c>
      <c r="D410" s="232">
        <v>244.71666666666667</v>
      </c>
      <c r="E410" s="232">
        <v>234.43333333333334</v>
      </c>
      <c r="F410" s="232">
        <v>227.91666666666666</v>
      </c>
      <c r="G410" s="232">
        <v>217.63333333333333</v>
      </c>
      <c r="H410" s="232">
        <v>251.23333333333335</v>
      </c>
      <c r="I410" s="232">
        <v>261.51666666666671</v>
      </c>
      <c r="J410" s="232">
        <v>268.03333333333336</v>
      </c>
      <c r="K410" s="231">
        <v>255</v>
      </c>
      <c r="L410" s="231">
        <v>238.2</v>
      </c>
      <c r="M410" s="231">
        <v>22.077729999999999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639.29999999999995</v>
      </c>
      <c r="D411" s="232">
        <v>638.6</v>
      </c>
      <c r="E411" s="232">
        <v>629.20000000000005</v>
      </c>
      <c r="F411" s="232">
        <v>619.1</v>
      </c>
      <c r="G411" s="232">
        <v>609.70000000000005</v>
      </c>
      <c r="H411" s="232">
        <v>648.70000000000005</v>
      </c>
      <c r="I411" s="232">
        <v>658.09999999999991</v>
      </c>
      <c r="J411" s="232">
        <v>668.2</v>
      </c>
      <c r="K411" s="231">
        <v>648</v>
      </c>
      <c r="L411" s="231">
        <v>628.5</v>
      </c>
      <c r="M411" s="231">
        <v>0.24493000000000001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25511.65</v>
      </c>
      <c r="D412" s="232">
        <v>25404.083333333332</v>
      </c>
      <c r="E412" s="232">
        <v>25218.166666666664</v>
      </c>
      <c r="F412" s="232">
        <v>24924.683333333331</v>
      </c>
      <c r="G412" s="232">
        <v>24738.766666666663</v>
      </c>
      <c r="H412" s="232">
        <v>25697.566666666666</v>
      </c>
      <c r="I412" s="232">
        <v>25883.48333333333</v>
      </c>
      <c r="J412" s="232">
        <v>26176.966666666667</v>
      </c>
      <c r="K412" s="231">
        <v>25590</v>
      </c>
      <c r="L412" s="231">
        <v>25110.6</v>
      </c>
      <c r="M412" s="231">
        <v>0.35202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42.9</v>
      </c>
      <c r="D413" s="232">
        <v>43.416666666666664</v>
      </c>
      <c r="E413" s="232">
        <v>42.133333333333326</v>
      </c>
      <c r="F413" s="232">
        <v>41.36666666666666</v>
      </c>
      <c r="G413" s="232">
        <v>40.083333333333321</v>
      </c>
      <c r="H413" s="232">
        <v>44.18333333333333</v>
      </c>
      <c r="I413" s="232">
        <v>45.466666666666676</v>
      </c>
      <c r="J413" s="232">
        <v>46.233333333333334</v>
      </c>
      <c r="K413" s="231">
        <v>44.7</v>
      </c>
      <c r="L413" s="231">
        <v>42.65</v>
      </c>
      <c r="M413" s="231">
        <v>46.575769999999999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1233.2</v>
      </c>
      <c r="D414" s="232">
        <v>1239.1666666666667</v>
      </c>
      <c r="E414" s="232">
        <v>1219.0333333333335</v>
      </c>
      <c r="F414" s="232">
        <v>1204.8666666666668</v>
      </c>
      <c r="G414" s="232">
        <v>1184.7333333333336</v>
      </c>
      <c r="H414" s="232">
        <v>1253.3333333333335</v>
      </c>
      <c r="I414" s="232">
        <v>1273.4666666666667</v>
      </c>
      <c r="J414" s="232">
        <v>1287.6333333333334</v>
      </c>
      <c r="K414" s="231">
        <v>1259.3</v>
      </c>
      <c r="L414" s="231">
        <v>1225</v>
      </c>
      <c r="M414" s="231">
        <v>8.5805399999999992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270.8</v>
      </c>
      <c r="D415" s="280">
        <v>273.03333333333336</v>
      </c>
      <c r="E415" s="280">
        <v>267.26666666666671</v>
      </c>
      <c r="F415" s="280">
        <v>263.73333333333335</v>
      </c>
      <c r="G415" s="280">
        <v>257.9666666666667</v>
      </c>
      <c r="H415" s="280">
        <v>276.56666666666672</v>
      </c>
      <c r="I415" s="280">
        <v>282.33333333333337</v>
      </c>
      <c r="J415" s="280">
        <v>285.86666666666673</v>
      </c>
      <c r="K415" s="279">
        <v>278.8</v>
      </c>
      <c r="L415" s="279">
        <v>269.5</v>
      </c>
      <c r="M415" s="279">
        <v>2.7534000000000001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3333.45</v>
      </c>
      <c r="D416" s="232">
        <v>3329.7666666666664</v>
      </c>
      <c r="E416" s="232">
        <v>3309.5333333333328</v>
      </c>
      <c r="F416" s="232">
        <v>3285.6166666666663</v>
      </c>
      <c r="G416" s="232">
        <v>3265.3833333333328</v>
      </c>
      <c r="H416" s="232">
        <v>3353.6833333333329</v>
      </c>
      <c r="I416" s="232">
        <v>3373.9166666666665</v>
      </c>
      <c r="J416" s="232">
        <v>3397.833333333333</v>
      </c>
      <c r="K416" s="231">
        <v>3350</v>
      </c>
      <c r="L416" s="231">
        <v>3305.85</v>
      </c>
      <c r="M416" s="231">
        <v>3.3200400000000001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432.1</v>
      </c>
      <c r="D417" s="232">
        <v>437.7166666666667</v>
      </c>
      <c r="E417" s="232">
        <v>423.43333333333339</v>
      </c>
      <c r="F417" s="232">
        <v>414.76666666666671</v>
      </c>
      <c r="G417" s="232">
        <v>400.48333333333341</v>
      </c>
      <c r="H417" s="232">
        <v>446.38333333333338</v>
      </c>
      <c r="I417" s="232">
        <v>460.66666666666669</v>
      </c>
      <c r="J417" s="232">
        <v>469.33333333333337</v>
      </c>
      <c r="K417" s="231">
        <v>452</v>
      </c>
      <c r="L417" s="231">
        <v>429.05</v>
      </c>
      <c r="M417" s="231">
        <v>24.755929999999999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3837.6</v>
      </c>
      <c r="D418" s="232">
        <v>3833.2333333333336</v>
      </c>
      <c r="E418" s="232">
        <v>3811.4666666666672</v>
      </c>
      <c r="F418" s="232">
        <v>3785.3333333333335</v>
      </c>
      <c r="G418" s="232">
        <v>3763.5666666666671</v>
      </c>
      <c r="H418" s="232">
        <v>3859.3666666666672</v>
      </c>
      <c r="I418" s="232">
        <v>3881.1333333333337</v>
      </c>
      <c r="J418" s="232">
        <v>3907.2666666666673</v>
      </c>
      <c r="K418" s="231">
        <v>3855</v>
      </c>
      <c r="L418" s="231">
        <v>3807.1</v>
      </c>
      <c r="M418" s="231">
        <v>9.8080000000000001E-2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410.75</v>
      </c>
      <c r="D419" s="232">
        <v>412.09999999999997</v>
      </c>
      <c r="E419" s="232">
        <v>405.39999999999992</v>
      </c>
      <c r="F419" s="232">
        <v>400.04999999999995</v>
      </c>
      <c r="G419" s="232">
        <v>393.34999999999991</v>
      </c>
      <c r="H419" s="232">
        <v>417.44999999999993</v>
      </c>
      <c r="I419" s="232">
        <v>424.15</v>
      </c>
      <c r="J419" s="232">
        <v>429.49999999999994</v>
      </c>
      <c r="K419" s="231">
        <v>418.8</v>
      </c>
      <c r="L419" s="231">
        <v>406.75</v>
      </c>
      <c r="M419" s="231">
        <v>11.76131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823</v>
      </c>
      <c r="D420" s="232">
        <v>823.86666666666667</v>
      </c>
      <c r="E420" s="232">
        <v>815.88333333333333</v>
      </c>
      <c r="F420" s="232">
        <v>808.76666666666665</v>
      </c>
      <c r="G420" s="232">
        <v>800.7833333333333</v>
      </c>
      <c r="H420" s="232">
        <v>830.98333333333335</v>
      </c>
      <c r="I420" s="232">
        <v>838.9666666666667</v>
      </c>
      <c r="J420" s="232">
        <v>846.08333333333337</v>
      </c>
      <c r="K420" s="231">
        <v>831.85</v>
      </c>
      <c r="L420" s="231">
        <v>816.75</v>
      </c>
      <c r="M420" s="231">
        <v>7.24716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550.04999999999995</v>
      </c>
      <c r="D421" s="232">
        <v>550.91666666666663</v>
      </c>
      <c r="E421" s="232">
        <v>544.33333333333326</v>
      </c>
      <c r="F421" s="232">
        <v>538.61666666666667</v>
      </c>
      <c r="G421" s="232">
        <v>532.0333333333333</v>
      </c>
      <c r="H421" s="232">
        <v>556.63333333333321</v>
      </c>
      <c r="I421" s="232">
        <v>563.21666666666647</v>
      </c>
      <c r="J421" s="232">
        <v>568.93333333333317</v>
      </c>
      <c r="K421" s="231">
        <v>557.5</v>
      </c>
      <c r="L421" s="231">
        <v>545.20000000000005</v>
      </c>
      <c r="M421" s="231">
        <v>1.8328800000000001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505.35</v>
      </c>
      <c r="D422" s="232">
        <v>507.91666666666669</v>
      </c>
      <c r="E422" s="232">
        <v>500.88333333333333</v>
      </c>
      <c r="F422" s="232">
        <v>496.41666666666663</v>
      </c>
      <c r="G422" s="232">
        <v>489.38333333333327</v>
      </c>
      <c r="H422" s="232">
        <v>512.38333333333344</v>
      </c>
      <c r="I422" s="232">
        <v>519.41666666666674</v>
      </c>
      <c r="J422" s="232">
        <v>523.88333333333344</v>
      </c>
      <c r="K422" s="231">
        <v>514.95000000000005</v>
      </c>
      <c r="L422" s="231">
        <v>503.45</v>
      </c>
      <c r="M422" s="231">
        <v>144.16983999999999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82.35</v>
      </c>
      <c r="D423" s="232">
        <v>83.133333333333326</v>
      </c>
      <c r="E423" s="232">
        <v>81.216666666666654</v>
      </c>
      <c r="F423" s="232">
        <v>80.083333333333329</v>
      </c>
      <c r="G423" s="232">
        <v>78.166666666666657</v>
      </c>
      <c r="H423" s="232">
        <v>84.266666666666652</v>
      </c>
      <c r="I423" s="232">
        <v>86.183333333333337</v>
      </c>
      <c r="J423" s="232">
        <v>87.316666666666649</v>
      </c>
      <c r="K423" s="231">
        <v>85.05</v>
      </c>
      <c r="L423" s="231">
        <v>82</v>
      </c>
      <c r="M423" s="231">
        <v>205.99895000000001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308.75</v>
      </c>
      <c r="D424" s="232">
        <v>310.58333333333331</v>
      </c>
      <c r="E424" s="232">
        <v>305.16666666666663</v>
      </c>
      <c r="F424" s="232">
        <v>301.58333333333331</v>
      </c>
      <c r="G424" s="232">
        <v>296.16666666666663</v>
      </c>
      <c r="H424" s="232">
        <v>314.16666666666663</v>
      </c>
      <c r="I424" s="232">
        <v>319.58333333333326</v>
      </c>
      <c r="J424" s="232">
        <v>323.16666666666663</v>
      </c>
      <c r="K424" s="231">
        <v>316</v>
      </c>
      <c r="L424" s="231">
        <v>307</v>
      </c>
      <c r="M424" s="231">
        <v>2.19028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152.1</v>
      </c>
      <c r="D425" s="232">
        <v>153.6</v>
      </c>
      <c r="E425" s="232">
        <v>148.44999999999999</v>
      </c>
      <c r="F425" s="232">
        <v>144.79999999999998</v>
      </c>
      <c r="G425" s="232">
        <v>139.64999999999998</v>
      </c>
      <c r="H425" s="232">
        <v>157.25</v>
      </c>
      <c r="I425" s="232">
        <v>162.40000000000003</v>
      </c>
      <c r="J425" s="232">
        <v>166.05</v>
      </c>
      <c r="K425" s="231">
        <v>158.75</v>
      </c>
      <c r="L425" s="231">
        <v>149.94999999999999</v>
      </c>
      <c r="M425" s="231">
        <v>8.4030199999999997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399.45</v>
      </c>
      <c r="D426" s="232">
        <v>402.88333333333338</v>
      </c>
      <c r="E426" s="232">
        <v>391.76666666666677</v>
      </c>
      <c r="F426" s="232">
        <v>384.08333333333337</v>
      </c>
      <c r="G426" s="232">
        <v>372.96666666666675</v>
      </c>
      <c r="H426" s="232">
        <v>410.56666666666678</v>
      </c>
      <c r="I426" s="232">
        <v>421.68333333333345</v>
      </c>
      <c r="J426" s="232">
        <v>429.36666666666679</v>
      </c>
      <c r="K426" s="231">
        <v>414</v>
      </c>
      <c r="L426" s="231">
        <v>395.2</v>
      </c>
      <c r="M426" s="231">
        <v>1.1607700000000001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422.1</v>
      </c>
      <c r="D427" s="232">
        <v>425.2</v>
      </c>
      <c r="E427" s="232">
        <v>416.9</v>
      </c>
      <c r="F427" s="232">
        <v>411.7</v>
      </c>
      <c r="G427" s="232">
        <v>403.4</v>
      </c>
      <c r="H427" s="232">
        <v>430.4</v>
      </c>
      <c r="I427" s="232">
        <v>438.70000000000005</v>
      </c>
      <c r="J427" s="232">
        <v>443.9</v>
      </c>
      <c r="K427" s="231">
        <v>433.5</v>
      </c>
      <c r="L427" s="231">
        <v>420</v>
      </c>
      <c r="M427" s="231">
        <v>1.6515299999999999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173.2</v>
      </c>
      <c r="D428" s="232">
        <v>174.98333333333335</v>
      </c>
      <c r="E428" s="232">
        <v>168.76666666666671</v>
      </c>
      <c r="F428" s="232">
        <v>164.33333333333337</v>
      </c>
      <c r="G428" s="232">
        <v>158.11666666666673</v>
      </c>
      <c r="H428" s="232">
        <v>179.41666666666669</v>
      </c>
      <c r="I428" s="232">
        <v>185.63333333333333</v>
      </c>
      <c r="J428" s="232">
        <v>190.06666666666666</v>
      </c>
      <c r="K428" s="231">
        <v>181.2</v>
      </c>
      <c r="L428" s="231">
        <v>170.55</v>
      </c>
      <c r="M428" s="231">
        <v>23.165469999999999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972.85</v>
      </c>
      <c r="D429" s="232">
        <v>973.2833333333333</v>
      </c>
      <c r="E429" s="232">
        <v>967.56666666666661</v>
      </c>
      <c r="F429" s="232">
        <v>962.2833333333333</v>
      </c>
      <c r="G429" s="232">
        <v>956.56666666666661</v>
      </c>
      <c r="H429" s="232">
        <v>978.56666666666661</v>
      </c>
      <c r="I429" s="232">
        <v>984.2833333333333</v>
      </c>
      <c r="J429" s="232">
        <v>989.56666666666661</v>
      </c>
      <c r="K429" s="231">
        <v>979</v>
      </c>
      <c r="L429" s="231">
        <v>968</v>
      </c>
      <c r="M429" s="231">
        <v>15.343220000000001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418.65</v>
      </c>
      <c r="D430" s="232">
        <v>421.2833333333333</v>
      </c>
      <c r="E430" s="232">
        <v>413.86666666666662</v>
      </c>
      <c r="F430" s="232">
        <v>409.08333333333331</v>
      </c>
      <c r="G430" s="232">
        <v>401.66666666666663</v>
      </c>
      <c r="H430" s="232">
        <v>426.06666666666661</v>
      </c>
      <c r="I430" s="232">
        <v>433.48333333333335</v>
      </c>
      <c r="J430" s="232">
        <v>438.26666666666659</v>
      </c>
      <c r="K430" s="231">
        <v>428.7</v>
      </c>
      <c r="L430" s="231">
        <v>416.5</v>
      </c>
      <c r="M430" s="231">
        <v>2.79874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2282.9499999999998</v>
      </c>
      <c r="D431" s="232">
        <v>2284.4166666666665</v>
      </c>
      <c r="E431" s="232">
        <v>2265.5333333333328</v>
      </c>
      <c r="F431" s="232">
        <v>2248.1166666666663</v>
      </c>
      <c r="G431" s="232">
        <v>2229.2333333333327</v>
      </c>
      <c r="H431" s="232">
        <v>2301.833333333333</v>
      </c>
      <c r="I431" s="232">
        <v>2320.7166666666672</v>
      </c>
      <c r="J431" s="232">
        <v>2338.1333333333332</v>
      </c>
      <c r="K431" s="231">
        <v>2303.3000000000002</v>
      </c>
      <c r="L431" s="231">
        <v>2267</v>
      </c>
      <c r="M431" s="231">
        <v>0.80169999999999997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984.5</v>
      </c>
      <c r="D432" s="232">
        <v>986.11666666666667</v>
      </c>
      <c r="E432" s="232">
        <v>978.38333333333333</v>
      </c>
      <c r="F432" s="232">
        <v>972.26666666666665</v>
      </c>
      <c r="G432" s="232">
        <v>964.5333333333333</v>
      </c>
      <c r="H432" s="232">
        <v>992.23333333333335</v>
      </c>
      <c r="I432" s="232">
        <v>999.9666666666667</v>
      </c>
      <c r="J432" s="232">
        <v>1006.0833333333334</v>
      </c>
      <c r="K432" s="231">
        <v>993.85</v>
      </c>
      <c r="L432" s="231">
        <v>980</v>
      </c>
      <c r="M432" s="231">
        <v>0.47682000000000002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293.45</v>
      </c>
      <c r="D433" s="232">
        <v>295.0333333333333</v>
      </c>
      <c r="E433" s="232">
        <v>291.16666666666663</v>
      </c>
      <c r="F433" s="232">
        <v>288.88333333333333</v>
      </c>
      <c r="G433" s="232">
        <v>285.01666666666665</v>
      </c>
      <c r="H433" s="232">
        <v>297.31666666666661</v>
      </c>
      <c r="I433" s="232">
        <v>301.18333333333328</v>
      </c>
      <c r="J433" s="232">
        <v>303.46666666666658</v>
      </c>
      <c r="K433" s="231">
        <v>298.89999999999998</v>
      </c>
      <c r="L433" s="231">
        <v>292.75</v>
      </c>
      <c r="M433" s="231">
        <v>0.70072000000000001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351.75</v>
      </c>
      <c r="D434" s="232">
        <v>353.31666666666666</v>
      </c>
      <c r="E434" s="232">
        <v>347.43333333333334</v>
      </c>
      <c r="F434" s="232">
        <v>343.11666666666667</v>
      </c>
      <c r="G434" s="232">
        <v>337.23333333333335</v>
      </c>
      <c r="H434" s="232">
        <v>357.63333333333333</v>
      </c>
      <c r="I434" s="232">
        <v>363.51666666666665</v>
      </c>
      <c r="J434" s="232">
        <v>367.83333333333331</v>
      </c>
      <c r="K434" s="231">
        <v>359.2</v>
      </c>
      <c r="L434" s="231">
        <v>349</v>
      </c>
      <c r="M434" s="231">
        <v>0.98443999999999998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2506</v>
      </c>
      <c r="D435" s="232">
        <v>2519.6666666666665</v>
      </c>
      <c r="E435" s="232">
        <v>2474.333333333333</v>
      </c>
      <c r="F435" s="232">
        <v>2442.6666666666665</v>
      </c>
      <c r="G435" s="232">
        <v>2397.333333333333</v>
      </c>
      <c r="H435" s="232">
        <v>2551.333333333333</v>
      </c>
      <c r="I435" s="232">
        <v>2596.6666666666661</v>
      </c>
      <c r="J435" s="232">
        <v>2628.333333333333</v>
      </c>
      <c r="K435" s="231">
        <v>2565</v>
      </c>
      <c r="L435" s="231">
        <v>2488</v>
      </c>
      <c r="M435" s="231">
        <v>0.47004000000000001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471.5</v>
      </c>
      <c r="D436" s="232">
        <v>472.2166666666667</v>
      </c>
      <c r="E436" s="232">
        <v>470.28333333333342</v>
      </c>
      <c r="F436" s="232">
        <v>469.06666666666672</v>
      </c>
      <c r="G436" s="232">
        <v>467.13333333333344</v>
      </c>
      <c r="H436" s="232">
        <v>473.43333333333339</v>
      </c>
      <c r="I436" s="232">
        <v>475.36666666666667</v>
      </c>
      <c r="J436" s="232">
        <v>476.58333333333337</v>
      </c>
      <c r="K436" s="231">
        <v>474.15</v>
      </c>
      <c r="L436" s="231">
        <v>471</v>
      </c>
      <c r="M436" s="231">
        <v>1.10372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7.55</v>
      </c>
      <c r="D437" s="232">
        <v>7.6166666666666671</v>
      </c>
      <c r="E437" s="232">
        <v>7.4333333333333345</v>
      </c>
      <c r="F437" s="232">
        <v>7.3166666666666673</v>
      </c>
      <c r="G437" s="232">
        <v>7.1333333333333346</v>
      </c>
      <c r="H437" s="232">
        <v>7.7333333333333343</v>
      </c>
      <c r="I437" s="232">
        <v>7.9166666666666679</v>
      </c>
      <c r="J437" s="232">
        <v>8.033333333333335</v>
      </c>
      <c r="K437" s="231">
        <v>7.8</v>
      </c>
      <c r="L437" s="231">
        <v>7.5</v>
      </c>
      <c r="M437" s="231">
        <v>365.81412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217.55</v>
      </c>
      <c r="D438" s="232">
        <v>218.66666666666666</v>
      </c>
      <c r="E438" s="232">
        <v>212.43333333333331</v>
      </c>
      <c r="F438" s="232">
        <v>207.31666666666666</v>
      </c>
      <c r="G438" s="232">
        <v>201.08333333333331</v>
      </c>
      <c r="H438" s="232">
        <v>223.7833333333333</v>
      </c>
      <c r="I438" s="232">
        <v>230.01666666666665</v>
      </c>
      <c r="J438" s="232">
        <v>235.1333333333333</v>
      </c>
      <c r="K438" s="231">
        <v>224.9</v>
      </c>
      <c r="L438" s="231">
        <v>213.55</v>
      </c>
      <c r="M438" s="231">
        <v>9.7911999999999999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1085.2</v>
      </c>
      <c r="D439" s="232">
        <v>1094.0166666666667</v>
      </c>
      <c r="E439" s="232">
        <v>1071.1833333333334</v>
      </c>
      <c r="F439" s="232">
        <v>1057.1666666666667</v>
      </c>
      <c r="G439" s="232">
        <v>1034.3333333333335</v>
      </c>
      <c r="H439" s="232">
        <v>1108.0333333333333</v>
      </c>
      <c r="I439" s="232">
        <v>1130.8666666666668</v>
      </c>
      <c r="J439" s="232">
        <v>1144.8833333333332</v>
      </c>
      <c r="K439" s="231">
        <v>1116.8499999999999</v>
      </c>
      <c r="L439" s="231">
        <v>1080</v>
      </c>
      <c r="M439" s="231">
        <v>0.62951000000000001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575.20000000000005</v>
      </c>
      <c r="D440" s="232">
        <v>576.68333333333328</v>
      </c>
      <c r="E440" s="232">
        <v>571.56666666666661</v>
      </c>
      <c r="F440" s="232">
        <v>567.93333333333328</v>
      </c>
      <c r="G440" s="232">
        <v>562.81666666666661</v>
      </c>
      <c r="H440" s="232">
        <v>580.31666666666661</v>
      </c>
      <c r="I440" s="232">
        <v>585.43333333333317</v>
      </c>
      <c r="J440" s="232">
        <v>589.06666666666661</v>
      </c>
      <c r="K440" s="231">
        <v>581.79999999999995</v>
      </c>
      <c r="L440" s="231">
        <v>573.04999999999995</v>
      </c>
      <c r="M440" s="231">
        <v>2.3418199999999998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1484.35</v>
      </c>
      <c r="D441" s="232">
        <v>1482.1000000000001</v>
      </c>
      <c r="E441" s="232">
        <v>1454.2500000000002</v>
      </c>
      <c r="F441" s="232">
        <v>1424.15</v>
      </c>
      <c r="G441" s="232">
        <v>1396.3000000000002</v>
      </c>
      <c r="H441" s="232">
        <v>1512.2000000000003</v>
      </c>
      <c r="I441" s="232">
        <v>1540.0500000000002</v>
      </c>
      <c r="J441" s="232">
        <v>1570.1500000000003</v>
      </c>
      <c r="K441" s="231">
        <v>1509.95</v>
      </c>
      <c r="L441" s="231">
        <v>1452</v>
      </c>
      <c r="M441" s="231">
        <v>0.22636999999999999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448.85</v>
      </c>
      <c r="D442" s="232">
        <v>450.16666666666669</v>
      </c>
      <c r="E442" s="232">
        <v>444.68333333333339</v>
      </c>
      <c r="F442" s="232">
        <v>440.51666666666671</v>
      </c>
      <c r="G442" s="232">
        <v>435.03333333333342</v>
      </c>
      <c r="H442" s="232">
        <v>454.33333333333337</v>
      </c>
      <c r="I442" s="232">
        <v>459.81666666666661</v>
      </c>
      <c r="J442" s="232">
        <v>463.98333333333335</v>
      </c>
      <c r="K442" s="231">
        <v>455.65</v>
      </c>
      <c r="L442" s="231">
        <v>446</v>
      </c>
      <c r="M442" s="231">
        <v>0.50822999999999996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683.7</v>
      </c>
      <c r="D443" s="232">
        <v>686.44999999999993</v>
      </c>
      <c r="E443" s="232">
        <v>675.34999999999991</v>
      </c>
      <c r="F443" s="232">
        <v>667</v>
      </c>
      <c r="G443" s="232">
        <v>655.9</v>
      </c>
      <c r="H443" s="232">
        <v>694.79999999999984</v>
      </c>
      <c r="I443" s="232">
        <v>705.9</v>
      </c>
      <c r="J443" s="232">
        <v>714.24999999999977</v>
      </c>
      <c r="K443" s="231">
        <v>697.55</v>
      </c>
      <c r="L443" s="231">
        <v>678.1</v>
      </c>
      <c r="M443" s="231">
        <v>1.09022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29.25</v>
      </c>
      <c r="D444" s="232">
        <v>29.566666666666666</v>
      </c>
      <c r="E444" s="232">
        <v>28.733333333333334</v>
      </c>
      <c r="F444" s="232">
        <v>28.216666666666669</v>
      </c>
      <c r="G444" s="232">
        <v>27.383333333333336</v>
      </c>
      <c r="H444" s="232">
        <v>30.083333333333332</v>
      </c>
      <c r="I444" s="232">
        <v>30.916666666666668</v>
      </c>
      <c r="J444" s="232">
        <v>31.43333333333333</v>
      </c>
      <c r="K444" s="231">
        <v>30.4</v>
      </c>
      <c r="L444" s="231">
        <v>29.05</v>
      </c>
      <c r="M444" s="231">
        <v>38.64293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1042</v>
      </c>
      <c r="D445" s="232">
        <v>1048.7333333333333</v>
      </c>
      <c r="E445" s="232">
        <v>1033.6166666666668</v>
      </c>
      <c r="F445" s="232">
        <v>1025.2333333333333</v>
      </c>
      <c r="G445" s="232">
        <v>1010.1166666666668</v>
      </c>
      <c r="H445" s="232">
        <v>1057.1166666666668</v>
      </c>
      <c r="I445" s="232">
        <v>1072.2333333333331</v>
      </c>
      <c r="J445" s="232">
        <v>1080.6166666666668</v>
      </c>
      <c r="K445" s="231">
        <v>1063.8499999999999</v>
      </c>
      <c r="L445" s="231">
        <v>1040.3499999999999</v>
      </c>
      <c r="M445" s="231">
        <v>7.5316099999999997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538.9</v>
      </c>
      <c r="D446" s="232">
        <v>546.43333333333328</v>
      </c>
      <c r="E446" s="232">
        <v>526.56666666666661</v>
      </c>
      <c r="F446" s="232">
        <v>514.23333333333335</v>
      </c>
      <c r="G446" s="232">
        <v>494.36666666666667</v>
      </c>
      <c r="H446" s="232">
        <v>558.76666666666654</v>
      </c>
      <c r="I446" s="232">
        <v>578.6333333333331</v>
      </c>
      <c r="J446" s="232">
        <v>590.96666666666647</v>
      </c>
      <c r="K446" s="231">
        <v>566.29999999999995</v>
      </c>
      <c r="L446" s="231">
        <v>534.1</v>
      </c>
      <c r="M446" s="231">
        <v>3.4942500000000001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953.95</v>
      </c>
      <c r="D447" s="232">
        <v>957.98333333333323</v>
      </c>
      <c r="E447" s="232">
        <v>945.96666666666647</v>
      </c>
      <c r="F447" s="232">
        <v>937.98333333333323</v>
      </c>
      <c r="G447" s="232">
        <v>925.96666666666647</v>
      </c>
      <c r="H447" s="232">
        <v>965.96666666666647</v>
      </c>
      <c r="I447" s="232">
        <v>977.98333333333312</v>
      </c>
      <c r="J447" s="232">
        <v>985.96666666666647</v>
      </c>
      <c r="K447" s="231">
        <v>970</v>
      </c>
      <c r="L447" s="231">
        <v>950</v>
      </c>
      <c r="M447" s="231">
        <v>5.7268600000000003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203</v>
      </c>
      <c r="D448" s="232">
        <v>203.91666666666666</v>
      </c>
      <c r="E448" s="232">
        <v>201.33333333333331</v>
      </c>
      <c r="F448" s="232">
        <v>199.66666666666666</v>
      </c>
      <c r="G448" s="232">
        <v>197.08333333333331</v>
      </c>
      <c r="H448" s="232">
        <v>205.58333333333331</v>
      </c>
      <c r="I448" s="232">
        <v>208.16666666666663</v>
      </c>
      <c r="J448" s="232">
        <v>209.83333333333331</v>
      </c>
      <c r="K448" s="231">
        <v>206.5</v>
      </c>
      <c r="L448" s="231">
        <v>202.25</v>
      </c>
      <c r="M448" s="231">
        <v>2.88903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1223.2</v>
      </c>
      <c r="D449" s="232">
        <v>1222.0833333333333</v>
      </c>
      <c r="E449" s="232">
        <v>1211.2166666666665</v>
      </c>
      <c r="F449" s="232">
        <v>1199.2333333333331</v>
      </c>
      <c r="G449" s="232">
        <v>1188.3666666666663</v>
      </c>
      <c r="H449" s="232">
        <v>1234.0666666666666</v>
      </c>
      <c r="I449" s="232">
        <v>1244.9333333333334</v>
      </c>
      <c r="J449" s="232">
        <v>1256.9166666666667</v>
      </c>
      <c r="K449" s="231">
        <v>1232.95</v>
      </c>
      <c r="L449" s="231">
        <v>1210.0999999999999</v>
      </c>
      <c r="M449" s="231">
        <v>4.2336299999999998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3120.5</v>
      </c>
      <c r="D450" s="232">
        <v>3132.1666666666665</v>
      </c>
      <c r="E450" s="232">
        <v>3094.333333333333</v>
      </c>
      <c r="F450" s="232">
        <v>3068.1666666666665</v>
      </c>
      <c r="G450" s="232">
        <v>3030.333333333333</v>
      </c>
      <c r="H450" s="232">
        <v>3158.333333333333</v>
      </c>
      <c r="I450" s="232">
        <v>3196.1666666666661</v>
      </c>
      <c r="J450" s="232">
        <v>3222.333333333333</v>
      </c>
      <c r="K450" s="231">
        <v>3170</v>
      </c>
      <c r="L450" s="231">
        <v>3106</v>
      </c>
      <c r="M450" s="231">
        <v>13.295769999999999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702.35</v>
      </c>
      <c r="D451" s="232">
        <v>703.63333333333333</v>
      </c>
      <c r="E451" s="232">
        <v>697.56666666666661</v>
      </c>
      <c r="F451" s="232">
        <v>692.7833333333333</v>
      </c>
      <c r="G451" s="232">
        <v>686.71666666666658</v>
      </c>
      <c r="H451" s="232">
        <v>708.41666666666663</v>
      </c>
      <c r="I451" s="232">
        <v>714.48333333333346</v>
      </c>
      <c r="J451" s="232">
        <v>719.26666666666665</v>
      </c>
      <c r="K451" s="231">
        <v>709.7</v>
      </c>
      <c r="L451" s="231">
        <v>698.85</v>
      </c>
      <c r="M451" s="231">
        <v>9.6046999999999993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6000.7</v>
      </c>
      <c r="D452" s="232">
        <v>6018.7333333333336</v>
      </c>
      <c r="E452" s="232">
        <v>5952.4666666666672</v>
      </c>
      <c r="F452" s="232">
        <v>5904.2333333333336</v>
      </c>
      <c r="G452" s="232">
        <v>5837.9666666666672</v>
      </c>
      <c r="H452" s="232">
        <v>6066.9666666666672</v>
      </c>
      <c r="I452" s="232">
        <v>6133.2333333333336</v>
      </c>
      <c r="J452" s="232">
        <v>6181.4666666666672</v>
      </c>
      <c r="K452" s="231">
        <v>6085</v>
      </c>
      <c r="L452" s="231">
        <v>5970.5</v>
      </c>
      <c r="M452" s="231">
        <v>1.0492600000000001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1915.2</v>
      </c>
      <c r="D453" s="232">
        <v>1923.4833333333333</v>
      </c>
      <c r="E453" s="232">
        <v>1901.7166666666667</v>
      </c>
      <c r="F453" s="232">
        <v>1888.2333333333333</v>
      </c>
      <c r="G453" s="232">
        <v>1866.4666666666667</v>
      </c>
      <c r="H453" s="232">
        <v>1936.9666666666667</v>
      </c>
      <c r="I453" s="232">
        <v>1958.7333333333336</v>
      </c>
      <c r="J453" s="232">
        <v>1972.2166666666667</v>
      </c>
      <c r="K453" s="231">
        <v>1945.25</v>
      </c>
      <c r="L453" s="231">
        <v>1910</v>
      </c>
      <c r="M453" s="231">
        <v>0.21459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210.75</v>
      </c>
      <c r="D454" s="232">
        <v>211.38333333333335</v>
      </c>
      <c r="E454" s="232">
        <v>209.41666666666671</v>
      </c>
      <c r="F454" s="232">
        <v>208.08333333333337</v>
      </c>
      <c r="G454" s="232">
        <v>206.11666666666673</v>
      </c>
      <c r="H454" s="232">
        <v>212.7166666666667</v>
      </c>
      <c r="I454" s="232">
        <v>214.68333333333334</v>
      </c>
      <c r="J454" s="232">
        <v>216.01666666666668</v>
      </c>
      <c r="K454" s="231">
        <v>213.35</v>
      </c>
      <c r="L454" s="231">
        <v>210.05</v>
      </c>
      <c r="M454" s="231">
        <v>8.5878999999999994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416.5</v>
      </c>
      <c r="D455" s="232">
        <v>417.2833333333333</v>
      </c>
      <c r="E455" s="232">
        <v>414.01666666666659</v>
      </c>
      <c r="F455" s="232">
        <v>411.5333333333333</v>
      </c>
      <c r="G455" s="232">
        <v>408.26666666666659</v>
      </c>
      <c r="H455" s="232">
        <v>419.76666666666659</v>
      </c>
      <c r="I455" s="232">
        <v>423.03333333333325</v>
      </c>
      <c r="J455" s="232">
        <v>425.51666666666659</v>
      </c>
      <c r="K455" s="231">
        <v>420.55</v>
      </c>
      <c r="L455" s="231">
        <v>414.8</v>
      </c>
      <c r="M455" s="231">
        <v>68.779600000000002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192.75</v>
      </c>
      <c r="D456" s="232">
        <v>195.36666666666667</v>
      </c>
      <c r="E456" s="232">
        <v>189.48333333333335</v>
      </c>
      <c r="F456" s="232">
        <v>186.21666666666667</v>
      </c>
      <c r="G456" s="232">
        <v>180.33333333333334</v>
      </c>
      <c r="H456" s="232">
        <v>198.63333333333335</v>
      </c>
      <c r="I456" s="232">
        <v>204.51666666666668</v>
      </c>
      <c r="J456" s="232">
        <v>207.78333333333336</v>
      </c>
      <c r="K456" s="231">
        <v>201.25</v>
      </c>
      <c r="L456" s="231">
        <v>192.1</v>
      </c>
      <c r="M456" s="231">
        <v>160.10459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102.1</v>
      </c>
      <c r="D457" s="232">
        <v>102.89999999999999</v>
      </c>
      <c r="E457" s="232">
        <v>100.74999999999999</v>
      </c>
      <c r="F457" s="232">
        <v>99.399999999999991</v>
      </c>
      <c r="G457" s="232">
        <v>97.249999999999986</v>
      </c>
      <c r="H457" s="232">
        <v>104.24999999999999</v>
      </c>
      <c r="I457" s="232">
        <v>106.39999999999999</v>
      </c>
      <c r="J457" s="232">
        <v>107.74999999999999</v>
      </c>
      <c r="K457" s="231">
        <v>105.05</v>
      </c>
      <c r="L457" s="231">
        <v>101.55</v>
      </c>
      <c r="M457" s="231">
        <v>390.14278000000002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55.25</v>
      </c>
      <c r="D458" s="232">
        <v>56.116666666666667</v>
      </c>
      <c r="E458" s="232">
        <v>54.183333333333337</v>
      </c>
      <c r="F458" s="232">
        <v>53.116666666666667</v>
      </c>
      <c r="G458" s="232">
        <v>51.183333333333337</v>
      </c>
      <c r="H458" s="232">
        <v>57.183333333333337</v>
      </c>
      <c r="I458" s="232">
        <v>59.11666666666666</v>
      </c>
      <c r="J458" s="232">
        <v>60.183333333333337</v>
      </c>
      <c r="K458" s="231">
        <v>58.05</v>
      </c>
      <c r="L458" s="231">
        <v>55.05</v>
      </c>
      <c r="M458" s="231">
        <v>17.265339999999998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2293.4</v>
      </c>
      <c r="D459" s="232">
        <v>2298.2000000000003</v>
      </c>
      <c r="E459" s="232">
        <v>2280.2000000000007</v>
      </c>
      <c r="F459" s="232">
        <v>2267.0000000000005</v>
      </c>
      <c r="G459" s="232">
        <v>2249.0000000000009</v>
      </c>
      <c r="H459" s="232">
        <v>2311.4000000000005</v>
      </c>
      <c r="I459" s="232">
        <v>2329.3999999999996</v>
      </c>
      <c r="J459" s="232">
        <v>2342.6000000000004</v>
      </c>
      <c r="K459" s="231">
        <v>2316.1999999999998</v>
      </c>
      <c r="L459" s="231">
        <v>2285</v>
      </c>
      <c r="M459" s="231">
        <v>0.39179000000000003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1101.95</v>
      </c>
      <c r="D460" s="232">
        <v>1105.5333333333333</v>
      </c>
      <c r="E460" s="232">
        <v>1093.0666666666666</v>
      </c>
      <c r="F460" s="232">
        <v>1084.1833333333334</v>
      </c>
      <c r="G460" s="232">
        <v>1071.7166666666667</v>
      </c>
      <c r="H460" s="232">
        <v>1114.4166666666665</v>
      </c>
      <c r="I460" s="232">
        <v>1126.8833333333332</v>
      </c>
      <c r="J460" s="232">
        <v>1135.7666666666664</v>
      </c>
      <c r="K460" s="231">
        <v>1118</v>
      </c>
      <c r="L460" s="231">
        <v>1096.6500000000001</v>
      </c>
      <c r="M460" s="231">
        <v>19.4346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577.29999999999995</v>
      </c>
      <c r="D461" s="232">
        <v>583.31666666666661</v>
      </c>
      <c r="E461" s="232">
        <v>568.98333333333323</v>
      </c>
      <c r="F461" s="232">
        <v>560.66666666666663</v>
      </c>
      <c r="G461" s="232">
        <v>546.33333333333326</v>
      </c>
      <c r="H461" s="232">
        <v>591.63333333333321</v>
      </c>
      <c r="I461" s="232">
        <v>605.9666666666667</v>
      </c>
      <c r="J461" s="232">
        <v>614.28333333333319</v>
      </c>
      <c r="K461" s="231">
        <v>597.65</v>
      </c>
      <c r="L461" s="231">
        <v>575</v>
      </c>
      <c r="M461" s="231">
        <v>2.6676099999999998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100.35</v>
      </c>
      <c r="D462" s="232">
        <v>100.93333333333334</v>
      </c>
      <c r="E462" s="232">
        <v>98.966666666666669</v>
      </c>
      <c r="F462" s="232">
        <v>97.583333333333329</v>
      </c>
      <c r="G462" s="232">
        <v>95.61666666666666</v>
      </c>
      <c r="H462" s="232">
        <v>102.31666666666668</v>
      </c>
      <c r="I462" s="232">
        <v>104.28333333333335</v>
      </c>
      <c r="J462" s="232">
        <v>105.66666666666669</v>
      </c>
      <c r="K462" s="231">
        <v>102.9</v>
      </c>
      <c r="L462" s="231">
        <v>99.55</v>
      </c>
      <c r="M462" s="231">
        <v>3.3563100000000001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744.5</v>
      </c>
      <c r="D463" s="232">
        <v>739.76666666666677</v>
      </c>
      <c r="E463" s="232">
        <v>732.73333333333358</v>
      </c>
      <c r="F463" s="232">
        <v>720.96666666666681</v>
      </c>
      <c r="G463" s="232">
        <v>713.93333333333362</v>
      </c>
      <c r="H463" s="232">
        <v>751.53333333333353</v>
      </c>
      <c r="I463" s="232">
        <v>758.56666666666661</v>
      </c>
      <c r="J463" s="232">
        <v>770.33333333333348</v>
      </c>
      <c r="K463" s="231">
        <v>746.8</v>
      </c>
      <c r="L463" s="231">
        <v>728</v>
      </c>
      <c r="M463" s="231">
        <v>6.50793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2240.5500000000002</v>
      </c>
      <c r="D464" s="232">
        <v>2259.6833333333334</v>
      </c>
      <c r="E464" s="232">
        <v>2210.916666666667</v>
      </c>
      <c r="F464" s="232">
        <v>2181.2833333333338</v>
      </c>
      <c r="G464" s="232">
        <v>2132.5166666666673</v>
      </c>
      <c r="H464" s="232">
        <v>2289.3166666666666</v>
      </c>
      <c r="I464" s="232">
        <v>2338.083333333333</v>
      </c>
      <c r="J464" s="232">
        <v>2367.7166666666662</v>
      </c>
      <c r="K464" s="231">
        <v>2308.4499999999998</v>
      </c>
      <c r="L464" s="231">
        <v>2230.0500000000002</v>
      </c>
      <c r="M464" s="231">
        <v>0.33312000000000003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433.25</v>
      </c>
      <c r="D465" s="232">
        <v>438.11666666666662</v>
      </c>
      <c r="E465" s="232">
        <v>426.23333333333323</v>
      </c>
      <c r="F465" s="232">
        <v>419.21666666666664</v>
      </c>
      <c r="G465" s="232">
        <v>407.33333333333326</v>
      </c>
      <c r="H465" s="232">
        <v>445.13333333333321</v>
      </c>
      <c r="I465" s="232">
        <v>457.01666666666654</v>
      </c>
      <c r="J465" s="232">
        <v>464.03333333333319</v>
      </c>
      <c r="K465" s="231">
        <v>450</v>
      </c>
      <c r="L465" s="231">
        <v>431.1</v>
      </c>
      <c r="M465" s="231">
        <v>0.43331999999999998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2798.8</v>
      </c>
      <c r="D466" s="232">
        <v>2800.2666666666664</v>
      </c>
      <c r="E466" s="232">
        <v>2725.5333333333328</v>
      </c>
      <c r="F466" s="232">
        <v>2652.2666666666664</v>
      </c>
      <c r="G466" s="232">
        <v>2577.5333333333328</v>
      </c>
      <c r="H466" s="232">
        <v>2873.5333333333328</v>
      </c>
      <c r="I466" s="232">
        <v>2948.2666666666664</v>
      </c>
      <c r="J466" s="232">
        <v>3021.5333333333328</v>
      </c>
      <c r="K466" s="231">
        <v>2875</v>
      </c>
      <c r="L466" s="231">
        <v>2727</v>
      </c>
      <c r="M466" s="231">
        <v>1.17611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2493.35</v>
      </c>
      <c r="D467" s="232">
        <v>2495.9999999999995</v>
      </c>
      <c r="E467" s="232">
        <v>2472.2999999999993</v>
      </c>
      <c r="F467" s="232">
        <v>2451.2499999999995</v>
      </c>
      <c r="G467" s="232">
        <v>2427.5499999999993</v>
      </c>
      <c r="H467" s="232">
        <v>2517.0499999999993</v>
      </c>
      <c r="I467" s="232">
        <v>2540.7499999999991</v>
      </c>
      <c r="J467" s="232">
        <v>2561.7999999999993</v>
      </c>
      <c r="K467" s="231">
        <v>2519.6999999999998</v>
      </c>
      <c r="L467" s="231">
        <v>2474.9499999999998</v>
      </c>
      <c r="M467" s="231">
        <v>8.3891899999999993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1517.9</v>
      </c>
      <c r="D468" s="232">
        <v>1521.3666666666668</v>
      </c>
      <c r="E468" s="232">
        <v>1505.3833333333337</v>
      </c>
      <c r="F468" s="232">
        <v>1492.8666666666668</v>
      </c>
      <c r="G468" s="232">
        <v>1476.8833333333337</v>
      </c>
      <c r="H468" s="232">
        <v>1533.8833333333337</v>
      </c>
      <c r="I468" s="232">
        <v>1549.8666666666668</v>
      </c>
      <c r="J468" s="232">
        <v>1562.3833333333337</v>
      </c>
      <c r="K468" s="231">
        <v>1537.35</v>
      </c>
      <c r="L468" s="231">
        <v>1508.85</v>
      </c>
      <c r="M468" s="231">
        <v>1.10379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502.9</v>
      </c>
      <c r="D469" s="232">
        <v>506.88333333333338</v>
      </c>
      <c r="E469" s="232">
        <v>496.51666666666677</v>
      </c>
      <c r="F469" s="232">
        <v>490.13333333333338</v>
      </c>
      <c r="G469" s="232">
        <v>479.76666666666677</v>
      </c>
      <c r="H469" s="232">
        <v>513.26666666666677</v>
      </c>
      <c r="I469" s="232">
        <v>523.63333333333344</v>
      </c>
      <c r="J469" s="232">
        <v>530.01666666666677</v>
      </c>
      <c r="K469" s="231">
        <v>517.25</v>
      </c>
      <c r="L469" s="231">
        <v>500.5</v>
      </c>
      <c r="M469" s="231">
        <v>4.1011300000000004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606.75</v>
      </c>
      <c r="D470" s="232">
        <v>612.63333333333333</v>
      </c>
      <c r="E470" s="232">
        <v>594.16666666666663</v>
      </c>
      <c r="F470" s="232">
        <v>581.58333333333326</v>
      </c>
      <c r="G470" s="232">
        <v>563.11666666666656</v>
      </c>
      <c r="H470" s="232">
        <v>625.2166666666667</v>
      </c>
      <c r="I470" s="232">
        <v>643.68333333333339</v>
      </c>
      <c r="J470" s="232">
        <v>656.26666666666677</v>
      </c>
      <c r="K470" s="231">
        <v>631.1</v>
      </c>
      <c r="L470" s="231">
        <v>600.04999999999995</v>
      </c>
      <c r="M470" s="231">
        <v>0.25241000000000002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1310.05</v>
      </c>
      <c r="D471" s="232">
        <v>1320.0166666666667</v>
      </c>
      <c r="E471" s="232">
        <v>1295.0333333333333</v>
      </c>
      <c r="F471" s="232">
        <v>1280.0166666666667</v>
      </c>
      <c r="G471" s="232">
        <v>1255.0333333333333</v>
      </c>
      <c r="H471" s="232">
        <v>1335.0333333333333</v>
      </c>
      <c r="I471" s="232">
        <v>1360.0166666666664</v>
      </c>
      <c r="J471" s="232">
        <v>1375.0333333333333</v>
      </c>
      <c r="K471" s="231">
        <v>1345</v>
      </c>
      <c r="L471" s="231">
        <v>1305</v>
      </c>
      <c r="M471" s="231">
        <v>3.1637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27.1</v>
      </c>
      <c r="D472" s="232">
        <v>27.349999999999998</v>
      </c>
      <c r="E472" s="232">
        <v>26.749999999999996</v>
      </c>
      <c r="F472" s="232">
        <v>26.4</v>
      </c>
      <c r="G472" s="232">
        <v>25.799999999999997</v>
      </c>
      <c r="H472" s="232">
        <v>27.699999999999996</v>
      </c>
      <c r="I472" s="232">
        <v>28.299999999999997</v>
      </c>
      <c r="J472" s="232">
        <v>28.649999999999995</v>
      </c>
      <c r="K472" s="231">
        <v>27.95</v>
      </c>
      <c r="L472" s="231">
        <v>27</v>
      </c>
      <c r="M472" s="231">
        <v>54.947650000000003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266.45</v>
      </c>
      <c r="D473" s="232">
        <v>269.0333333333333</v>
      </c>
      <c r="E473" s="232">
        <v>259.71666666666658</v>
      </c>
      <c r="F473" s="232">
        <v>252.98333333333329</v>
      </c>
      <c r="G473" s="232">
        <v>243.66666666666657</v>
      </c>
      <c r="H473" s="232">
        <v>275.76666666666659</v>
      </c>
      <c r="I473" s="232">
        <v>285.08333333333331</v>
      </c>
      <c r="J473" s="232">
        <v>291.81666666666661</v>
      </c>
      <c r="K473" s="231">
        <v>278.35000000000002</v>
      </c>
      <c r="L473" s="231">
        <v>262.3</v>
      </c>
      <c r="M473" s="231">
        <v>2.1672500000000001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308.75</v>
      </c>
      <c r="D474" s="232">
        <v>310.3</v>
      </c>
      <c r="E474" s="232">
        <v>302.45000000000005</v>
      </c>
      <c r="F474" s="232">
        <v>296.15000000000003</v>
      </c>
      <c r="G474" s="232">
        <v>288.30000000000007</v>
      </c>
      <c r="H474" s="232">
        <v>316.60000000000002</v>
      </c>
      <c r="I474" s="232">
        <v>324.45000000000005</v>
      </c>
      <c r="J474" s="232">
        <v>330.75</v>
      </c>
      <c r="K474" s="231">
        <v>318.14999999999998</v>
      </c>
      <c r="L474" s="231">
        <v>304</v>
      </c>
      <c r="M474" s="231">
        <v>9.5065299999999997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2551.4</v>
      </c>
      <c r="D475" s="232">
        <v>2533.8166666666671</v>
      </c>
      <c r="E475" s="232">
        <v>2496.733333333334</v>
      </c>
      <c r="F475" s="232">
        <v>2442.0666666666671</v>
      </c>
      <c r="G475" s="232">
        <v>2404.983333333334</v>
      </c>
      <c r="H475" s="232">
        <v>2588.483333333334</v>
      </c>
      <c r="I475" s="232">
        <v>2625.5666666666671</v>
      </c>
      <c r="J475" s="232">
        <v>2680.233333333334</v>
      </c>
      <c r="K475" s="231">
        <v>2570.9</v>
      </c>
      <c r="L475" s="231">
        <v>2479.15</v>
      </c>
      <c r="M475" s="231">
        <v>1.52502</v>
      </c>
      <c r="N475" s="1"/>
      <c r="O475" s="1"/>
    </row>
    <row r="476" spans="1:15" ht="12.75" customHeight="1">
      <c r="A476" s="30">
        <v>466</v>
      </c>
      <c r="B476" s="217" t="s">
        <v>1013</v>
      </c>
      <c r="C476" s="231">
        <v>23.85</v>
      </c>
      <c r="D476" s="232">
        <v>24.083333333333332</v>
      </c>
      <c r="E476" s="232">
        <v>23.466666666666665</v>
      </c>
      <c r="F476" s="232">
        <v>23.083333333333332</v>
      </c>
      <c r="G476" s="232">
        <v>22.466666666666665</v>
      </c>
      <c r="H476" s="232">
        <v>24.466666666666665</v>
      </c>
      <c r="I476" s="232">
        <v>25.083333333333332</v>
      </c>
      <c r="J476" s="232">
        <v>25.466666666666665</v>
      </c>
      <c r="K476" s="231">
        <v>24.7</v>
      </c>
      <c r="L476" s="231">
        <v>23.7</v>
      </c>
      <c r="M476" s="231">
        <v>62.759810000000002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350.85</v>
      </c>
      <c r="D477" s="232">
        <v>355.65000000000003</v>
      </c>
      <c r="E477" s="232">
        <v>345.20000000000005</v>
      </c>
      <c r="F477" s="232">
        <v>339.55</v>
      </c>
      <c r="G477" s="232">
        <v>329.1</v>
      </c>
      <c r="H477" s="232">
        <v>361.30000000000007</v>
      </c>
      <c r="I477" s="232">
        <v>371.75</v>
      </c>
      <c r="J477" s="232">
        <v>377.40000000000009</v>
      </c>
      <c r="K477" s="231">
        <v>366.1</v>
      </c>
      <c r="L477" s="231">
        <v>350</v>
      </c>
      <c r="M477" s="231">
        <v>3.1914899999999999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439.1</v>
      </c>
      <c r="D478" s="232">
        <v>442.98333333333335</v>
      </c>
      <c r="E478" s="232">
        <v>431.11666666666667</v>
      </c>
      <c r="F478" s="232">
        <v>423.13333333333333</v>
      </c>
      <c r="G478" s="232">
        <v>411.26666666666665</v>
      </c>
      <c r="H478" s="232">
        <v>450.9666666666667</v>
      </c>
      <c r="I478" s="232">
        <v>462.83333333333337</v>
      </c>
      <c r="J478" s="232">
        <v>470.81666666666672</v>
      </c>
      <c r="K478" s="231">
        <v>454.85</v>
      </c>
      <c r="L478" s="231">
        <v>435</v>
      </c>
      <c r="M478" s="231">
        <v>17.662520000000001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696.9</v>
      </c>
      <c r="D479" s="232">
        <v>701.63333333333321</v>
      </c>
      <c r="E479" s="232">
        <v>689.46666666666647</v>
      </c>
      <c r="F479" s="232">
        <v>682.0333333333333</v>
      </c>
      <c r="G479" s="232">
        <v>669.86666666666656</v>
      </c>
      <c r="H479" s="232">
        <v>709.06666666666638</v>
      </c>
      <c r="I479" s="232">
        <v>721.23333333333312</v>
      </c>
      <c r="J479" s="232">
        <v>728.66666666666629</v>
      </c>
      <c r="K479" s="231">
        <v>713.8</v>
      </c>
      <c r="L479" s="231">
        <v>694.2</v>
      </c>
      <c r="M479" s="231">
        <v>9.8259100000000004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657.6</v>
      </c>
      <c r="D480" s="232">
        <v>665.86666666666667</v>
      </c>
      <c r="E480" s="232">
        <v>643.73333333333335</v>
      </c>
      <c r="F480" s="232">
        <v>629.86666666666667</v>
      </c>
      <c r="G480" s="232">
        <v>607.73333333333335</v>
      </c>
      <c r="H480" s="232">
        <v>679.73333333333335</v>
      </c>
      <c r="I480" s="232">
        <v>701.86666666666679</v>
      </c>
      <c r="J480" s="232">
        <v>715.73333333333335</v>
      </c>
      <c r="K480" s="231">
        <v>688</v>
      </c>
      <c r="L480" s="231">
        <v>652</v>
      </c>
      <c r="M480" s="231">
        <v>3.4882900000000001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7405.65</v>
      </c>
      <c r="D481" s="232">
        <v>7388.1333333333323</v>
      </c>
      <c r="E481" s="232">
        <v>7345.0666666666648</v>
      </c>
      <c r="F481" s="232">
        <v>7284.4833333333327</v>
      </c>
      <c r="G481" s="232">
        <v>7241.4166666666652</v>
      </c>
      <c r="H481" s="232">
        <v>7448.7166666666644</v>
      </c>
      <c r="I481" s="232">
        <v>7491.7833333333319</v>
      </c>
      <c r="J481" s="232">
        <v>7552.3666666666641</v>
      </c>
      <c r="K481" s="231">
        <v>7431.2</v>
      </c>
      <c r="L481" s="231">
        <v>7327.55</v>
      </c>
      <c r="M481" s="231">
        <v>2.2899400000000001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63.4</v>
      </c>
      <c r="D482" s="232">
        <v>63.916666666666664</v>
      </c>
      <c r="E482" s="232">
        <v>62.033333333333331</v>
      </c>
      <c r="F482" s="232">
        <v>60.666666666666664</v>
      </c>
      <c r="G482" s="232">
        <v>58.783333333333331</v>
      </c>
      <c r="H482" s="232">
        <v>65.283333333333331</v>
      </c>
      <c r="I482" s="232">
        <v>67.166666666666671</v>
      </c>
      <c r="J482" s="232">
        <v>68.533333333333331</v>
      </c>
      <c r="K482" s="231">
        <v>65.8</v>
      </c>
      <c r="L482" s="231">
        <v>62.55</v>
      </c>
      <c r="M482" s="231">
        <v>91.232500000000002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1436.75</v>
      </c>
      <c r="D483" s="232">
        <v>1436.3166666666666</v>
      </c>
      <c r="E483" s="232">
        <v>1429.1333333333332</v>
      </c>
      <c r="F483" s="232">
        <v>1421.5166666666667</v>
      </c>
      <c r="G483" s="232">
        <v>1414.3333333333333</v>
      </c>
      <c r="H483" s="232">
        <v>1443.9333333333332</v>
      </c>
      <c r="I483" s="232">
        <v>1451.1166666666666</v>
      </c>
      <c r="J483" s="232">
        <v>1458.7333333333331</v>
      </c>
      <c r="K483" s="231">
        <v>1443.5</v>
      </c>
      <c r="L483" s="231">
        <v>1428.7</v>
      </c>
      <c r="M483" s="231">
        <v>0.72985999999999995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763.75</v>
      </c>
      <c r="D484" s="242">
        <v>766.35</v>
      </c>
      <c r="E484" s="242">
        <v>759</v>
      </c>
      <c r="F484" s="242">
        <v>754.25</v>
      </c>
      <c r="G484" s="242">
        <v>746.9</v>
      </c>
      <c r="H484" s="242">
        <v>771.1</v>
      </c>
      <c r="I484" s="242">
        <v>778.45000000000016</v>
      </c>
      <c r="J484" s="241">
        <v>783.2</v>
      </c>
      <c r="K484" s="241">
        <v>773.7</v>
      </c>
      <c r="L484" s="241">
        <v>761.6</v>
      </c>
      <c r="M484" s="217">
        <v>5.1556800000000003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248.05</v>
      </c>
      <c r="D485" s="242">
        <v>247.15</v>
      </c>
      <c r="E485" s="242">
        <v>245.5</v>
      </c>
      <c r="F485" s="242">
        <v>242.95</v>
      </c>
      <c r="G485" s="242">
        <v>241.29999999999998</v>
      </c>
      <c r="H485" s="242">
        <v>249.70000000000002</v>
      </c>
      <c r="I485" s="242">
        <v>251.35000000000005</v>
      </c>
      <c r="J485" s="241">
        <v>253.90000000000003</v>
      </c>
      <c r="K485" s="241">
        <v>248.8</v>
      </c>
      <c r="L485" s="241">
        <v>244.6</v>
      </c>
      <c r="M485" s="217">
        <v>0.73619000000000001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2262.4</v>
      </c>
      <c r="D486" s="232">
        <v>2261.65</v>
      </c>
      <c r="E486" s="232">
        <v>2241.8500000000004</v>
      </c>
      <c r="F486" s="232">
        <v>2221.3000000000002</v>
      </c>
      <c r="G486" s="232">
        <v>2201.5000000000005</v>
      </c>
      <c r="H486" s="232">
        <v>2282.2000000000003</v>
      </c>
      <c r="I486" s="232">
        <v>2302.0000000000005</v>
      </c>
      <c r="J486" s="232">
        <v>2322.5500000000002</v>
      </c>
      <c r="K486" s="231">
        <v>2281.4499999999998</v>
      </c>
      <c r="L486" s="231">
        <v>2241.1</v>
      </c>
      <c r="M486" s="231">
        <v>0.14393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575.45000000000005</v>
      </c>
      <c r="D487" s="242">
        <v>574.4</v>
      </c>
      <c r="E487" s="242">
        <v>570.5</v>
      </c>
      <c r="F487" s="242">
        <v>565.55000000000007</v>
      </c>
      <c r="G487" s="242">
        <v>561.65000000000009</v>
      </c>
      <c r="H487" s="242">
        <v>579.34999999999991</v>
      </c>
      <c r="I487" s="242">
        <v>583.24999999999977</v>
      </c>
      <c r="J487" s="241">
        <v>588.19999999999982</v>
      </c>
      <c r="K487" s="241">
        <v>578.29999999999995</v>
      </c>
      <c r="L487" s="241">
        <v>569.45000000000005</v>
      </c>
      <c r="M487" s="217">
        <v>2.0267599999999999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291.55</v>
      </c>
      <c r="D488" s="232">
        <v>292.76666666666671</v>
      </c>
      <c r="E488" s="232">
        <v>288.88333333333344</v>
      </c>
      <c r="F488" s="232">
        <v>286.21666666666675</v>
      </c>
      <c r="G488" s="232">
        <v>282.33333333333348</v>
      </c>
      <c r="H488" s="232">
        <v>295.43333333333339</v>
      </c>
      <c r="I488" s="232">
        <v>299.31666666666672</v>
      </c>
      <c r="J488" s="232">
        <v>301.98333333333335</v>
      </c>
      <c r="K488" s="231">
        <v>296.64999999999998</v>
      </c>
      <c r="L488" s="231">
        <v>290.10000000000002</v>
      </c>
      <c r="M488" s="231">
        <v>1.3349200000000001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277.7</v>
      </c>
      <c r="D489" s="242">
        <v>280.11666666666667</v>
      </c>
      <c r="E489" s="232">
        <v>272.43333333333334</v>
      </c>
      <c r="F489" s="232">
        <v>267.16666666666669</v>
      </c>
      <c r="G489" s="232">
        <v>259.48333333333335</v>
      </c>
      <c r="H489" s="232">
        <v>285.38333333333333</v>
      </c>
      <c r="I489" s="232">
        <v>293.06666666666672</v>
      </c>
      <c r="J489" s="232">
        <v>298.33333333333331</v>
      </c>
      <c r="K489" s="231">
        <v>287.8</v>
      </c>
      <c r="L489" s="231">
        <v>274.85000000000002</v>
      </c>
      <c r="M489" s="231">
        <v>2.1952400000000001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252.7</v>
      </c>
      <c r="D490" s="232">
        <v>253.61666666666667</v>
      </c>
      <c r="E490" s="232">
        <v>250.48333333333335</v>
      </c>
      <c r="F490" s="232">
        <v>248.26666666666668</v>
      </c>
      <c r="G490" s="232">
        <v>245.13333333333335</v>
      </c>
      <c r="H490" s="232">
        <v>255.83333333333334</v>
      </c>
      <c r="I490" s="232">
        <v>258.9666666666667</v>
      </c>
      <c r="J490" s="232">
        <v>261.18333333333334</v>
      </c>
      <c r="K490" s="231">
        <v>256.75</v>
      </c>
      <c r="L490" s="231">
        <v>251.4</v>
      </c>
      <c r="M490" s="231">
        <v>1.05874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1352</v>
      </c>
      <c r="D491" s="242">
        <v>1358.7</v>
      </c>
      <c r="E491" s="232">
        <v>1323.4</v>
      </c>
      <c r="F491" s="232">
        <v>1294.8</v>
      </c>
      <c r="G491" s="232">
        <v>1259.5</v>
      </c>
      <c r="H491" s="232">
        <v>1387.3000000000002</v>
      </c>
      <c r="I491" s="232">
        <v>1422.6</v>
      </c>
      <c r="J491" s="232">
        <v>1451.2000000000003</v>
      </c>
      <c r="K491" s="231">
        <v>1394</v>
      </c>
      <c r="L491" s="231">
        <v>1330.1</v>
      </c>
      <c r="M491" s="231">
        <v>20.3354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1110.4000000000001</v>
      </c>
      <c r="D492" s="232">
        <v>1113.8166666666668</v>
      </c>
      <c r="E492" s="232">
        <v>1096.6833333333336</v>
      </c>
      <c r="F492" s="232">
        <v>1082.9666666666667</v>
      </c>
      <c r="G492" s="232">
        <v>1065.8333333333335</v>
      </c>
      <c r="H492" s="232">
        <v>1127.5333333333338</v>
      </c>
      <c r="I492" s="232">
        <v>1144.666666666667</v>
      </c>
      <c r="J492" s="232">
        <v>1158.3833333333339</v>
      </c>
      <c r="K492" s="231">
        <v>1130.95</v>
      </c>
      <c r="L492" s="231">
        <v>1100.0999999999999</v>
      </c>
      <c r="M492" s="231">
        <v>0.36377999999999999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269.75</v>
      </c>
      <c r="D493" s="242">
        <v>272.5</v>
      </c>
      <c r="E493" s="232">
        <v>265.5</v>
      </c>
      <c r="F493" s="232">
        <v>261.25</v>
      </c>
      <c r="G493" s="232">
        <v>254.25</v>
      </c>
      <c r="H493" s="232">
        <v>276.75</v>
      </c>
      <c r="I493" s="232">
        <v>283.75</v>
      </c>
      <c r="J493" s="232">
        <v>288</v>
      </c>
      <c r="K493" s="231">
        <v>279.5</v>
      </c>
      <c r="L493" s="231">
        <v>268.25</v>
      </c>
      <c r="M493" s="231">
        <v>211.08973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384.7</v>
      </c>
      <c r="D494" s="232">
        <v>384.73333333333335</v>
      </c>
      <c r="E494" s="232">
        <v>381.01666666666671</v>
      </c>
      <c r="F494" s="232">
        <v>377.33333333333337</v>
      </c>
      <c r="G494" s="232">
        <v>373.61666666666673</v>
      </c>
      <c r="H494" s="232">
        <v>388.41666666666669</v>
      </c>
      <c r="I494" s="232">
        <v>392.13333333333338</v>
      </c>
      <c r="J494" s="232">
        <v>395.81666666666666</v>
      </c>
      <c r="K494" s="231">
        <v>388.45</v>
      </c>
      <c r="L494" s="231">
        <v>381.05</v>
      </c>
      <c r="M494" s="231">
        <v>0.56377999999999995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1767.95</v>
      </c>
      <c r="D495" s="242">
        <v>1774.8833333333332</v>
      </c>
      <c r="E495" s="232">
        <v>1755.0666666666664</v>
      </c>
      <c r="F495" s="232">
        <v>1742.1833333333332</v>
      </c>
      <c r="G495" s="232">
        <v>1722.3666666666663</v>
      </c>
      <c r="H495" s="232">
        <v>1787.7666666666664</v>
      </c>
      <c r="I495" s="232">
        <v>1807.583333333333</v>
      </c>
      <c r="J495" s="232">
        <v>1820.4666666666665</v>
      </c>
      <c r="K495" s="231">
        <v>1794.7</v>
      </c>
      <c r="L495" s="231">
        <v>1762</v>
      </c>
      <c r="M495" s="231">
        <v>0.27756999999999998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6.25</v>
      </c>
      <c r="D496" s="242">
        <v>6.3166666666666664</v>
      </c>
      <c r="E496" s="232">
        <v>6.1333333333333329</v>
      </c>
      <c r="F496" s="232">
        <v>6.0166666666666666</v>
      </c>
      <c r="G496" s="232">
        <v>5.833333333333333</v>
      </c>
      <c r="H496" s="232">
        <v>6.4333333333333327</v>
      </c>
      <c r="I496" s="232">
        <v>6.6166666666666663</v>
      </c>
      <c r="J496" s="232">
        <v>6.7333333333333325</v>
      </c>
      <c r="K496" s="231">
        <v>6.5</v>
      </c>
      <c r="L496" s="231">
        <v>6.2</v>
      </c>
      <c r="M496" s="231">
        <v>1135.0393799999999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821.7</v>
      </c>
      <c r="D497" s="242">
        <v>824.85</v>
      </c>
      <c r="E497" s="232">
        <v>813.2</v>
      </c>
      <c r="F497" s="232">
        <v>804.7</v>
      </c>
      <c r="G497" s="232">
        <v>793.05000000000007</v>
      </c>
      <c r="H497" s="232">
        <v>833.35</v>
      </c>
      <c r="I497" s="232">
        <v>844.99999999999989</v>
      </c>
      <c r="J497" s="232">
        <v>853.5</v>
      </c>
      <c r="K497" s="231">
        <v>836.5</v>
      </c>
      <c r="L497" s="231">
        <v>816.35</v>
      </c>
      <c r="M497" s="231">
        <v>7.7188100000000004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198.15</v>
      </c>
      <c r="D498" s="242">
        <v>200.54999999999998</v>
      </c>
      <c r="E498" s="232">
        <v>194.59999999999997</v>
      </c>
      <c r="F498" s="232">
        <v>191.04999999999998</v>
      </c>
      <c r="G498" s="232">
        <v>185.09999999999997</v>
      </c>
      <c r="H498" s="232">
        <v>204.09999999999997</v>
      </c>
      <c r="I498" s="232">
        <v>210.04999999999995</v>
      </c>
      <c r="J498" s="232">
        <v>213.59999999999997</v>
      </c>
      <c r="K498" s="231">
        <v>206.5</v>
      </c>
      <c r="L498" s="231">
        <v>197</v>
      </c>
      <c r="M498" s="231">
        <v>9.1453699999999998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65.349999999999994</v>
      </c>
      <c r="D499" s="242">
        <v>65.516666666666666</v>
      </c>
      <c r="E499" s="232">
        <v>64.733333333333334</v>
      </c>
      <c r="F499" s="232">
        <v>64.116666666666674</v>
      </c>
      <c r="G499" s="232">
        <v>63.333333333333343</v>
      </c>
      <c r="H499" s="232">
        <v>66.133333333333326</v>
      </c>
      <c r="I499" s="232">
        <v>66.916666666666657</v>
      </c>
      <c r="J499" s="232">
        <v>67.533333333333317</v>
      </c>
      <c r="K499" s="231">
        <v>66.3</v>
      </c>
      <c r="L499" s="231">
        <v>64.900000000000006</v>
      </c>
      <c r="M499" s="231">
        <v>4.9436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681.8</v>
      </c>
      <c r="D500" s="242">
        <v>685.4</v>
      </c>
      <c r="E500" s="232">
        <v>672.9</v>
      </c>
      <c r="F500" s="232">
        <v>664</v>
      </c>
      <c r="G500" s="232">
        <v>651.5</v>
      </c>
      <c r="H500" s="232">
        <v>694.3</v>
      </c>
      <c r="I500" s="232">
        <v>706.8</v>
      </c>
      <c r="J500" s="232">
        <v>715.69999999999993</v>
      </c>
      <c r="K500" s="231">
        <v>697.9</v>
      </c>
      <c r="L500" s="231">
        <v>676.5</v>
      </c>
      <c r="M500" s="231">
        <v>0.55001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1334.6</v>
      </c>
      <c r="D501" s="242">
        <v>1332.4666666666667</v>
      </c>
      <c r="E501" s="232">
        <v>1319.7333333333333</v>
      </c>
      <c r="F501" s="232">
        <v>1304.8666666666666</v>
      </c>
      <c r="G501" s="232">
        <v>1292.1333333333332</v>
      </c>
      <c r="H501" s="232">
        <v>1347.3333333333335</v>
      </c>
      <c r="I501" s="232">
        <v>1360.0666666666671</v>
      </c>
      <c r="J501" s="232">
        <v>1374.9333333333336</v>
      </c>
      <c r="K501" s="231">
        <v>1345.2</v>
      </c>
      <c r="L501" s="231">
        <v>1317.6</v>
      </c>
      <c r="M501" s="231">
        <v>0.76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361.75</v>
      </c>
      <c r="D502" s="242">
        <v>363.2</v>
      </c>
      <c r="E502" s="232">
        <v>359.54999999999995</v>
      </c>
      <c r="F502" s="232">
        <v>357.34999999999997</v>
      </c>
      <c r="G502" s="232">
        <v>353.69999999999993</v>
      </c>
      <c r="H502" s="232">
        <v>365.4</v>
      </c>
      <c r="I502" s="232">
        <v>369.04999999999995</v>
      </c>
      <c r="J502" s="232">
        <v>371.25</v>
      </c>
      <c r="K502" s="231">
        <v>366.85</v>
      </c>
      <c r="L502" s="231">
        <v>361</v>
      </c>
      <c r="M502" s="231">
        <v>39.533479999999997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161.05000000000001</v>
      </c>
      <c r="D503" s="242">
        <v>164.26666666666668</v>
      </c>
      <c r="E503" s="232">
        <v>156.78333333333336</v>
      </c>
      <c r="F503" s="232">
        <v>152.51666666666668</v>
      </c>
      <c r="G503" s="232">
        <v>145.03333333333336</v>
      </c>
      <c r="H503" s="232">
        <v>168.53333333333336</v>
      </c>
      <c r="I503" s="232">
        <v>176.01666666666665</v>
      </c>
      <c r="J503" s="232">
        <v>180.28333333333336</v>
      </c>
      <c r="K503" s="231">
        <v>171.75</v>
      </c>
      <c r="L503" s="231">
        <v>160</v>
      </c>
      <c r="M503" s="231">
        <v>17.86619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15.05</v>
      </c>
      <c r="D504" s="242">
        <v>15.1</v>
      </c>
      <c r="E504" s="232">
        <v>14.95</v>
      </c>
      <c r="F504" s="232">
        <v>14.85</v>
      </c>
      <c r="G504" s="232">
        <v>14.7</v>
      </c>
      <c r="H504" s="232">
        <v>15.2</v>
      </c>
      <c r="I504" s="232">
        <v>15.350000000000001</v>
      </c>
      <c r="J504" s="232">
        <v>15.45</v>
      </c>
      <c r="K504" s="231">
        <v>15.25</v>
      </c>
      <c r="L504" s="231">
        <v>15</v>
      </c>
      <c r="M504" s="231">
        <v>936.54254000000003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10122.25</v>
      </c>
      <c r="D505" s="242">
        <v>10106.066666666668</v>
      </c>
      <c r="E505" s="232">
        <v>10019.733333333335</v>
      </c>
      <c r="F505" s="232">
        <v>9917.2166666666672</v>
      </c>
      <c r="G505" s="232">
        <v>9830.883333333335</v>
      </c>
      <c r="H505" s="232">
        <v>10208.583333333336</v>
      </c>
      <c r="I505" s="232">
        <v>10294.916666666668</v>
      </c>
      <c r="J505" s="232">
        <v>10397.433333333336</v>
      </c>
      <c r="K505" s="231">
        <v>10192.4</v>
      </c>
      <c r="L505" s="231">
        <v>10003.549999999999</v>
      </c>
      <c r="M505" s="231">
        <v>1.6230000000000001E-2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211.75</v>
      </c>
      <c r="D506" s="232">
        <v>213.4</v>
      </c>
      <c r="E506" s="232">
        <v>209.05</v>
      </c>
      <c r="F506" s="232">
        <v>206.35</v>
      </c>
      <c r="G506" s="232">
        <v>202</v>
      </c>
      <c r="H506" s="232">
        <v>216.10000000000002</v>
      </c>
      <c r="I506" s="232">
        <v>220.45</v>
      </c>
      <c r="J506" s="231">
        <v>223.15000000000003</v>
      </c>
      <c r="K506" s="231">
        <v>217.75</v>
      </c>
      <c r="L506" s="231">
        <v>210.7</v>
      </c>
      <c r="M506" s="217">
        <v>64.625299999999996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265.39999999999998</v>
      </c>
      <c r="D507" s="232">
        <v>266.96666666666664</v>
      </c>
      <c r="E507" s="232">
        <v>262.0333333333333</v>
      </c>
      <c r="F507" s="232">
        <v>258.66666666666669</v>
      </c>
      <c r="G507" s="232">
        <v>253.73333333333335</v>
      </c>
      <c r="H507" s="232">
        <v>270.33333333333326</v>
      </c>
      <c r="I507" s="232">
        <v>275.26666666666654</v>
      </c>
      <c r="J507" s="231">
        <v>278.63333333333321</v>
      </c>
      <c r="K507" s="231">
        <v>271.89999999999998</v>
      </c>
      <c r="L507" s="231">
        <v>263.60000000000002</v>
      </c>
      <c r="M507" s="217">
        <v>5.93872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50.65</v>
      </c>
      <c r="D508" s="242">
        <v>51.216666666666669</v>
      </c>
      <c r="E508" s="232">
        <v>49.583333333333336</v>
      </c>
      <c r="F508" s="232">
        <v>48.516666666666666</v>
      </c>
      <c r="G508" s="232">
        <v>46.883333333333333</v>
      </c>
      <c r="H508" s="232">
        <v>52.283333333333339</v>
      </c>
      <c r="I508" s="232">
        <v>53.916666666666664</v>
      </c>
      <c r="J508" s="232">
        <v>54.983333333333341</v>
      </c>
      <c r="K508" s="231">
        <v>52.85</v>
      </c>
      <c r="L508" s="231">
        <v>50.15</v>
      </c>
      <c r="M508" s="231">
        <v>672.43087000000003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480.7</v>
      </c>
      <c r="D509" s="242">
        <v>482.16666666666669</v>
      </c>
      <c r="E509" s="232">
        <v>477.33333333333337</v>
      </c>
      <c r="F509" s="232">
        <v>473.9666666666667</v>
      </c>
      <c r="G509" s="232">
        <v>469.13333333333338</v>
      </c>
      <c r="H509" s="232">
        <v>485.53333333333336</v>
      </c>
      <c r="I509" s="232">
        <v>490.36666666666673</v>
      </c>
      <c r="J509" s="232">
        <v>493.73333333333335</v>
      </c>
      <c r="K509" s="231">
        <v>487</v>
      </c>
      <c r="L509" s="231">
        <v>478.8</v>
      </c>
      <c r="M509" s="231">
        <v>9.3860200000000003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1524.55</v>
      </c>
      <c r="D510" s="232">
        <v>1512.9666666666665</v>
      </c>
      <c r="E510" s="232">
        <v>1477.9333333333329</v>
      </c>
      <c r="F510" s="232">
        <v>1431.3166666666664</v>
      </c>
      <c r="G510" s="232">
        <v>1396.2833333333328</v>
      </c>
      <c r="H510" s="232">
        <v>1559.583333333333</v>
      </c>
      <c r="I510" s="232">
        <v>1594.6166666666663</v>
      </c>
      <c r="J510" s="231">
        <v>1641.2333333333331</v>
      </c>
      <c r="K510" s="231">
        <v>1548</v>
      </c>
      <c r="L510" s="231">
        <v>1466.35</v>
      </c>
      <c r="M510" s="217">
        <v>5.8159700000000001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1321.35</v>
      </c>
      <c r="D511" s="242">
        <v>1331.1833333333334</v>
      </c>
      <c r="E511" s="232">
        <v>1297.3666666666668</v>
      </c>
      <c r="F511" s="232">
        <v>1273.3833333333334</v>
      </c>
      <c r="G511" s="232">
        <v>1239.5666666666668</v>
      </c>
      <c r="H511" s="232">
        <v>1355.1666666666667</v>
      </c>
      <c r="I511" s="232">
        <v>1388.9833333333333</v>
      </c>
      <c r="J511" s="232">
        <v>1412.9666666666667</v>
      </c>
      <c r="K511" s="231">
        <v>1365</v>
      </c>
      <c r="L511" s="231">
        <v>1307.2</v>
      </c>
      <c r="M511" s="231">
        <v>0.85026000000000002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2"/>
      <c r="B5" s="383"/>
      <c r="C5" s="382"/>
      <c r="D5" s="38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4" t="s">
        <v>511</v>
      </c>
      <c r="C7" s="383"/>
      <c r="D7" s="7">
        <f>Main!B10</f>
        <v>45012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45009</v>
      </c>
      <c r="B10" s="29">
        <v>542377</v>
      </c>
      <c r="C10" s="28" t="s">
        <v>1112</v>
      </c>
      <c r="D10" s="28" t="s">
        <v>1113</v>
      </c>
      <c r="E10" s="28" t="s">
        <v>520</v>
      </c>
      <c r="F10" s="85">
        <v>231000</v>
      </c>
      <c r="G10" s="29">
        <v>5.41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45009</v>
      </c>
      <c r="B11" s="29">
        <v>542377</v>
      </c>
      <c r="C11" s="28" t="s">
        <v>1112</v>
      </c>
      <c r="D11" s="28" t="s">
        <v>1114</v>
      </c>
      <c r="E11" s="28" t="s">
        <v>521</v>
      </c>
      <c r="F11" s="85">
        <v>231000</v>
      </c>
      <c r="G11" s="29">
        <v>5.41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45009</v>
      </c>
      <c r="B12" s="29">
        <v>539773</v>
      </c>
      <c r="C12" s="28" t="s">
        <v>1115</v>
      </c>
      <c r="D12" s="28" t="s">
        <v>1116</v>
      </c>
      <c r="E12" s="28" t="s">
        <v>520</v>
      </c>
      <c r="F12" s="85">
        <v>1379381</v>
      </c>
      <c r="G12" s="29">
        <v>3.77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45009</v>
      </c>
      <c r="B13" s="29">
        <v>539773</v>
      </c>
      <c r="C13" s="28" t="s">
        <v>1115</v>
      </c>
      <c r="D13" s="28" t="s">
        <v>1116</v>
      </c>
      <c r="E13" s="28" t="s">
        <v>521</v>
      </c>
      <c r="F13" s="85">
        <v>1379381</v>
      </c>
      <c r="G13" s="29">
        <v>3.83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45009</v>
      </c>
      <c r="B14" s="29">
        <v>537069</v>
      </c>
      <c r="C14" s="28" t="s">
        <v>1117</v>
      </c>
      <c r="D14" s="28" t="s">
        <v>1118</v>
      </c>
      <c r="E14" s="28" t="s">
        <v>521</v>
      </c>
      <c r="F14" s="85">
        <v>399925</v>
      </c>
      <c r="G14" s="29">
        <v>24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45009</v>
      </c>
      <c r="B15" s="29">
        <v>537069</v>
      </c>
      <c r="C15" s="28" t="s">
        <v>1117</v>
      </c>
      <c r="D15" s="28" t="s">
        <v>1119</v>
      </c>
      <c r="E15" s="28" t="s">
        <v>520</v>
      </c>
      <c r="F15" s="85">
        <v>400000</v>
      </c>
      <c r="G15" s="29">
        <v>24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45009</v>
      </c>
      <c r="B16" s="29">
        <v>542285</v>
      </c>
      <c r="C16" s="28" t="s">
        <v>1120</v>
      </c>
      <c r="D16" s="28" t="s">
        <v>1121</v>
      </c>
      <c r="E16" s="28" t="s">
        <v>520</v>
      </c>
      <c r="F16" s="85">
        <v>1995756</v>
      </c>
      <c r="G16" s="29">
        <v>51.1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45009</v>
      </c>
      <c r="B17" s="29">
        <v>543831</v>
      </c>
      <c r="C17" s="28" t="s">
        <v>1122</v>
      </c>
      <c r="D17" s="28" t="s">
        <v>1123</v>
      </c>
      <c r="E17" s="28" t="s">
        <v>520</v>
      </c>
      <c r="F17" s="85">
        <v>95000</v>
      </c>
      <c r="G17" s="29">
        <v>150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45009</v>
      </c>
      <c r="B18" s="29">
        <v>543831</v>
      </c>
      <c r="C18" s="28" t="s">
        <v>1122</v>
      </c>
      <c r="D18" s="28" t="s">
        <v>1124</v>
      </c>
      <c r="E18" s="28" t="s">
        <v>520</v>
      </c>
      <c r="F18" s="85">
        <v>128000</v>
      </c>
      <c r="G18" s="29">
        <v>150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45009</v>
      </c>
      <c r="B19" s="29">
        <v>543831</v>
      </c>
      <c r="C19" s="28" t="s">
        <v>1122</v>
      </c>
      <c r="D19" s="28" t="s">
        <v>1125</v>
      </c>
      <c r="E19" s="28" t="s">
        <v>521</v>
      </c>
      <c r="F19" s="85">
        <v>81000</v>
      </c>
      <c r="G19" s="29">
        <v>150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45009</v>
      </c>
      <c r="B20" s="29">
        <v>543831</v>
      </c>
      <c r="C20" s="28" t="s">
        <v>1122</v>
      </c>
      <c r="D20" s="28" t="s">
        <v>1126</v>
      </c>
      <c r="E20" s="28" t="s">
        <v>520</v>
      </c>
      <c r="F20" s="85">
        <v>335000</v>
      </c>
      <c r="G20" s="29">
        <v>150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45009</v>
      </c>
      <c r="B21" s="29">
        <v>543831</v>
      </c>
      <c r="C21" s="28" t="s">
        <v>1122</v>
      </c>
      <c r="D21" s="28" t="s">
        <v>1127</v>
      </c>
      <c r="E21" s="28" t="s">
        <v>521</v>
      </c>
      <c r="F21" s="85">
        <v>28000</v>
      </c>
      <c r="G21" s="29">
        <v>157.5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45009</v>
      </c>
      <c r="B22" s="29">
        <v>543831</v>
      </c>
      <c r="C22" s="28" t="s">
        <v>1122</v>
      </c>
      <c r="D22" s="28" t="s">
        <v>1127</v>
      </c>
      <c r="E22" s="28" t="s">
        <v>520</v>
      </c>
      <c r="F22" s="85">
        <v>127000</v>
      </c>
      <c r="G22" s="29">
        <v>150.35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45009</v>
      </c>
      <c r="B23" s="29">
        <v>532386</v>
      </c>
      <c r="C23" s="28" t="s">
        <v>1128</v>
      </c>
      <c r="D23" s="28" t="s">
        <v>1129</v>
      </c>
      <c r="E23" s="28" t="s">
        <v>520</v>
      </c>
      <c r="F23" s="85">
        <v>104650</v>
      </c>
      <c r="G23" s="29">
        <v>13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45009</v>
      </c>
      <c r="B24" s="29">
        <v>532386</v>
      </c>
      <c r="C24" s="28" t="s">
        <v>1128</v>
      </c>
      <c r="D24" s="28" t="s">
        <v>1130</v>
      </c>
      <c r="E24" s="28" t="s">
        <v>521</v>
      </c>
      <c r="F24" s="85">
        <v>131900</v>
      </c>
      <c r="G24" s="29">
        <v>12.97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45009</v>
      </c>
      <c r="B25" s="29">
        <v>540811</v>
      </c>
      <c r="C25" s="28" t="s">
        <v>1131</v>
      </c>
      <c r="D25" s="28" t="s">
        <v>1091</v>
      </c>
      <c r="E25" s="28" t="s">
        <v>520</v>
      </c>
      <c r="F25" s="85">
        <v>90000</v>
      </c>
      <c r="G25" s="29">
        <v>23.9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45009</v>
      </c>
      <c r="B26" s="29">
        <v>540811</v>
      </c>
      <c r="C26" s="28" t="s">
        <v>1131</v>
      </c>
      <c r="D26" s="28" t="s">
        <v>1092</v>
      </c>
      <c r="E26" s="28" t="s">
        <v>521</v>
      </c>
      <c r="F26" s="85">
        <v>90000</v>
      </c>
      <c r="G26" s="29">
        <v>23.9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45009</v>
      </c>
      <c r="B27" s="29">
        <v>532767</v>
      </c>
      <c r="C27" s="28" t="s">
        <v>1132</v>
      </c>
      <c r="D27" s="28" t="s">
        <v>1133</v>
      </c>
      <c r="E27" s="28" t="s">
        <v>521</v>
      </c>
      <c r="F27" s="85">
        <v>1500000</v>
      </c>
      <c r="G27" s="29">
        <v>5.92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45009</v>
      </c>
      <c r="B28" s="29">
        <v>532767</v>
      </c>
      <c r="C28" s="28" t="s">
        <v>1132</v>
      </c>
      <c r="D28" s="28" t="s">
        <v>1134</v>
      </c>
      <c r="E28" s="28" t="s">
        <v>520</v>
      </c>
      <c r="F28" s="85">
        <v>1500000</v>
      </c>
      <c r="G28" s="29">
        <v>5.92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45009</v>
      </c>
      <c r="B29" s="29">
        <v>540936</v>
      </c>
      <c r="C29" s="28" t="s">
        <v>1135</v>
      </c>
      <c r="D29" s="28" t="s">
        <v>1136</v>
      </c>
      <c r="E29" s="28" t="s">
        <v>521</v>
      </c>
      <c r="F29" s="85">
        <v>191669</v>
      </c>
      <c r="G29" s="29">
        <v>15.14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45009</v>
      </c>
      <c r="B30" s="29">
        <v>540936</v>
      </c>
      <c r="C30" s="28" t="s">
        <v>1135</v>
      </c>
      <c r="D30" s="28" t="s">
        <v>1136</v>
      </c>
      <c r="E30" s="28" t="s">
        <v>520</v>
      </c>
      <c r="F30" s="85">
        <v>148628</v>
      </c>
      <c r="G30" s="29">
        <v>15.07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45009</v>
      </c>
      <c r="B31" s="29">
        <v>540266</v>
      </c>
      <c r="C31" s="28" t="s">
        <v>1137</v>
      </c>
      <c r="D31" s="28" t="s">
        <v>1138</v>
      </c>
      <c r="E31" s="28" t="s">
        <v>521</v>
      </c>
      <c r="F31" s="85">
        <v>43590</v>
      </c>
      <c r="G31" s="29">
        <v>47.72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45009</v>
      </c>
      <c r="B32" s="29">
        <v>540266</v>
      </c>
      <c r="C32" s="28" t="s">
        <v>1137</v>
      </c>
      <c r="D32" s="28" t="s">
        <v>1139</v>
      </c>
      <c r="E32" s="28" t="s">
        <v>521</v>
      </c>
      <c r="F32" s="85">
        <v>18445</v>
      </c>
      <c r="G32" s="29">
        <v>47.72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45009</v>
      </c>
      <c r="B33" s="29">
        <v>540266</v>
      </c>
      <c r="C33" s="28" t="s">
        <v>1137</v>
      </c>
      <c r="D33" s="28" t="s">
        <v>1139</v>
      </c>
      <c r="E33" s="28" t="s">
        <v>520</v>
      </c>
      <c r="F33" s="85">
        <v>31379</v>
      </c>
      <c r="G33" s="29">
        <v>47.56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45009</v>
      </c>
      <c r="B34" s="29">
        <v>543239</v>
      </c>
      <c r="C34" s="28" t="s">
        <v>1140</v>
      </c>
      <c r="D34" s="28" t="s">
        <v>1141</v>
      </c>
      <c r="E34" s="28" t="s">
        <v>521</v>
      </c>
      <c r="F34" s="85">
        <v>140000</v>
      </c>
      <c r="G34" s="29">
        <v>122.48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45009</v>
      </c>
      <c r="B35" s="29">
        <v>543239</v>
      </c>
      <c r="C35" s="28" t="s">
        <v>1140</v>
      </c>
      <c r="D35" s="28" t="s">
        <v>1063</v>
      </c>
      <c r="E35" s="28" t="s">
        <v>520</v>
      </c>
      <c r="F35" s="85">
        <v>140000</v>
      </c>
      <c r="G35" s="29">
        <v>122.48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45009</v>
      </c>
      <c r="B36" s="29">
        <v>543239</v>
      </c>
      <c r="C36" s="28" t="s">
        <v>1140</v>
      </c>
      <c r="D36" s="28" t="s">
        <v>1063</v>
      </c>
      <c r="E36" s="28" t="s">
        <v>521</v>
      </c>
      <c r="F36" s="85">
        <v>5600</v>
      </c>
      <c r="G36" s="29">
        <v>121.74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45009</v>
      </c>
      <c r="B37" s="29">
        <v>513309</v>
      </c>
      <c r="C37" s="28" t="s">
        <v>1142</v>
      </c>
      <c r="D37" s="28" t="s">
        <v>1143</v>
      </c>
      <c r="E37" s="28" t="s">
        <v>521</v>
      </c>
      <c r="F37" s="85">
        <v>51000</v>
      </c>
      <c r="G37" s="29">
        <v>19.97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45009</v>
      </c>
      <c r="B38" s="29">
        <v>530663</v>
      </c>
      <c r="C38" s="28" t="s">
        <v>1052</v>
      </c>
      <c r="D38" s="28" t="s">
        <v>1144</v>
      </c>
      <c r="E38" s="28" t="s">
        <v>520</v>
      </c>
      <c r="F38" s="85">
        <v>313625</v>
      </c>
      <c r="G38" s="29">
        <v>2.37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45009</v>
      </c>
      <c r="B39" s="29">
        <v>530663</v>
      </c>
      <c r="C39" s="28" t="s">
        <v>1052</v>
      </c>
      <c r="D39" s="28" t="s">
        <v>1053</v>
      </c>
      <c r="E39" s="28" t="s">
        <v>521</v>
      </c>
      <c r="F39" s="85">
        <v>276408</v>
      </c>
      <c r="G39" s="29">
        <v>2.35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45009</v>
      </c>
      <c r="B40" s="29">
        <v>530663</v>
      </c>
      <c r="C40" s="28" t="s">
        <v>1052</v>
      </c>
      <c r="D40" s="28" t="s">
        <v>1053</v>
      </c>
      <c r="E40" s="28" t="s">
        <v>520</v>
      </c>
      <c r="F40" s="85">
        <v>247606</v>
      </c>
      <c r="G40" s="29">
        <v>2.34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45009</v>
      </c>
      <c r="B41" s="29">
        <v>538979</v>
      </c>
      <c r="C41" s="28" t="s">
        <v>1145</v>
      </c>
      <c r="D41" s="28" t="s">
        <v>1146</v>
      </c>
      <c r="E41" s="28" t="s">
        <v>520</v>
      </c>
      <c r="F41" s="85">
        <v>2968680</v>
      </c>
      <c r="G41" s="29">
        <v>313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45009</v>
      </c>
      <c r="B42" s="29">
        <v>538979</v>
      </c>
      <c r="C42" s="28" t="s">
        <v>1145</v>
      </c>
      <c r="D42" s="28" t="s">
        <v>1147</v>
      </c>
      <c r="E42" s="28" t="s">
        <v>521</v>
      </c>
      <c r="F42" s="85">
        <v>2968680</v>
      </c>
      <c r="G42" s="29">
        <v>313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45009</v>
      </c>
      <c r="B43" s="29">
        <v>531129</v>
      </c>
      <c r="C43" s="28" t="s">
        <v>1148</v>
      </c>
      <c r="D43" s="28" t="s">
        <v>1149</v>
      </c>
      <c r="E43" s="28" t="s">
        <v>520</v>
      </c>
      <c r="F43" s="85">
        <v>95000</v>
      </c>
      <c r="G43" s="29">
        <v>20.9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45009</v>
      </c>
      <c r="B44" s="29">
        <v>531129</v>
      </c>
      <c r="C44" s="28" t="s">
        <v>1148</v>
      </c>
      <c r="D44" s="28" t="s">
        <v>1150</v>
      </c>
      <c r="E44" s="28" t="s">
        <v>521</v>
      </c>
      <c r="F44" s="85">
        <v>94611</v>
      </c>
      <c r="G44" s="29">
        <v>20.9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45009</v>
      </c>
      <c r="B45" s="29">
        <v>536709</v>
      </c>
      <c r="C45" s="28" t="s">
        <v>1083</v>
      </c>
      <c r="D45" s="28" t="s">
        <v>1084</v>
      </c>
      <c r="E45" s="28" t="s">
        <v>520</v>
      </c>
      <c r="F45" s="85">
        <v>47400</v>
      </c>
      <c r="G45" s="29">
        <v>13.47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45009</v>
      </c>
      <c r="B46" s="29">
        <v>536709</v>
      </c>
      <c r="C46" s="28" t="s">
        <v>1083</v>
      </c>
      <c r="D46" s="28" t="s">
        <v>1151</v>
      </c>
      <c r="E46" s="28" t="s">
        <v>521</v>
      </c>
      <c r="F46" s="85">
        <v>27500</v>
      </c>
      <c r="G46" s="29">
        <v>13.47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45009</v>
      </c>
      <c r="B47" s="29">
        <v>536709</v>
      </c>
      <c r="C47" s="28" t="s">
        <v>1083</v>
      </c>
      <c r="D47" s="28" t="s">
        <v>1152</v>
      </c>
      <c r="E47" s="28" t="s">
        <v>521</v>
      </c>
      <c r="F47" s="85">
        <v>27000</v>
      </c>
      <c r="G47" s="29">
        <v>13.47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45009</v>
      </c>
      <c r="B48" s="29">
        <v>536709</v>
      </c>
      <c r="C48" s="28" t="s">
        <v>1083</v>
      </c>
      <c r="D48" s="28" t="s">
        <v>1153</v>
      </c>
      <c r="E48" s="28" t="s">
        <v>520</v>
      </c>
      <c r="F48" s="85">
        <v>24000</v>
      </c>
      <c r="G48" s="29">
        <v>13.47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45009</v>
      </c>
      <c r="B49" s="29">
        <v>543806</v>
      </c>
      <c r="C49" s="28" t="s">
        <v>1085</v>
      </c>
      <c r="D49" s="28" t="s">
        <v>1086</v>
      </c>
      <c r="E49" s="28" t="s">
        <v>520</v>
      </c>
      <c r="F49" s="85">
        <v>32000</v>
      </c>
      <c r="G49" s="29">
        <v>38.68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45009</v>
      </c>
      <c r="B50" s="29">
        <v>531784</v>
      </c>
      <c r="C50" s="28" t="s">
        <v>1154</v>
      </c>
      <c r="D50" s="28" t="s">
        <v>1155</v>
      </c>
      <c r="E50" s="28" t="s">
        <v>520</v>
      </c>
      <c r="F50" s="85">
        <v>600000</v>
      </c>
      <c r="G50" s="29">
        <v>1.71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45009</v>
      </c>
      <c r="B51" s="29">
        <v>531784</v>
      </c>
      <c r="C51" s="28" t="s">
        <v>1154</v>
      </c>
      <c r="D51" s="28" t="s">
        <v>1090</v>
      </c>
      <c r="E51" s="28" t="s">
        <v>521</v>
      </c>
      <c r="F51" s="85">
        <v>790000</v>
      </c>
      <c r="G51" s="29">
        <v>1.71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45009</v>
      </c>
      <c r="B52" s="29">
        <v>543542</v>
      </c>
      <c r="C52" s="28" t="s">
        <v>1156</v>
      </c>
      <c r="D52" s="28" t="s">
        <v>1157</v>
      </c>
      <c r="E52" s="28" t="s">
        <v>520</v>
      </c>
      <c r="F52" s="85">
        <v>48800</v>
      </c>
      <c r="G52" s="29">
        <v>121.52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45009</v>
      </c>
      <c r="B53" s="29">
        <v>543830</v>
      </c>
      <c r="C53" s="28" t="s">
        <v>1087</v>
      </c>
      <c r="D53" s="28" t="s">
        <v>1158</v>
      </c>
      <c r="E53" s="28" t="s">
        <v>520</v>
      </c>
      <c r="F53" s="85">
        <v>20000</v>
      </c>
      <c r="G53" s="29">
        <v>55.59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45009</v>
      </c>
      <c r="B54" s="29">
        <v>543830</v>
      </c>
      <c r="C54" s="28" t="s">
        <v>1087</v>
      </c>
      <c r="D54" s="28" t="s">
        <v>1159</v>
      </c>
      <c r="E54" s="28" t="s">
        <v>520</v>
      </c>
      <c r="F54" s="85">
        <v>32000</v>
      </c>
      <c r="G54" s="29">
        <v>58.02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45009</v>
      </c>
      <c r="B55" s="29">
        <v>543830</v>
      </c>
      <c r="C55" s="28" t="s">
        <v>1087</v>
      </c>
      <c r="D55" s="28" t="s">
        <v>1160</v>
      </c>
      <c r="E55" s="28" t="s">
        <v>520</v>
      </c>
      <c r="F55" s="85">
        <v>24000</v>
      </c>
      <c r="G55" s="29">
        <v>56.25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45009</v>
      </c>
      <c r="B56" s="29">
        <v>543830</v>
      </c>
      <c r="C56" s="28" t="s">
        <v>1087</v>
      </c>
      <c r="D56" s="28" t="s">
        <v>1161</v>
      </c>
      <c r="E56" s="28" t="s">
        <v>520</v>
      </c>
      <c r="F56" s="85">
        <v>22000</v>
      </c>
      <c r="G56" s="29">
        <v>57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45009</v>
      </c>
      <c r="B57" s="29">
        <v>543624</v>
      </c>
      <c r="C57" s="28" t="s">
        <v>1162</v>
      </c>
      <c r="D57" s="28" t="s">
        <v>1163</v>
      </c>
      <c r="E57" s="28" t="s">
        <v>520</v>
      </c>
      <c r="F57" s="85">
        <v>20000</v>
      </c>
      <c r="G57" s="29">
        <v>18.04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45009</v>
      </c>
      <c r="B58" s="29">
        <v>543624</v>
      </c>
      <c r="C58" s="28" t="s">
        <v>1162</v>
      </c>
      <c r="D58" s="28" t="s">
        <v>1164</v>
      </c>
      <c r="E58" s="28" t="s">
        <v>521</v>
      </c>
      <c r="F58" s="85">
        <v>20000</v>
      </c>
      <c r="G58" s="29">
        <v>18.04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45009</v>
      </c>
      <c r="B59" s="29">
        <v>531456</v>
      </c>
      <c r="C59" s="28" t="s">
        <v>1165</v>
      </c>
      <c r="D59" s="28" t="s">
        <v>1166</v>
      </c>
      <c r="E59" s="28" t="s">
        <v>521</v>
      </c>
      <c r="F59" s="85">
        <v>680000</v>
      </c>
      <c r="G59" s="29">
        <v>1.67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45009</v>
      </c>
      <c r="B60" s="29">
        <v>531456</v>
      </c>
      <c r="C60" s="28" t="s">
        <v>1165</v>
      </c>
      <c r="D60" s="28" t="s">
        <v>1166</v>
      </c>
      <c r="E60" s="28" t="s">
        <v>520</v>
      </c>
      <c r="F60" s="85">
        <v>1</v>
      </c>
      <c r="G60" s="29">
        <v>1.72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45009</v>
      </c>
      <c r="B61" s="29">
        <v>531456</v>
      </c>
      <c r="C61" s="28" t="s">
        <v>1165</v>
      </c>
      <c r="D61" s="28" t="s">
        <v>1167</v>
      </c>
      <c r="E61" s="28" t="s">
        <v>520</v>
      </c>
      <c r="F61" s="85">
        <v>683626</v>
      </c>
      <c r="G61" s="29">
        <v>1.67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45009</v>
      </c>
      <c r="B62" s="29">
        <v>539767</v>
      </c>
      <c r="C62" s="28" t="s">
        <v>1088</v>
      </c>
      <c r="D62" s="28" t="s">
        <v>1168</v>
      </c>
      <c r="E62" s="28" t="s">
        <v>521</v>
      </c>
      <c r="F62" s="85">
        <v>33745</v>
      </c>
      <c r="G62" s="29">
        <v>19.100000000000001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45009</v>
      </c>
      <c r="B63" s="29">
        <v>539767</v>
      </c>
      <c r="C63" s="28" t="s">
        <v>1088</v>
      </c>
      <c r="D63" s="28" t="s">
        <v>1169</v>
      </c>
      <c r="E63" s="28" t="s">
        <v>520</v>
      </c>
      <c r="F63" s="85">
        <v>31000</v>
      </c>
      <c r="G63" s="29">
        <v>19.100000000000001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45009</v>
      </c>
      <c r="B64" s="29">
        <v>540198</v>
      </c>
      <c r="C64" s="28" t="s">
        <v>1089</v>
      </c>
      <c r="D64" s="28" t="s">
        <v>1170</v>
      </c>
      <c r="E64" s="28" t="s">
        <v>521</v>
      </c>
      <c r="F64" s="85">
        <v>29048</v>
      </c>
      <c r="G64" s="29">
        <v>64.02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45009</v>
      </c>
      <c r="B65" s="29">
        <v>543814</v>
      </c>
      <c r="C65" s="28" t="s">
        <v>1171</v>
      </c>
      <c r="D65" s="28" t="s">
        <v>1172</v>
      </c>
      <c r="E65" s="28" t="s">
        <v>521</v>
      </c>
      <c r="F65" s="85">
        <v>40000</v>
      </c>
      <c r="G65" s="29">
        <v>61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45009</v>
      </c>
      <c r="B66" s="29">
        <v>543814</v>
      </c>
      <c r="C66" s="28" t="s">
        <v>1171</v>
      </c>
      <c r="D66" s="28" t="s">
        <v>1173</v>
      </c>
      <c r="E66" s="28" t="s">
        <v>521</v>
      </c>
      <c r="F66" s="85">
        <v>22000</v>
      </c>
      <c r="G66" s="29">
        <v>61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45009</v>
      </c>
      <c r="B67" s="29">
        <v>543814</v>
      </c>
      <c r="C67" s="28" t="s">
        <v>1171</v>
      </c>
      <c r="D67" s="28" t="s">
        <v>1174</v>
      </c>
      <c r="E67" s="28" t="s">
        <v>520</v>
      </c>
      <c r="F67" s="85">
        <v>50000</v>
      </c>
      <c r="G67" s="29">
        <v>61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45009</v>
      </c>
      <c r="B68" s="29">
        <v>538452</v>
      </c>
      <c r="C68" s="28" t="s">
        <v>1175</v>
      </c>
      <c r="D68" s="28" t="s">
        <v>1176</v>
      </c>
      <c r="E68" s="28" t="s">
        <v>521</v>
      </c>
      <c r="F68" s="85">
        <v>75000</v>
      </c>
      <c r="G68" s="29">
        <v>13.37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45009</v>
      </c>
      <c r="B69" s="29">
        <v>535719</v>
      </c>
      <c r="C69" s="28" t="s">
        <v>1177</v>
      </c>
      <c r="D69" s="28" t="s">
        <v>1178</v>
      </c>
      <c r="E69" s="28" t="s">
        <v>520</v>
      </c>
      <c r="F69" s="85">
        <v>70000</v>
      </c>
      <c r="G69" s="29">
        <v>65.2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45009</v>
      </c>
      <c r="B70" s="29">
        <v>535719</v>
      </c>
      <c r="C70" s="28" t="s">
        <v>1177</v>
      </c>
      <c r="D70" s="28" t="s">
        <v>1179</v>
      </c>
      <c r="E70" s="28" t="s">
        <v>521</v>
      </c>
      <c r="F70" s="85">
        <v>153099</v>
      </c>
      <c r="G70" s="29">
        <v>65.430000000000007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45009</v>
      </c>
      <c r="B71" s="29">
        <v>543256</v>
      </c>
      <c r="C71" s="28" t="s">
        <v>1180</v>
      </c>
      <c r="D71" s="28" t="s">
        <v>1181</v>
      </c>
      <c r="E71" s="28" t="s">
        <v>521</v>
      </c>
      <c r="F71" s="85">
        <v>75200</v>
      </c>
      <c r="G71" s="29">
        <v>28.52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45009</v>
      </c>
      <c r="B72" s="29">
        <v>531569</v>
      </c>
      <c r="C72" s="28" t="s">
        <v>1182</v>
      </c>
      <c r="D72" s="28" t="s">
        <v>1183</v>
      </c>
      <c r="E72" s="28" t="s">
        <v>521</v>
      </c>
      <c r="F72" s="85">
        <v>79292</v>
      </c>
      <c r="G72" s="29">
        <v>25.94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45009</v>
      </c>
      <c r="B73" s="29">
        <v>543366</v>
      </c>
      <c r="C73" s="28" t="s">
        <v>1054</v>
      </c>
      <c r="D73" s="28" t="s">
        <v>1055</v>
      </c>
      <c r="E73" s="28" t="s">
        <v>521</v>
      </c>
      <c r="F73" s="85">
        <v>7200</v>
      </c>
      <c r="G73" s="29">
        <v>79.8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45009</v>
      </c>
      <c r="B74" s="29">
        <v>534708</v>
      </c>
      <c r="C74" s="28" t="s">
        <v>1184</v>
      </c>
      <c r="D74" s="28" t="s">
        <v>1185</v>
      </c>
      <c r="E74" s="28" t="s">
        <v>520</v>
      </c>
      <c r="F74" s="85">
        <v>66000</v>
      </c>
      <c r="G74" s="29">
        <v>7.41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45009</v>
      </c>
      <c r="B75" s="29">
        <v>539026</v>
      </c>
      <c r="C75" s="28" t="s">
        <v>1186</v>
      </c>
      <c r="D75" s="28" t="s">
        <v>1187</v>
      </c>
      <c r="E75" s="28" t="s">
        <v>520</v>
      </c>
      <c r="F75" s="85">
        <v>40000</v>
      </c>
      <c r="G75" s="29">
        <v>7.6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45009</v>
      </c>
      <c r="B76" s="29">
        <v>539026</v>
      </c>
      <c r="C76" s="28" t="s">
        <v>1186</v>
      </c>
      <c r="D76" s="28" t="s">
        <v>1188</v>
      </c>
      <c r="E76" s="28" t="s">
        <v>521</v>
      </c>
      <c r="F76" s="85">
        <v>28000</v>
      </c>
      <c r="G76" s="29">
        <v>7.6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45009</v>
      </c>
      <c r="B77" s="29">
        <v>543828</v>
      </c>
      <c r="C77" s="28" t="s">
        <v>1189</v>
      </c>
      <c r="D77" s="28" t="s">
        <v>1190</v>
      </c>
      <c r="E77" s="28" t="s">
        <v>520</v>
      </c>
      <c r="F77" s="85">
        <v>160000</v>
      </c>
      <c r="G77" s="29">
        <v>62.6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45009</v>
      </c>
      <c r="B78" s="29">
        <v>543799</v>
      </c>
      <c r="C78" s="28" t="s">
        <v>1191</v>
      </c>
      <c r="D78" s="28" t="s">
        <v>1192</v>
      </c>
      <c r="E78" s="28" t="s">
        <v>520</v>
      </c>
      <c r="F78" s="85">
        <v>33000</v>
      </c>
      <c r="G78" s="29">
        <v>23.78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45009</v>
      </c>
      <c r="B79" s="29">
        <v>543799</v>
      </c>
      <c r="C79" s="28" t="s">
        <v>1191</v>
      </c>
      <c r="D79" s="28" t="s">
        <v>1193</v>
      </c>
      <c r="E79" s="28" t="s">
        <v>520</v>
      </c>
      <c r="F79" s="85">
        <v>33000</v>
      </c>
      <c r="G79" s="29">
        <v>23.11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45009</v>
      </c>
      <c r="B80" s="29">
        <v>543799</v>
      </c>
      <c r="C80" s="28" t="s">
        <v>1191</v>
      </c>
      <c r="D80" s="28" t="s">
        <v>1194</v>
      </c>
      <c r="E80" s="28" t="s">
        <v>521</v>
      </c>
      <c r="F80" s="85">
        <v>36000</v>
      </c>
      <c r="G80" s="29">
        <v>24.25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45009</v>
      </c>
      <c r="B81" s="29">
        <v>543799</v>
      </c>
      <c r="C81" s="28" t="s">
        <v>1191</v>
      </c>
      <c r="D81" s="28" t="s">
        <v>1195</v>
      </c>
      <c r="E81" s="28" t="s">
        <v>521</v>
      </c>
      <c r="F81" s="85">
        <v>36000</v>
      </c>
      <c r="G81" s="29">
        <v>24.25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45009</v>
      </c>
      <c r="B82" s="29">
        <v>543799</v>
      </c>
      <c r="C82" s="28" t="s">
        <v>1191</v>
      </c>
      <c r="D82" s="28" t="s">
        <v>1196</v>
      </c>
      <c r="E82" s="28" t="s">
        <v>521</v>
      </c>
      <c r="F82" s="85">
        <v>33000</v>
      </c>
      <c r="G82" s="29">
        <v>24.18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45009</v>
      </c>
      <c r="B83" s="29">
        <v>543799</v>
      </c>
      <c r="C83" s="28" t="s">
        <v>1191</v>
      </c>
      <c r="D83" s="28" t="s">
        <v>1193</v>
      </c>
      <c r="E83" s="28" t="s">
        <v>520</v>
      </c>
      <c r="F83" s="85">
        <v>48000</v>
      </c>
      <c r="G83" s="29">
        <v>24.75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45009</v>
      </c>
      <c r="B84" s="29">
        <v>543799</v>
      </c>
      <c r="C84" s="28" t="s">
        <v>1191</v>
      </c>
      <c r="D84" s="28" t="s">
        <v>1197</v>
      </c>
      <c r="E84" s="28" t="s">
        <v>520</v>
      </c>
      <c r="F84" s="85">
        <v>87000</v>
      </c>
      <c r="G84" s="29">
        <v>24.08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45009</v>
      </c>
      <c r="B85" s="29">
        <v>543799</v>
      </c>
      <c r="C85" s="28" t="s">
        <v>1191</v>
      </c>
      <c r="D85" s="28" t="s">
        <v>1197</v>
      </c>
      <c r="E85" s="28" t="s">
        <v>521</v>
      </c>
      <c r="F85" s="85">
        <v>75000</v>
      </c>
      <c r="G85" s="29">
        <v>23.9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45009</v>
      </c>
      <c r="B86" s="29">
        <v>543799</v>
      </c>
      <c r="C86" s="28" t="s">
        <v>1191</v>
      </c>
      <c r="D86" s="28" t="s">
        <v>1164</v>
      </c>
      <c r="E86" s="28" t="s">
        <v>520</v>
      </c>
      <c r="F86" s="85">
        <v>51000</v>
      </c>
      <c r="G86" s="29">
        <v>23.11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45009</v>
      </c>
      <c r="B87" s="29">
        <v>543799</v>
      </c>
      <c r="C87" s="28" t="s">
        <v>1191</v>
      </c>
      <c r="D87" s="28" t="s">
        <v>1164</v>
      </c>
      <c r="E87" s="28" t="s">
        <v>521</v>
      </c>
      <c r="F87" s="85">
        <v>60000</v>
      </c>
      <c r="G87" s="29">
        <v>23.11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45009</v>
      </c>
      <c r="B88" s="29">
        <v>543799</v>
      </c>
      <c r="C88" s="28" t="s">
        <v>1191</v>
      </c>
      <c r="D88" s="28" t="s">
        <v>1198</v>
      </c>
      <c r="E88" s="28" t="s">
        <v>521</v>
      </c>
      <c r="F88" s="85">
        <v>42000</v>
      </c>
      <c r="G88" s="29">
        <v>23.11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45009</v>
      </c>
      <c r="B89" s="29">
        <v>543799</v>
      </c>
      <c r="C89" s="28" t="s">
        <v>1191</v>
      </c>
      <c r="D89" s="28" t="s">
        <v>1199</v>
      </c>
      <c r="E89" s="28" t="s">
        <v>520</v>
      </c>
      <c r="F89" s="85">
        <v>3000</v>
      </c>
      <c r="G89" s="29">
        <v>23.11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45009</v>
      </c>
      <c r="B90" s="29">
        <v>543799</v>
      </c>
      <c r="C90" s="28" t="s">
        <v>1191</v>
      </c>
      <c r="D90" s="28" t="s">
        <v>1199</v>
      </c>
      <c r="E90" s="28" t="s">
        <v>521</v>
      </c>
      <c r="F90" s="85">
        <v>90000</v>
      </c>
      <c r="G90" s="29">
        <v>23.11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45009</v>
      </c>
      <c r="B91" s="29">
        <v>543799</v>
      </c>
      <c r="C91" s="28" t="s">
        <v>1191</v>
      </c>
      <c r="D91" s="28" t="s">
        <v>1200</v>
      </c>
      <c r="E91" s="28" t="s">
        <v>520</v>
      </c>
      <c r="F91" s="85">
        <v>42000</v>
      </c>
      <c r="G91" s="29">
        <v>23.11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45009</v>
      </c>
      <c r="B92" s="29">
        <v>543799</v>
      </c>
      <c r="C92" s="28" t="s">
        <v>1191</v>
      </c>
      <c r="D92" s="28" t="s">
        <v>1201</v>
      </c>
      <c r="E92" s="28" t="s">
        <v>520</v>
      </c>
      <c r="F92" s="85">
        <v>45000</v>
      </c>
      <c r="G92" s="29">
        <v>23.47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45009</v>
      </c>
      <c r="B93" s="29">
        <v>543799</v>
      </c>
      <c r="C93" s="28" t="s">
        <v>1191</v>
      </c>
      <c r="D93" s="28" t="s">
        <v>1202</v>
      </c>
      <c r="E93" s="28" t="s">
        <v>520</v>
      </c>
      <c r="F93" s="85">
        <v>45000</v>
      </c>
      <c r="G93" s="29">
        <v>23.47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45009</v>
      </c>
      <c r="B94" s="29">
        <v>543799</v>
      </c>
      <c r="C94" s="28" t="s">
        <v>1191</v>
      </c>
      <c r="D94" s="28" t="s">
        <v>1203</v>
      </c>
      <c r="E94" s="28" t="s">
        <v>520</v>
      </c>
      <c r="F94" s="85">
        <v>36000</v>
      </c>
      <c r="G94" s="29">
        <v>23.33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45009</v>
      </c>
      <c r="B95" s="29">
        <v>532845</v>
      </c>
      <c r="C95" s="28" t="s">
        <v>1204</v>
      </c>
      <c r="D95" s="28" t="s">
        <v>1205</v>
      </c>
      <c r="E95" s="28" t="s">
        <v>520</v>
      </c>
      <c r="F95" s="85">
        <v>184500</v>
      </c>
      <c r="G95" s="29">
        <v>8.31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45009</v>
      </c>
      <c r="B96" s="29">
        <v>532845</v>
      </c>
      <c r="C96" s="28" t="s">
        <v>1204</v>
      </c>
      <c r="D96" s="28" t="s">
        <v>1206</v>
      </c>
      <c r="E96" s="28" t="s">
        <v>521</v>
      </c>
      <c r="F96" s="85">
        <v>177649</v>
      </c>
      <c r="G96" s="29">
        <v>8.31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45009</v>
      </c>
      <c r="B97" s="29">
        <v>532845</v>
      </c>
      <c r="C97" s="28" t="s">
        <v>1204</v>
      </c>
      <c r="D97" s="28" t="s">
        <v>1206</v>
      </c>
      <c r="E97" s="28" t="s">
        <v>520</v>
      </c>
      <c r="F97" s="85">
        <v>16</v>
      </c>
      <c r="G97" s="29">
        <v>8.2799999999999994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45009</v>
      </c>
      <c r="B98" s="29">
        <v>538579</v>
      </c>
      <c r="C98" s="28" t="s">
        <v>1207</v>
      </c>
      <c r="D98" s="28" t="s">
        <v>1208</v>
      </c>
      <c r="E98" s="28" t="s">
        <v>520</v>
      </c>
      <c r="F98" s="85">
        <v>40000</v>
      </c>
      <c r="G98" s="29">
        <v>18.670000000000002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45009</v>
      </c>
      <c r="B99" s="29">
        <v>507747</v>
      </c>
      <c r="C99" s="28" t="s">
        <v>1209</v>
      </c>
      <c r="D99" s="28" t="s">
        <v>1210</v>
      </c>
      <c r="E99" s="28" t="s">
        <v>521</v>
      </c>
      <c r="F99" s="85">
        <v>245873</v>
      </c>
      <c r="G99" s="29">
        <v>910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45009</v>
      </c>
      <c r="B100" s="29">
        <v>507747</v>
      </c>
      <c r="C100" s="28" t="s">
        <v>1209</v>
      </c>
      <c r="D100" s="28" t="s">
        <v>1211</v>
      </c>
      <c r="E100" s="28" t="s">
        <v>520</v>
      </c>
      <c r="F100" s="85">
        <v>131788</v>
      </c>
      <c r="G100" s="29">
        <v>911.08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45009</v>
      </c>
      <c r="B101" s="29">
        <v>507747</v>
      </c>
      <c r="C101" s="28" t="s">
        <v>1209</v>
      </c>
      <c r="D101" s="28" t="s">
        <v>1212</v>
      </c>
      <c r="E101" s="28" t="s">
        <v>520</v>
      </c>
      <c r="F101" s="85">
        <v>115385</v>
      </c>
      <c r="G101" s="29">
        <v>910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45009</v>
      </c>
      <c r="B102" s="29">
        <v>540570</v>
      </c>
      <c r="C102" s="28" t="s">
        <v>1213</v>
      </c>
      <c r="D102" s="28" t="s">
        <v>1097</v>
      </c>
      <c r="E102" s="28" t="s">
        <v>521</v>
      </c>
      <c r="F102" s="85">
        <v>246596</v>
      </c>
      <c r="G102" s="29">
        <v>15.15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45009</v>
      </c>
      <c r="B103" s="29">
        <v>540570</v>
      </c>
      <c r="C103" s="28" t="s">
        <v>1213</v>
      </c>
      <c r="D103" s="28" t="s">
        <v>1097</v>
      </c>
      <c r="E103" s="28" t="s">
        <v>520</v>
      </c>
      <c r="F103" s="85">
        <v>1146194</v>
      </c>
      <c r="G103" s="29">
        <v>16.96</v>
      </c>
      <c r="H103" s="29" t="s">
        <v>302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45009</v>
      </c>
      <c r="B104" s="29" t="s">
        <v>289</v>
      </c>
      <c r="C104" s="28" t="s">
        <v>1214</v>
      </c>
      <c r="D104" s="28" t="s">
        <v>1056</v>
      </c>
      <c r="E104" s="28" t="s">
        <v>520</v>
      </c>
      <c r="F104" s="85">
        <v>723086</v>
      </c>
      <c r="G104" s="29">
        <v>395.14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45009</v>
      </c>
      <c r="B105" s="29" t="s">
        <v>1215</v>
      </c>
      <c r="C105" s="28" t="s">
        <v>1216</v>
      </c>
      <c r="D105" s="28" t="s">
        <v>1217</v>
      </c>
      <c r="E105" s="28" t="s">
        <v>520</v>
      </c>
      <c r="F105" s="85">
        <v>450000</v>
      </c>
      <c r="G105" s="29">
        <v>3.85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45009</v>
      </c>
      <c r="B106" s="29" t="s">
        <v>1218</v>
      </c>
      <c r="C106" s="28" t="s">
        <v>1219</v>
      </c>
      <c r="D106" s="28" t="s">
        <v>1220</v>
      </c>
      <c r="E106" s="28" t="s">
        <v>520</v>
      </c>
      <c r="F106" s="85">
        <v>177600</v>
      </c>
      <c r="G106" s="29">
        <v>92.25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45009</v>
      </c>
      <c r="B107" s="29" t="s">
        <v>1221</v>
      </c>
      <c r="C107" s="28" t="s">
        <v>1222</v>
      </c>
      <c r="D107" s="28" t="s">
        <v>1056</v>
      </c>
      <c r="E107" s="28" t="s">
        <v>520</v>
      </c>
      <c r="F107" s="85">
        <v>332469</v>
      </c>
      <c r="G107" s="29">
        <v>131.26</v>
      </c>
      <c r="H107" s="29" t="s">
        <v>867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45009</v>
      </c>
      <c r="B108" s="29" t="s">
        <v>1223</v>
      </c>
      <c r="C108" s="28" t="s">
        <v>1224</v>
      </c>
      <c r="D108" s="28" t="s">
        <v>1051</v>
      </c>
      <c r="E108" s="28" t="s">
        <v>520</v>
      </c>
      <c r="F108" s="85">
        <v>2075227</v>
      </c>
      <c r="G108" s="29">
        <v>22</v>
      </c>
      <c r="H108" s="29" t="s">
        <v>867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45009</v>
      </c>
      <c r="B109" s="29" t="s">
        <v>1223</v>
      </c>
      <c r="C109" s="28" t="s">
        <v>1224</v>
      </c>
      <c r="D109" s="28" t="s">
        <v>1225</v>
      </c>
      <c r="E109" s="28" t="s">
        <v>520</v>
      </c>
      <c r="F109" s="85">
        <v>360000</v>
      </c>
      <c r="G109" s="29">
        <v>23.75</v>
      </c>
      <c r="H109" s="29" t="s">
        <v>867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45009</v>
      </c>
      <c r="B110" s="29" t="s">
        <v>849</v>
      </c>
      <c r="C110" s="28" t="s">
        <v>1226</v>
      </c>
      <c r="D110" s="28" t="s">
        <v>1227</v>
      </c>
      <c r="E110" s="28" t="s">
        <v>520</v>
      </c>
      <c r="F110" s="85">
        <v>3339500</v>
      </c>
      <c r="G110" s="29">
        <v>347</v>
      </c>
      <c r="H110" s="29" t="s">
        <v>867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45009</v>
      </c>
      <c r="B111" s="29" t="s">
        <v>849</v>
      </c>
      <c r="C111" s="28" t="s">
        <v>1226</v>
      </c>
      <c r="D111" s="28" t="s">
        <v>1228</v>
      </c>
      <c r="E111" s="28" t="s">
        <v>520</v>
      </c>
      <c r="F111" s="85">
        <v>4056419</v>
      </c>
      <c r="G111" s="29">
        <v>347</v>
      </c>
      <c r="H111" s="29" t="s">
        <v>867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45009</v>
      </c>
      <c r="B112" s="29" t="s">
        <v>849</v>
      </c>
      <c r="C112" s="28" t="s">
        <v>1226</v>
      </c>
      <c r="D112" s="28" t="s">
        <v>1229</v>
      </c>
      <c r="E112" s="28" t="s">
        <v>520</v>
      </c>
      <c r="F112" s="85">
        <v>1710700</v>
      </c>
      <c r="G112" s="29">
        <v>347</v>
      </c>
      <c r="H112" s="29" t="s">
        <v>867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45009</v>
      </c>
      <c r="B113" s="29" t="s">
        <v>1230</v>
      </c>
      <c r="C113" s="28" t="s">
        <v>1231</v>
      </c>
      <c r="D113" s="28" t="s">
        <v>1232</v>
      </c>
      <c r="E113" s="28" t="s">
        <v>520</v>
      </c>
      <c r="F113" s="85">
        <v>32470</v>
      </c>
      <c r="G113" s="29">
        <v>14.99</v>
      </c>
      <c r="H113" s="29" t="s">
        <v>867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45009</v>
      </c>
      <c r="B114" s="29" t="s">
        <v>349</v>
      </c>
      <c r="C114" s="28" t="s">
        <v>1094</v>
      </c>
      <c r="D114" s="28" t="s">
        <v>1082</v>
      </c>
      <c r="E114" s="28" t="s">
        <v>520</v>
      </c>
      <c r="F114" s="85">
        <v>5004185</v>
      </c>
      <c r="G114" s="29">
        <v>0.55000000000000004</v>
      </c>
      <c r="H114" s="29" t="s">
        <v>867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45009</v>
      </c>
      <c r="B115" s="29" t="s">
        <v>349</v>
      </c>
      <c r="C115" s="28" t="s">
        <v>1094</v>
      </c>
      <c r="D115" s="28" t="s">
        <v>1164</v>
      </c>
      <c r="E115" s="28" t="s">
        <v>520</v>
      </c>
      <c r="F115" s="85">
        <v>15000000</v>
      </c>
      <c r="G115" s="29">
        <v>0.56999999999999995</v>
      </c>
      <c r="H115" s="29" t="s">
        <v>867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45009</v>
      </c>
      <c r="B116" s="29" t="s">
        <v>1095</v>
      </c>
      <c r="C116" s="28" t="s">
        <v>1096</v>
      </c>
      <c r="D116" s="28" t="s">
        <v>1097</v>
      </c>
      <c r="E116" s="28" t="s">
        <v>520</v>
      </c>
      <c r="F116" s="85">
        <v>300000</v>
      </c>
      <c r="G116" s="29">
        <v>162.5</v>
      </c>
      <c r="H116" s="29" t="s">
        <v>867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45009</v>
      </c>
      <c r="B117" s="29" t="s">
        <v>1233</v>
      </c>
      <c r="C117" s="28" t="s">
        <v>1234</v>
      </c>
      <c r="D117" s="28" t="s">
        <v>1081</v>
      </c>
      <c r="E117" s="28" t="s">
        <v>520</v>
      </c>
      <c r="F117" s="85">
        <v>283500</v>
      </c>
      <c r="G117" s="29">
        <v>291</v>
      </c>
      <c r="H117" s="29" t="s">
        <v>867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45009</v>
      </c>
      <c r="B118" s="29" t="s">
        <v>1065</v>
      </c>
      <c r="C118" s="28" t="s">
        <v>1066</v>
      </c>
      <c r="D118" s="28" t="s">
        <v>1235</v>
      </c>
      <c r="E118" s="28" t="s">
        <v>520</v>
      </c>
      <c r="F118" s="85">
        <v>85291</v>
      </c>
      <c r="G118" s="29">
        <v>108.54</v>
      </c>
      <c r="H118" s="29" t="s">
        <v>867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45009</v>
      </c>
      <c r="B119" s="29" t="s">
        <v>1065</v>
      </c>
      <c r="C119" s="28" t="s">
        <v>1066</v>
      </c>
      <c r="D119" s="28" t="s">
        <v>1056</v>
      </c>
      <c r="E119" s="28" t="s">
        <v>520</v>
      </c>
      <c r="F119" s="85">
        <v>149689</v>
      </c>
      <c r="G119" s="29">
        <v>106.69</v>
      </c>
      <c r="H119" s="29" t="s">
        <v>867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45009</v>
      </c>
      <c r="B120" s="29" t="s">
        <v>1065</v>
      </c>
      <c r="C120" s="28" t="s">
        <v>1066</v>
      </c>
      <c r="D120" s="28" t="s">
        <v>1064</v>
      </c>
      <c r="E120" s="28" t="s">
        <v>520</v>
      </c>
      <c r="F120" s="85">
        <v>192553</v>
      </c>
      <c r="G120" s="29">
        <v>106.36</v>
      </c>
      <c r="H120" s="29" t="s">
        <v>867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45009</v>
      </c>
      <c r="B121" s="29" t="s">
        <v>1065</v>
      </c>
      <c r="C121" s="28" t="s">
        <v>1066</v>
      </c>
      <c r="D121" s="28" t="s">
        <v>1093</v>
      </c>
      <c r="E121" s="28" t="s">
        <v>520</v>
      </c>
      <c r="F121" s="85">
        <v>69894</v>
      </c>
      <c r="G121" s="29">
        <v>107.05</v>
      </c>
      <c r="H121" s="29" t="s">
        <v>867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45009</v>
      </c>
      <c r="B122" s="29" t="s">
        <v>1236</v>
      </c>
      <c r="C122" s="28" t="s">
        <v>1237</v>
      </c>
      <c r="D122" s="28" t="s">
        <v>1164</v>
      </c>
      <c r="E122" s="28" t="s">
        <v>520</v>
      </c>
      <c r="F122" s="85">
        <v>353168</v>
      </c>
      <c r="G122" s="29">
        <v>38.51</v>
      </c>
      <c r="H122" s="29" t="s">
        <v>867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45009</v>
      </c>
      <c r="B123" s="29" t="s">
        <v>1238</v>
      </c>
      <c r="C123" s="28" t="s">
        <v>1239</v>
      </c>
      <c r="D123" s="28" t="s">
        <v>1164</v>
      </c>
      <c r="E123" s="28" t="s">
        <v>520</v>
      </c>
      <c r="F123" s="85">
        <v>50000</v>
      </c>
      <c r="G123" s="29">
        <v>100</v>
      </c>
      <c r="H123" s="29" t="s">
        <v>867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45009</v>
      </c>
      <c r="B124" s="29" t="s">
        <v>1238</v>
      </c>
      <c r="C124" s="28" t="s">
        <v>1239</v>
      </c>
      <c r="D124" s="28" t="s">
        <v>1240</v>
      </c>
      <c r="E124" s="28" t="s">
        <v>520</v>
      </c>
      <c r="F124" s="85">
        <v>40000</v>
      </c>
      <c r="G124" s="29">
        <v>99.19</v>
      </c>
      <c r="H124" s="29" t="s">
        <v>867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45009</v>
      </c>
      <c r="B125" s="29" t="s">
        <v>1238</v>
      </c>
      <c r="C125" s="28" t="s">
        <v>1239</v>
      </c>
      <c r="D125" s="28" t="s">
        <v>1241</v>
      </c>
      <c r="E125" s="28" t="s">
        <v>520</v>
      </c>
      <c r="F125" s="85">
        <v>20000</v>
      </c>
      <c r="G125" s="29">
        <v>100</v>
      </c>
      <c r="H125" s="29" t="s">
        <v>867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45009</v>
      </c>
      <c r="B126" s="29" t="s">
        <v>1238</v>
      </c>
      <c r="C126" s="28" t="s">
        <v>1239</v>
      </c>
      <c r="D126" s="28" t="s">
        <v>1242</v>
      </c>
      <c r="E126" s="28" t="s">
        <v>520</v>
      </c>
      <c r="F126" s="85">
        <v>20000</v>
      </c>
      <c r="G126" s="29">
        <v>100</v>
      </c>
      <c r="H126" s="29" t="s">
        <v>867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45009</v>
      </c>
      <c r="B127" s="29" t="s">
        <v>1238</v>
      </c>
      <c r="C127" s="28" t="s">
        <v>1239</v>
      </c>
      <c r="D127" s="28" t="s">
        <v>1243</v>
      </c>
      <c r="E127" s="28" t="s">
        <v>520</v>
      </c>
      <c r="F127" s="85">
        <v>20000</v>
      </c>
      <c r="G127" s="29">
        <v>100</v>
      </c>
      <c r="H127" s="29" t="s">
        <v>867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45009</v>
      </c>
      <c r="B128" s="29" t="s">
        <v>1238</v>
      </c>
      <c r="C128" s="28" t="s">
        <v>1239</v>
      </c>
      <c r="D128" s="28" t="s">
        <v>1244</v>
      </c>
      <c r="E128" s="28" t="s">
        <v>520</v>
      </c>
      <c r="F128" s="85">
        <v>20000</v>
      </c>
      <c r="G128" s="29">
        <v>95</v>
      </c>
      <c r="H128" s="29" t="s">
        <v>867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45009</v>
      </c>
      <c r="B129" s="29" t="s">
        <v>1245</v>
      </c>
      <c r="C129" s="28" t="s">
        <v>1246</v>
      </c>
      <c r="D129" s="28" t="s">
        <v>1167</v>
      </c>
      <c r="E129" s="28" t="s">
        <v>520</v>
      </c>
      <c r="F129" s="85">
        <v>21</v>
      </c>
      <c r="G129" s="29">
        <v>14.92</v>
      </c>
      <c r="H129" s="29" t="s">
        <v>867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45009</v>
      </c>
      <c r="B130" s="29" t="s">
        <v>1245</v>
      </c>
      <c r="C130" s="28" t="s">
        <v>1246</v>
      </c>
      <c r="D130" s="28" t="s">
        <v>1247</v>
      </c>
      <c r="E130" s="28" t="s">
        <v>520</v>
      </c>
      <c r="F130" s="85">
        <v>58995</v>
      </c>
      <c r="G130" s="29">
        <v>14.4</v>
      </c>
      <c r="H130" s="29" t="s">
        <v>867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45009</v>
      </c>
      <c r="B131" s="29" t="s">
        <v>1204</v>
      </c>
      <c r="C131" s="28" t="s">
        <v>1248</v>
      </c>
      <c r="D131" s="28" t="s">
        <v>1206</v>
      </c>
      <c r="E131" s="28" t="s">
        <v>520</v>
      </c>
      <c r="F131" s="85">
        <v>177649</v>
      </c>
      <c r="G131" s="29">
        <v>8.2899999999999991</v>
      </c>
      <c r="H131" s="29" t="s">
        <v>867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45009</v>
      </c>
      <c r="B132" s="29" t="s">
        <v>1067</v>
      </c>
      <c r="C132" s="28" t="s">
        <v>1068</v>
      </c>
      <c r="D132" s="28" t="s">
        <v>1249</v>
      </c>
      <c r="E132" s="28" t="s">
        <v>520</v>
      </c>
      <c r="F132" s="85">
        <v>184800</v>
      </c>
      <c r="G132" s="29">
        <v>99.55</v>
      </c>
      <c r="H132" s="29" t="s">
        <v>867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45009</v>
      </c>
      <c r="B133" s="29" t="s">
        <v>1067</v>
      </c>
      <c r="C133" s="28" t="s">
        <v>1068</v>
      </c>
      <c r="D133" s="28" t="s">
        <v>1250</v>
      </c>
      <c r="E133" s="28" t="s">
        <v>520</v>
      </c>
      <c r="F133" s="85">
        <v>75600</v>
      </c>
      <c r="G133" s="29">
        <v>100.46</v>
      </c>
      <c r="H133" s="29" t="s">
        <v>867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45009</v>
      </c>
      <c r="B134" s="29" t="s">
        <v>1251</v>
      </c>
      <c r="C134" s="28" t="s">
        <v>1252</v>
      </c>
      <c r="D134" s="28" t="s">
        <v>1253</v>
      </c>
      <c r="E134" s="28" t="s">
        <v>520</v>
      </c>
      <c r="F134" s="85">
        <v>154800</v>
      </c>
      <c r="G134" s="29">
        <v>81.41</v>
      </c>
      <c r="H134" s="29" t="s">
        <v>867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45009</v>
      </c>
      <c r="B135" s="29" t="s">
        <v>508</v>
      </c>
      <c r="C135" s="28" t="s">
        <v>1254</v>
      </c>
      <c r="D135" s="28" t="s">
        <v>1255</v>
      </c>
      <c r="E135" s="28" t="s">
        <v>520</v>
      </c>
      <c r="F135" s="85">
        <v>510272</v>
      </c>
      <c r="G135" s="29">
        <v>1499.67</v>
      </c>
      <c r="H135" s="29" t="s">
        <v>867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45009</v>
      </c>
      <c r="B136" s="29" t="s">
        <v>289</v>
      </c>
      <c r="C136" s="28" t="s">
        <v>1214</v>
      </c>
      <c r="D136" s="28" t="s">
        <v>1056</v>
      </c>
      <c r="E136" s="28" t="s">
        <v>521</v>
      </c>
      <c r="F136" s="85">
        <v>723086</v>
      </c>
      <c r="G136" s="29">
        <v>395.54</v>
      </c>
      <c r="H136" s="29" t="s">
        <v>867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45009</v>
      </c>
      <c r="B137" s="29" t="s">
        <v>1215</v>
      </c>
      <c r="C137" s="28" t="s">
        <v>1216</v>
      </c>
      <c r="D137" s="28" t="s">
        <v>1256</v>
      </c>
      <c r="E137" s="28" t="s">
        <v>521</v>
      </c>
      <c r="F137" s="85">
        <v>450000</v>
      </c>
      <c r="G137" s="29">
        <v>3.85</v>
      </c>
      <c r="H137" s="29" t="s">
        <v>867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45009</v>
      </c>
      <c r="B138" s="29" t="s">
        <v>1218</v>
      </c>
      <c r="C138" s="28" t="s">
        <v>1219</v>
      </c>
      <c r="D138" s="28" t="s">
        <v>1257</v>
      </c>
      <c r="E138" s="28" t="s">
        <v>521</v>
      </c>
      <c r="F138" s="85">
        <v>177600</v>
      </c>
      <c r="G138" s="29">
        <v>92.25</v>
      </c>
      <c r="H138" s="29" t="s">
        <v>867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45009</v>
      </c>
      <c r="B139" s="29" t="s">
        <v>1221</v>
      </c>
      <c r="C139" s="28" t="s">
        <v>1222</v>
      </c>
      <c r="D139" s="28" t="s">
        <v>1056</v>
      </c>
      <c r="E139" s="28" t="s">
        <v>521</v>
      </c>
      <c r="F139" s="85">
        <v>332469</v>
      </c>
      <c r="G139" s="29">
        <v>131.26</v>
      </c>
      <c r="H139" s="29" t="s">
        <v>867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45009</v>
      </c>
      <c r="B140" s="29" t="s">
        <v>1223</v>
      </c>
      <c r="C140" s="28" t="s">
        <v>1224</v>
      </c>
      <c r="D140" s="28" t="s">
        <v>1258</v>
      </c>
      <c r="E140" s="28" t="s">
        <v>521</v>
      </c>
      <c r="F140" s="85">
        <v>2500000</v>
      </c>
      <c r="G140" s="29">
        <v>22.02</v>
      </c>
      <c r="H140" s="29" t="s">
        <v>867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45009</v>
      </c>
      <c r="B141" s="29" t="s">
        <v>849</v>
      </c>
      <c r="C141" s="28" t="s">
        <v>1226</v>
      </c>
      <c r="D141" s="28" t="s">
        <v>1259</v>
      </c>
      <c r="E141" s="28" t="s">
        <v>521</v>
      </c>
      <c r="F141" s="85">
        <v>23207692</v>
      </c>
      <c r="G141" s="29">
        <v>347.24</v>
      </c>
      <c r="H141" s="29" t="s">
        <v>867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45009</v>
      </c>
      <c r="B142" s="29" t="s">
        <v>1230</v>
      </c>
      <c r="C142" s="28" t="s">
        <v>1231</v>
      </c>
      <c r="D142" s="28" t="s">
        <v>1232</v>
      </c>
      <c r="E142" s="28" t="s">
        <v>521</v>
      </c>
      <c r="F142" s="85">
        <v>163103</v>
      </c>
      <c r="G142" s="29">
        <v>15.17</v>
      </c>
      <c r="H142" s="29" t="s">
        <v>867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45009</v>
      </c>
      <c r="B143" s="29" t="s">
        <v>349</v>
      </c>
      <c r="C143" s="28" t="s">
        <v>1094</v>
      </c>
      <c r="D143" s="28" t="s">
        <v>1082</v>
      </c>
      <c r="E143" s="28" t="s">
        <v>521</v>
      </c>
      <c r="F143" s="85">
        <v>10244185</v>
      </c>
      <c r="G143" s="29">
        <v>0.56999999999999995</v>
      </c>
      <c r="H143" s="29" t="s">
        <v>867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45009</v>
      </c>
      <c r="B144" s="29" t="s">
        <v>349</v>
      </c>
      <c r="C144" s="28" t="s">
        <v>1094</v>
      </c>
      <c r="D144" s="28" t="s">
        <v>1164</v>
      </c>
      <c r="E144" s="28" t="s">
        <v>521</v>
      </c>
      <c r="F144" s="85">
        <v>10000000</v>
      </c>
      <c r="G144" s="29">
        <v>0.55000000000000004</v>
      </c>
      <c r="H144" s="29" t="s">
        <v>867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45009</v>
      </c>
      <c r="B145" s="29" t="s">
        <v>1098</v>
      </c>
      <c r="C145" s="28" t="s">
        <v>1099</v>
      </c>
      <c r="D145" s="28" t="s">
        <v>1100</v>
      </c>
      <c r="E145" s="28" t="s">
        <v>521</v>
      </c>
      <c r="F145" s="85">
        <v>4000000</v>
      </c>
      <c r="G145" s="29">
        <v>0.56000000000000005</v>
      </c>
      <c r="H145" s="29" t="s">
        <v>867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45009</v>
      </c>
      <c r="B146" s="29" t="s">
        <v>1095</v>
      </c>
      <c r="C146" s="28" t="s">
        <v>1096</v>
      </c>
      <c r="D146" s="28" t="s">
        <v>1097</v>
      </c>
      <c r="E146" s="28" t="s">
        <v>521</v>
      </c>
      <c r="F146" s="85">
        <v>7000</v>
      </c>
      <c r="G146" s="29">
        <v>165.75</v>
      </c>
      <c r="H146" s="29" t="s">
        <v>867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45009</v>
      </c>
      <c r="B147" s="29" t="s">
        <v>1233</v>
      </c>
      <c r="C147" s="28" t="s">
        <v>1234</v>
      </c>
      <c r="D147" s="28" t="s">
        <v>1257</v>
      </c>
      <c r="E147" s="28" t="s">
        <v>521</v>
      </c>
      <c r="F147" s="85">
        <v>283750</v>
      </c>
      <c r="G147" s="29">
        <v>291</v>
      </c>
      <c r="H147" s="29" t="s">
        <v>867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45009</v>
      </c>
      <c r="B148" s="29" t="s">
        <v>1065</v>
      </c>
      <c r="C148" s="28" t="s">
        <v>1066</v>
      </c>
      <c r="D148" s="28" t="s">
        <v>1064</v>
      </c>
      <c r="E148" s="28" t="s">
        <v>521</v>
      </c>
      <c r="F148" s="85">
        <v>192553</v>
      </c>
      <c r="G148" s="29">
        <v>106.96</v>
      </c>
      <c r="H148" s="29" t="s">
        <v>867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45009</v>
      </c>
      <c r="B149" s="29" t="s">
        <v>1065</v>
      </c>
      <c r="C149" s="28" t="s">
        <v>1066</v>
      </c>
      <c r="D149" s="28" t="s">
        <v>1235</v>
      </c>
      <c r="E149" s="28" t="s">
        <v>521</v>
      </c>
      <c r="F149" s="85">
        <v>85291</v>
      </c>
      <c r="G149" s="29">
        <v>109.78</v>
      </c>
      <c r="H149" s="29" t="s">
        <v>867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45009</v>
      </c>
      <c r="B150" s="29" t="s">
        <v>1065</v>
      </c>
      <c r="C150" s="28" t="s">
        <v>1066</v>
      </c>
      <c r="D150" s="28" t="s">
        <v>1056</v>
      </c>
      <c r="E150" s="28" t="s">
        <v>521</v>
      </c>
      <c r="F150" s="85">
        <v>149689</v>
      </c>
      <c r="G150" s="29">
        <v>106.82</v>
      </c>
      <c r="H150" s="29" t="s">
        <v>867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45009</v>
      </c>
      <c r="B151" s="29" t="s">
        <v>1065</v>
      </c>
      <c r="C151" s="28" t="s">
        <v>1066</v>
      </c>
      <c r="D151" s="28" t="s">
        <v>1093</v>
      </c>
      <c r="E151" s="28" t="s">
        <v>521</v>
      </c>
      <c r="F151" s="85">
        <v>71616</v>
      </c>
      <c r="G151" s="29">
        <v>106.32</v>
      </c>
      <c r="H151" s="29" t="s">
        <v>867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45009</v>
      </c>
      <c r="B152" s="29" t="s">
        <v>1236</v>
      </c>
      <c r="C152" s="28" t="s">
        <v>1237</v>
      </c>
      <c r="D152" s="28" t="s">
        <v>1164</v>
      </c>
      <c r="E152" s="28" t="s">
        <v>521</v>
      </c>
      <c r="F152" s="85">
        <v>298211</v>
      </c>
      <c r="G152" s="29">
        <v>40.44</v>
      </c>
      <c r="H152" s="29" t="s">
        <v>867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45009</v>
      </c>
      <c r="B153" s="29" t="s">
        <v>1260</v>
      </c>
      <c r="C153" s="28" t="s">
        <v>1261</v>
      </c>
      <c r="D153" s="28" t="s">
        <v>1262</v>
      </c>
      <c r="E153" s="28" t="s">
        <v>521</v>
      </c>
      <c r="F153" s="85">
        <v>375000</v>
      </c>
      <c r="G153" s="29">
        <v>29.95</v>
      </c>
      <c r="H153" s="29" t="s">
        <v>867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45009</v>
      </c>
      <c r="B154" s="29" t="s">
        <v>1238</v>
      </c>
      <c r="C154" s="28" t="s">
        <v>1239</v>
      </c>
      <c r="D154" s="28" t="s">
        <v>1263</v>
      </c>
      <c r="E154" s="28" t="s">
        <v>521</v>
      </c>
      <c r="F154" s="85">
        <v>20000</v>
      </c>
      <c r="G154" s="29">
        <v>98.84</v>
      </c>
      <c r="H154" s="29" t="s">
        <v>867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45009</v>
      </c>
      <c r="B155" s="29" t="s">
        <v>1245</v>
      </c>
      <c r="C155" s="28" t="s">
        <v>1246</v>
      </c>
      <c r="D155" s="28" t="s">
        <v>1167</v>
      </c>
      <c r="E155" s="28" t="s">
        <v>521</v>
      </c>
      <c r="F155" s="85">
        <v>60000</v>
      </c>
      <c r="G155" s="29">
        <v>14.4</v>
      </c>
      <c r="H155" s="29" t="s">
        <v>867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45009</v>
      </c>
      <c r="B156" s="29" t="s">
        <v>1204</v>
      </c>
      <c r="C156" s="28" t="s">
        <v>1248</v>
      </c>
      <c r="D156" s="28" t="s">
        <v>1264</v>
      </c>
      <c r="E156" s="28" t="s">
        <v>521</v>
      </c>
      <c r="F156" s="85">
        <v>183860</v>
      </c>
      <c r="G156" s="29">
        <v>8.2899999999999991</v>
      </c>
      <c r="H156" s="29" t="s">
        <v>867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45009</v>
      </c>
      <c r="B157" s="29" t="s">
        <v>1204</v>
      </c>
      <c r="C157" s="28" t="s">
        <v>1248</v>
      </c>
      <c r="D157" s="28" t="s">
        <v>1206</v>
      </c>
      <c r="E157" s="28" t="s">
        <v>521</v>
      </c>
      <c r="F157" s="85">
        <v>16</v>
      </c>
      <c r="G157" s="29">
        <v>8.3000000000000007</v>
      </c>
      <c r="H157" s="29" t="s">
        <v>867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45009</v>
      </c>
      <c r="B158" s="29" t="s">
        <v>1251</v>
      </c>
      <c r="C158" s="28" t="s">
        <v>1252</v>
      </c>
      <c r="D158" s="28" t="s">
        <v>1265</v>
      </c>
      <c r="E158" s="28" t="s">
        <v>521</v>
      </c>
      <c r="F158" s="85">
        <v>154800</v>
      </c>
      <c r="G158" s="29">
        <v>81.41</v>
      </c>
      <c r="H158" s="29" t="s">
        <v>867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5"/>
  <sheetViews>
    <sheetView zoomScale="85" zoomScaleNormal="85" workbookViewId="0">
      <selection activeCell="K13" sqref="K1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311">
        <v>44896</v>
      </c>
      <c r="C10" s="325"/>
      <c r="D10" s="326" t="s">
        <v>197</v>
      </c>
      <c r="E10" s="327" t="s">
        <v>870</v>
      </c>
      <c r="F10" s="302">
        <v>3380</v>
      </c>
      <c r="G10" s="302">
        <v>3140</v>
      </c>
      <c r="H10" s="302">
        <f>(3565+3140)/2</f>
        <v>3352.5</v>
      </c>
      <c r="I10" s="328" t="s">
        <v>862</v>
      </c>
      <c r="J10" s="310" t="s">
        <v>1040</v>
      </c>
      <c r="K10" s="310">
        <f t="shared" ref="K10" si="0">H10-F10</f>
        <v>-27.5</v>
      </c>
      <c r="L10" s="329">
        <f t="shared" ref="L10" si="1">(F10*-0.7)/100</f>
        <v>-23.66</v>
      </c>
      <c r="M10" s="330">
        <f t="shared" ref="M10" si="2">(K10+L10)/F10</f>
        <v>-1.5136094674556212E-2</v>
      </c>
      <c r="N10" s="310" t="s">
        <v>547</v>
      </c>
      <c r="O10" s="331">
        <v>45005</v>
      </c>
      <c r="P10" s="329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762.45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4">
        <v>3</v>
      </c>
      <c r="B12" s="324">
        <v>44950</v>
      </c>
      <c r="C12" s="345"/>
      <c r="D12" s="346" t="s">
        <v>762</v>
      </c>
      <c r="E12" s="347" t="s">
        <v>537</v>
      </c>
      <c r="F12" s="344">
        <v>1435</v>
      </c>
      <c r="G12" s="344">
        <v>1340</v>
      </c>
      <c r="H12" s="344">
        <f>(1512.5+1324.5)/2</f>
        <v>1418.5</v>
      </c>
      <c r="I12" s="348" t="s">
        <v>872</v>
      </c>
      <c r="J12" s="310" t="s">
        <v>1062</v>
      </c>
      <c r="K12" s="310">
        <f t="shared" ref="K12" si="3">H12-F12</f>
        <v>-16.5</v>
      </c>
      <c r="L12" s="329">
        <f t="shared" ref="L12" si="4">(F12*-0.7)/100</f>
        <v>-10.044999999999998</v>
      </c>
      <c r="M12" s="330">
        <f t="shared" ref="M12" si="5">(K12+L12)/F12</f>
        <v>-1.8498257839721251E-2</v>
      </c>
      <c r="N12" s="310" t="s">
        <v>547</v>
      </c>
      <c r="O12" s="331">
        <v>45007</v>
      </c>
      <c r="P12" s="329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839.9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139</v>
      </c>
      <c r="E14" s="252" t="s">
        <v>565</v>
      </c>
      <c r="F14" s="245" t="s">
        <v>879</v>
      </c>
      <c r="G14" s="245">
        <v>660</v>
      </c>
      <c r="H14" s="245"/>
      <c r="I14" s="253" t="s">
        <v>877</v>
      </c>
      <c r="J14" s="246" t="s">
        <v>538</v>
      </c>
      <c r="K14" s="246"/>
      <c r="L14" s="247"/>
      <c r="M14" s="248"/>
      <c r="N14" s="246"/>
      <c r="O14" s="249"/>
      <c r="P14" s="247">
        <f>VLOOKUP(D14,'MidCap Intra'!B14:C514,2,0)</f>
        <v>657.8</v>
      </c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4">
        <v>6</v>
      </c>
      <c r="B15" s="294">
        <v>44973</v>
      </c>
      <c r="C15" s="315"/>
      <c r="D15" s="316" t="s">
        <v>174</v>
      </c>
      <c r="E15" s="317" t="s">
        <v>565</v>
      </c>
      <c r="F15" s="314">
        <v>2280</v>
      </c>
      <c r="G15" s="314">
        <v>2170</v>
      </c>
      <c r="H15" s="314">
        <v>2395</v>
      </c>
      <c r="I15" s="318" t="s">
        <v>880</v>
      </c>
      <c r="J15" s="276" t="s">
        <v>1057</v>
      </c>
      <c r="K15" s="276">
        <f t="shared" ref="K15" si="6">H15-F15</f>
        <v>115</v>
      </c>
      <c r="L15" s="299">
        <f t="shared" ref="L15" si="7">(F15*-0.7)/100</f>
        <v>-15.96</v>
      </c>
      <c r="M15" s="300">
        <f t="shared" ref="M15" si="8">(K15+L15)/F15</f>
        <v>4.3438596491228068E-2</v>
      </c>
      <c r="N15" s="276" t="s">
        <v>535</v>
      </c>
      <c r="O15" s="301">
        <v>45007</v>
      </c>
      <c r="P15" s="319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>
        <v>462.5</v>
      </c>
      <c r="G16" s="245">
        <v>425</v>
      </c>
      <c r="H16" s="245"/>
      <c r="I16" s="253" t="s">
        <v>881</v>
      </c>
      <c r="J16" s="246" t="s">
        <v>538</v>
      </c>
      <c r="K16" s="246"/>
      <c r="L16" s="247"/>
      <c r="M16" s="248"/>
      <c r="N16" s="246"/>
      <c r="O16" s="249"/>
      <c r="P16" s="247">
        <f>VLOOKUP(D16,'MidCap Intra'!B16:C516,2,0)</f>
        <v>459.85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4">
        <v>8</v>
      </c>
      <c r="B17" s="294">
        <v>44978</v>
      </c>
      <c r="C17" s="315"/>
      <c r="D17" s="316" t="s">
        <v>82</v>
      </c>
      <c r="E17" s="317" t="s">
        <v>565</v>
      </c>
      <c r="F17" s="314">
        <v>284.5</v>
      </c>
      <c r="G17" s="314">
        <v>268</v>
      </c>
      <c r="H17" s="314">
        <v>303.5</v>
      </c>
      <c r="I17" s="318" t="s">
        <v>883</v>
      </c>
      <c r="J17" s="276" t="s">
        <v>922</v>
      </c>
      <c r="K17" s="276">
        <f t="shared" ref="K17" si="9">H17-F17</f>
        <v>19</v>
      </c>
      <c r="L17" s="299">
        <f t="shared" ref="L17" si="10">(F17*-0.7)/100</f>
        <v>-1.9914999999999998</v>
      </c>
      <c r="M17" s="300">
        <f t="shared" ref="M17" si="11">(K17+L17)/F17</f>
        <v>5.9783831282952553E-2</v>
      </c>
      <c r="N17" s="276" t="s">
        <v>535</v>
      </c>
      <c r="O17" s="301">
        <v>44988</v>
      </c>
      <c r="P17" s="319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4">
        <v>9</v>
      </c>
      <c r="B18" s="324">
        <v>44978</v>
      </c>
      <c r="C18" s="345"/>
      <c r="D18" s="346" t="s">
        <v>884</v>
      </c>
      <c r="E18" s="347" t="s">
        <v>565</v>
      </c>
      <c r="F18" s="344">
        <f>(865+899)/2</f>
        <v>882</v>
      </c>
      <c r="G18" s="344">
        <v>830</v>
      </c>
      <c r="H18" s="344">
        <v>830</v>
      </c>
      <c r="I18" s="348" t="s">
        <v>885</v>
      </c>
      <c r="J18" s="310" t="s">
        <v>996</v>
      </c>
      <c r="K18" s="310">
        <f t="shared" ref="K18" si="12">H18-F18</f>
        <v>-52</v>
      </c>
      <c r="L18" s="329">
        <f t="shared" ref="L18" si="13">(F18*-0.7)/100</f>
        <v>-6.1739999999999995</v>
      </c>
      <c r="M18" s="330">
        <f t="shared" ref="M18" si="14">(K18+L18)/F18</f>
        <v>-6.5956916099773236E-2</v>
      </c>
      <c r="N18" s="310" t="s">
        <v>547</v>
      </c>
      <c r="O18" s="331">
        <v>45000</v>
      </c>
      <c r="P18" s="349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893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2934.1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4">
        <v>11</v>
      </c>
      <c r="B20" s="294">
        <v>44984</v>
      </c>
      <c r="C20" s="315"/>
      <c r="D20" s="316" t="s">
        <v>186</v>
      </c>
      <c r="E20" s="317" t="s">
        <v>565</v>
      </c>
      <c r="F20" s="314">
        <v>522.5</v>
      </c>
      <c r="G20" s="314">
        <v>478</v>
      </c>
      <c r="H20" s="314">
        <v>554</v>
      </c>
      <c r="I20" s="318" t="s">
        <v>876</v>
      </c>
      <c r="J20" s="276" t="s">
        <v>929</v>
      </c>
      <c r="K20" s="276">
        <f t="shared" ref="K20" si="15">H20-F20</f>
        <v>31.5</v>
      </c>
      <c r="L20" s="299">
        <f t="shared" ref="L20" si="16">(F20*-0.7)/100</f>
        <v>-3.6575000000000002</v>
      </c>
      <c r="M20" s="300">
        <f t="shared" ref="M20" si="17">(K20+L20)/F20</f>
        <v>5.3287081339712918E-2</v>
      </c>
      <c r="N20" s="276" t="s">
        <v>535</v>
      </c>
      <c r="O20" s="301">
        <v>44988</v>
      </c>
      <c r="P20" s="319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360">
        <v>12</v>
      </c>
      <c r="B21" s="361">
        <v>44986</v>
      </c>
      <c r="C21" s="362"/>
      <c r="D21" s="363" t="s">
        <v>453</v>
      </c>
      <c r="E21" s="364" t="s">
        <v>565</v>
      </c>
      <c r="F21" s="360">
        <v>167.25</v>
      </c>
      <c r="G21" s="360">
        <v>158</v>
      </c>
      <c r="H21" s="360">
        <v>174</v>
      </c>
      <c r="I21" s="365" t="s">
        <v>892</v>
      </c>
      <c r="J21" s="366" t="s">
        <v>1106</v>
      </c>
      <c r="K21" s="366">
        <f t="shared" ref="K21" si="18">H21-F21</f>
        <v>6.75</v>
      </c>
      <c r="L21" s="367">
        <f t="shared" ref="L21" si="19">(F21*-0.7)/100</f>
        <v>-1.17075</v>
      </c>
      <c r="M21" s="368">
        <f t="shared" ref="M21" si="20">(K21+L21)/F21</f>
        <v>3.3358744394618833E-2</v>
      </c>
      <c r="N21" s="369" t="s">
        <v>535</v>
      </c>
      <c r="O21" s="370">
        <v>45009</v>
      </c>
      <c r="P21" s="371">
        <f>VLOOKUP(D21,'MidCap Intra'!B21:C521,2,0)</f>
        <v>170.85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985</v>
      </c>
      <c r="G22" s="245">
        <v>5340</v>
      </c>
      <c r="H22" s="245"/>
      <c r="I22" s="253" t="s">
        <v>986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5660.4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987</v>
      </c>
      <c r="G23" s="245">
        <v>3680</v>
      </c>
      <c r="H23" s="245"/>
      <c r="I23" s="253" t="s">
        <v>988</v>
      </c>
      <c r="J23" s="246" t="s">
        <v>538</v>
      </c>
      <c r="K23" s="246"/>
      <c r="L23" s="247"/>
      <c r="M23" s="248"/>
      <c r="N23" s="246"/>
      <c r="O23" s="249"/>
      <c r="P23" s="247">
        <f>VLOOKUP(D23,'MidCap Intra'!B23:C523,2,0)</f>
        <v>3700.5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1014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273.8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02">
        <v>1</v>
      </c>
      <c r="B35" s="324">
        <v>44985</v>
      </c>
      <c r="C35" s="325"/>
      <c r="D35" s="326" t="s">
        <v>183</v>
      </c>
      <c r="E35" s="327" t="s">
        <v>537</v>
      </c>
      <c r="F35" s="302">
        <v>2357</v>
      </c>
      <c r="G35" s="302">
        <v>2270</v>
      </c>
      <c r="H35" s="302">
        <v>2270</v>
      </c>
      <c r="I35" s="328" t="s">
        <v>880</v>
      </c>
      <c r="J35" s="310" t="s">
        <v>1020</v>
      </c>
      <c r="K35" s="310">
        <f t="shared" ref="K35" si="21">H35-F35</f>
        <v>-87</v>
      </c>
      <c r="L35" s="329">
        <f t="shared" ref="L35" si="22">(F35*-0.7)/100</f>
        <v>-16.498999999999999</v>
      </c>
      <c r="M35" s="330">
        <f t="shared" ref="M35" si="23">(K35+L35)/F35</f>
        <v>-4.3911327959270254E-2</v>
      </c>
      <c r="N35" s="310" t="s">
        <v>547</v>
      </c>
      <c r="O35" s="331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294">
        <v>44986</v>
      </c>
      <c r="C36" s="295"/>
      <c r="D36" s="296" t="s">
        <v>50</v>
      </c>
      <c r="E36" s="297" t="s">
        <v>537</v>
      </c>
      <c r="F36" s="278">
        <v>561</v>
      </c>
      <c r="G36" s="278">
        <v>545</v>
      </c>
      <c r="H36" s="278">
        <v>576.5</v>
      </c>
      <c r="I36" s="298" t="s">
        <v>904</v>
      </c>
      <c r="J36" s="276" t="s">
        <v>913</v>
      </c>
      <c r="K36" s="276">
        <f t="shared" ref="K36" si="24">H36-F36</f>
        <v>15.5</v>
      </c>
      <c r="L36" s="299">
        <f t="shared" ref="L36" si="25">(F36*-0.7)/100</f>
        <v>-3.927</v>
      </c>
      <c r="M36" s="300">
        <f t="shared" ref="M36" si="26">(K36+L36)/F36</f>
        <v>2.0629233511586454E-2</v>
      </c>
      <c r="N36" s="276" t="s">
        <v>535</v>
      </c>
      <c r="O36" s="301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294">
        <v>44986</v>
      </c>
      <c r="C37" s="295"/>
      <c r="D37" s="296" t="s">
        <v>500</v>
      </c>
      <c r="E37" s="297" t="s">
        <v>537</v>
      </c>
      <c r="F37" s="278">
        <v>310</v>
      </c>
      <c r="G37" s="278">
        <v>300</v>
      </c>
      <c r="H37" s="278">
        <v>318.5</v>
      </c>
      <c r="I37" s="298" t="s">
        <v>905</v>
      </c>
      <c r="J37" s="276" t="s">
        <v>930</v>
      </c>
      <c r="K37" s="276">
        <f t="shared" ref="K37" si="27">H37-F37</f>
        <v>8.5</v>
      </c>
      <c r="L37" s="299">
        <f t="shared" ref="L37" si="28">(F37*-0.7)/100</f>
        <v>-2.17</v>
      </c>
      <c r="M37" s="300">
        <f t="shared" ref="M37" si="29">(K37+L37)/F37</f>
        <v>2.0419354838709679E-2</v>
      </c>
      <c r="N37" s="276" t="s">
        <v>535</v>
      </c>
      <c r="O37" s="301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02">
        <v>4</v>
      </c>
      <c r="B38" s="324">
        <v>44986</v>
      </c>
      <c r="C38" s="325"/>
      <c r="D38" s="326" t="s">
        <v>198</v>
      </c>
      <c r="E38" s="327" t="s">
        <v>537</v>
      </c>
      <c r="F38" s="302">
        <v>1110</v>
      </c>
      <c r="G38" s="302">
        <v>1078</v>
      </c>
      <c r="H38" s="302">
        <v>1063.5</v>
      </c>
      <c r="I38" s="328" t="s">
        <v>906</v>
      </c>
      <c r="J38" s="310" t="s">
        <v>953</v>
      </c>
      <c r="K38" s="310">
        <f t="shared" ref="K38" si="30">H38-F38</f>
        <v>-46.5</v>
      </c>
      <c r="L38" s="329">
        <f t="shared" ref="L38" si="31">(F38*-0.7)/100</f>
        <v>-7.77</v>
      </c>
      <c r="M38" s="330">
        <f t="shared" ref="M38" si="32">(K38+L38)/F38</f>
        <v>-4.8891891891891887E-2</v>
      </c>
      <c r="N38" s="310" t="s">
        <v>547</v>
      </c>
      <c r="O38" s="331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02">
        <v>5</v>
      </c>
      <c r="B39" s="311">
        <v>44988</v>
      </c>
      <c r="C39" s="325"/>
      <c r="D39" s="326" t="s">
        <v>148</v>
      </c>
      <c r="E39" s="327" t="s">
        <v>537</v>
      </c>
      <c r="F39" s="302">
        <v>1266</v>
      </c>
      <c r="G39" s="302">
        <v>1230</v>
      </c>
      <c r="H39" s="302">
        <v>1230</v>
      </c>
      <c r="I39" s="328" t="s">
        <v>925</v>
      </c>
      <c r="J39" s="310" t="s">
        <v>966</v>
      </c>
      <c r="K39" s="310">
        <f t="shared" ref="K39:K40" si="33">H39-F39</f>
        <v>-36</v>
      </c>
      <c r="L39" s="329">
        <f t="shared" ref="L39" si="34">(F39*-0.7)/100</f>
        <v>-8.8620000000000001</v>
      </c>
      <c r="M39" s="330">
        <f t="shared" ref="M39" si="35">(K39+L39)/F39</f>
        <v>-3.5436018957345973E-2</v>
      </c>
      <c r="N39" s="310" t="s">
        <v>547</v>
      </c>
      <c r="O39" s="331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>
        <v>710</v>
      </c>
      <c r="G40" s="201">
        <v>689</v>
      </c>
      <c r="H40" s="201">
        <v>713</v>
      </c>
      <c r="I40" s="275" t="s">
        <v>927</v>
      </c>
      <c r="J40" s="226" t="s">
        <v>538</v>
      </c>
      <c r="K40" s="226">
        <f t="shared" si="33"/>
        <v>3</v>
      </c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02">
        <v>7</v>
      </c>
      <c r="B41" s="324">
        <v>44991</v>
      </c>
      <c r="C41" s="325"/>
      <c r="D41" s="326" t="s">
        <v>936</v>
      </c>
      <c r="E41" s="327" t="s">
        <v>537</v>
      </c>
      <c r="F41" s="302">
        <v>582</v>
      </c>
      <c r="G41" s="302">
        <v>566</v>
      </c>
      <c r="H41" s="302">
        <v>560</v>
      </c>
      <c r="I41" s="328" t="s">
        <v>937</v>
      </c>
      <c r="J41" s="310" t="s">
        <v>968</v>
      </c>
      <c r="K41" s="310">
        <f t="shared" ref="K41" si="36">H41-F41</f>
        <v>-22</v>
      </c>
      <c r="L41" s="329">
        <f t="shared" ref="L41" si="37">(F41*-0.7)/100</f>
        <v>-4.0739999999999998</v>
      </c>
      <c r="M41" s="330">
        <f t="shared" ref="M41" si="38">(K41+L41)/F41</f>
        <v>-4.4800687285223365E-2</v>
      </c>
      <c r="N41" s="310" t="s">
        <v>547</v>
      </c>
      <c r="O41" s="331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997</v>
      </c>
      <c r="G42" s="201">
        <v>1137</v>
      </c>
      <c r="H42" s="201"/>
      <c r="I42" s="275" t="s">
        <v>998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 t="s">
        <v>536</v>
      </c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302">
        <v>9</v>
      </c>
      <c r="B43" s="324">
        <v>45001</v>
      </c>
      <c r="C43" s="325"/>
      <c r="D43" s="326" t="s">
        <v>500</v>
      </c>
      <c r="E43" s="327" t="s">
        <v>537</v>
      </c>
      <c r="F43" s="302">
        <v>299</v>
      </c>
      <c r="G43" s="302">
        <v>290</v>
      </c>
      <c r="H43" s="302">
        <v>290</v>
      </c>
      <c r="I43" s="328" t="s">
        <v>1015</v>
      </c>
      <c r="J43" s="310" t="s">
        <v>1070</v>
      </c>
      <c r="K43" s="310">
        <f t="shared" ref="K43" si="39">H43-F43</f>
        <v>-9</v>
      </c>
      <c r="L43" s="329">
        <f t="shared" ref="L43" si="40">(F43*-0.7)/100</f>
        <v>-2.093</v>
      </c>
      <c r="M43" s="330">
        <f t="shared" ref="M43" si="41">(K43+L43)/F43</f>
        <v>-3.7100334448160535E-2</v>
      </c>
      <c r="N43" s="310" t="s">
        <v>547</v>
      </c>
      <c r="O43" s="331">
        <v>45008</v>
      </c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78">
        <v>10</v>
      </c>
      <c r="B44" s="294">
        <v>45002</v>
      </c>
      <c r="C44" s="295"/>
      <c r="D44" s="296" t="s">
        <v>186</v>
      </c>
      <c r="E44" s="297" t="s">
        <v>537</v>
      </c>
      <c r="F44" s="278">
        <v>523.5</v>
      </c>
      <c r="G44" s="278">
        <v>509</v>
      </c>
      <c r="H44" s="278">
        <v>531.5</v>
      </c>
      <c r="I44" s="298" t="s">
        <v>1031</v>
      </c>
      <c r="J44" s="276" t="s">
        <v>1032</v>
      </c>
      <c r="K44" s="276">
        <f t="shared" ref="K44" si="42">H44-F44</f>
        <v>8</v>
      </c>
      <c r="L44" s="299">
        <f>(F44*-0.07)/100</f>
        <v>-0.36645000000000005</v>
      </c>
      <c r="M44" s="300">
        <f t="shared" ref="M44" si="43">(K44+L44)/F44</f>
        <v>1.458175740210124E-2</v>
      </c>
      <c r="N44" s="276" t="s">
        <v>535</v>
      </c>
      <c r="O44" s="301">
        <v>45002</v>
      </c>
      <c r="P44" s="267"/>
      <c r="R44" s="227" t="s">
        <v>536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>
        <v>45006</v>
      </c>
      <c r="C45" s="272"/>
      <c r="D45" s="273" t="s">
        <v>186</v>
      </c>
      <c r="E45" s="274" t="s">
        <v>537</v>
      </c>
      <c r="F45" s="201" t="s">
        <v>1050</v>
      </c>
      <c r="G45" s="201">
        <v>505</v>
      </c>
      <c r="H45" s="201"/>
      <c r="I45" s="275" t="s">
        <v>1031</v>
      </c>
      <c r="J45" s="226" t="s">
        <v>538</v>
      </c>
      <c r="K45" s="226"/>
      <c r="L45" s="281"/>
      <c r="M45" s="282"/>
      <c r="N45" s="226"/>
      <c r="O45" s="283"/>
      <c r="P45" s="267"/>
      <c r="Q45" s="198"/>
      <c r="R45" s="227" t="s">
        <v>536</v>
      </c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3.5" customHeight="1">
      <c r="A46" s="201">
        <v>12</v>
      </c>
      <c r="B46" s="244">
        <v>45008</v>
      </c>
      <c r="C46" s="272"/>
      <c r="D46" s="273" t="s">
        <v>507</v>
      </c>
      <c r="E46" s="274" t="s">
        <v>537</v>
      </c>
      <c r="F46" s="201" t="s">
        <v>1071</v>
      </c>
      <c r="G46" s="201">
        <v>264</v>
      </c>
      <c r="H46" s="201"/>
      <c r="I46" s="275" t="s">
        <v>602</v>
      </c>
      <c r="J46" s="226" t="s">
        <v>538</v>
      </c>
      <c r="K46" s="226"/>
      <c r="L46" s="281"/>
      <c r="M46" s="282"/>
      <c r="N46" s="226"/>
      <c r="O46" s="283"/>
      <c r="P46" s="267"/>
      <c r="Q46" s="198"/>
      <c r="R46" s="227"/>
      <c r="S46" s="197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3.5" customHeight="1">
      <c r="A47" s="201"/>
      <c r="B47" s="244"/>
      <c r="C47" s="272"/>
      <c r="D47" s="273"/>
      <c r="E47" s="274"/>
      <c r="F47" s="201"/>
      <c r="G47" s="201"/>
      <c r="H47" s="201"/>
      <c r="I47" s="275"/>
      <c r="J47" s="226"/>
      <c r="K47" s="226"/>
      <c r="L47" s="281"/>
      <c r="M47" s="282"/>
      <c r="N47" s="226"/>
      <c r="O47" s="283"/>
      <c r="P47" s="267"/>
      <c r="Q47" s="198"/>
      <c r="R47" s="227"/>
      <c r="S47" s="197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198" customFormat="1" ht="13.5" customHeight="1">
      <c r="A48" s="350"/>
      <c r="B48" s="350"/>
      <c r="C48" s="272"/>
      <c r="D48" s="273"/>
      <c r="E48" s="274"/>
      <c r="F48" s="201"/>
      <c r="G48" s="201"/>
      <c r="H48" s="201"/>
      <c r="I48" s="275"/>
      <c r="J48" s="226"/>
      <c r="K48" s="226"/>
      <c r="L48" s="281"/>
      <c r="M48" s="282"/>
      <c r="N48" s="226"/>
      <c r="O48" s="283"/>
      <c r="P48" s="267"/>
      <c r="R48" s="22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</row>
    <row r="49" spans="1:38" ht="44.25" customHeight="1">
      <c r="A49" s="109" t="s">
        <v>539</v>
      </c>
      <c r="B49" s="130"/>
      <c r="C49" s="130"/>
      <c r="D49" s="1"/>
      <c r="E49" s="6"/>
      <c r="F49" s="6"/>
      <c r="G49" s="6"/>
      <c r="H49" s="6" t="s">
        <v>551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540</v>
      </c>
      <c r="B50" s="109"/>
      <c r="C50" s="109"/>
      <c r="D50" s="109"/>
      <c r="E50" s="41"/>
      <c r="F50" s="116" t="s">
        <v>541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543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552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512</v>
      </c>
      <c r="C54" s="94"/>
      <c r="D54" s="95" t="s">
        <v>523</v>
      </c>
      <c r="E54" s="94" t="s">
        <v>524</v>
      </c>
      <c r="F54" s="94" t="s">
        <v>525</v>
      </c>
      <c r="G54" s="94" t="s">
        <v>545</v>
      </c>
      <c r="H54" s="94" t="s">
        <v>527</v>
      </c>
      <c r="I54" s="94" t="s">
        <v>528</v>
      </c>
      <c r="J54" s="93" t="s">
        <v>529</v>
      </c>
      <c r="K54" s="136" t="s">
        <v>553</v>
      </c>
      <c r="L54" s="96" t="s">
        <v>531</v>
      </c>
      <c r="M54" s="136" t="s">
        <v>554</v>
      </c>
      <c r="N54" s="94" t="s">
        <v>555</v>
      </c>
      <c r="O54" s="93" t="s">
        <v>533</v>
      </c>
      <c r="P54" s="95" t="s">
        <v>534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302">
        <v>1</v>
      </c>
      <c r="B55" s="303">
        <v>44978</v>
      </c>
      <c r="C55" s="304"/>
      <c r="D55" s="304" t="s">
        <v>886</v>
      </c>
      <c r="E55" s="302" t="s">
        <v>537</v>
      </c>
      <c r="F55" s="302">
        <v>442.5</v>
      </c>
      <c r="G55" s="302">
        <v>432</v>
      </c>
      <c r="H55" s="305">
        <v>432</v>
      </c>
      <c r="I55" s="305" t="s">
        <v>887</v>
      </c>
      <c r="J55" s="310" t="s">
        <v>923</v>
      </c>
      <c r="K55" s="307">
        <f t="shared" ref="K55" si="44">H55-F55</f>
        <v>-10.5</v>
      </c>
      <c r="L55" s="308">
        <v>100</v>
      </c>
      <c r="M55" s="309">
        <f t="shared" ref="M55" si="45">(K55*N55)-100</f>
        <v>-14275</v>
      </c>
      <c r="N55" s="307">
        <v>1350</v>
      </c>
      <c r="O55" s="310" t="s">
        <v>547</v>
      </c>
      <c r="P55" s="311">
        <v>44988</v>
      </c>
      <c r="Q55" s="200"/>
      <c r="R55" s="203" t="s">
        <v>799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>
        <v>2</v>
      </c>
      <c r="B56" s="289">
        <v>44979</v>
      </c>
      <c r="C56" s="235"/>
      <c r="D56" s="235" t="s">
        <v>888</v>
      </c>
      <c r="E56" s="201" t="s">
        <v>537</v>
      </c>
      <c r="F56" s="201" t="s">
        <v>889</v>
      </c>
      <c r="G56" s="201">
        <v>1380</v>
      </c>
      <c r="H56" s="202"/>
      <c r="I56" s="202" t="s">
        <v>890</v>
      </c>
      <c r="J56" s="226" t="s">
        <v>538</v>
      </c>
      <c r="K56" s="202"/>
      <c r="L56" s="218"/>
      <c r="M56" s="219"/>
      <c r="N56" s="202"/>
      <c r="O56" s="226"/>
      <c r="P56" s="199"/>
      <c r="Q56" s="200"/>
      <c r="R56" s="203" t="s">
        <v>536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5.6" customHeight="1">
      <c r="A57" s="291">
        <v>3</v>
      </c>
      <c r="B57" s="277">
        <v>44986</v>
      </c>
      <c r="C57" s="288"/>
      <c r="D57" s="288" t="s">
        <v>902</v>
      </c>
      <c r="E57" s="278" t="s">
        <v>537</v>
      </c>
      <c r="F57" s="278">
        <v>2130</v>
      </c>
      <c r="G57" s="278">
        <v>2090</v>
      </c>
      <c r="H57" s="287">
        <v>2162</v>
      </c>
      <c r="I57" s="292" t="s">
        <v>903</v>
      </c>
      <c r="J57" s="293" t="s">
        <v>924</v>
      </c>
      <c r="K57" s="284">
        <f t="shared" ref="K57" si="46">H57-F57</f>
        <v>32</v>
      </c>
      <c r="L57" s="285">
        <v>100</v>
      </c>
      <c r="M57" s="286">
        <f t="shared" ref="M57" si="47">(K57*N57)-100</f>
        <v>9500</v>
      </c>
      <c r="N57" s="284">
        <v>300</v>
      </c>
      <c r="O57" s="276" t="s">
        <v>535</v>
      </c>
      <c r="P57" s="277">
        <v>44988</v>
      </c>
      <c r="Q57" s="1"/>
      <c r="R57" s="6" t="s">
        <v>536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291">
        <v>4</v>
      </c>
      <c r="B58" s="277">
        <v>44986</v>
      </c>
      <c r="C58" s="288"/>
      <c r="D58" s="288" t="s">
        <v>909</v>
      </c>
      <c r="E58" s="278" t="s">
        <v>537</v>
      </c>
      <c r="F58" s="278">
        <v>753</v>
      </c>
      <c r="G58" s="278">
        <v>739</v>
      </c>
      <c r="H58" s="287">
        <v>762.5</v>
      </c>
      <c r="I58" s="292" t="s">
        <v>910</v>
      </c>
      <c r="J58" s="293" t="s">
        <v>926</v>
      </c>
      <c r="K58" s="284">
        <f t="shared" ref="K58" si="48">H58-F58</f>
        <v>9.5</v>
      </c>
      <c r="L58" s="285">
        <v>100</v>
      </c>
      <c r="M58" s="286">
        <f t="shared" ref="M58" si="49">(K58*N58)-100</f>
        <v>8925</v>
      </c>
      <c r="N58" s="284">
        <v>950</v>
      </c>
      <c r="O58" s="276" t="s">
        <v>535</v>
      </c>
      <c r="P58" s="277">
        <v>44988</v>
      </c>
      <c r="Q58" s="1"/>
      <c r="R58" s="6" t="s">
        <v>536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2.75" customHeight="1">
      <c r="A59" s="302">
        <v>5</v>
      </c>
      <c r="B59" s="303">
        <v>44987</v>
      </c>
      <c r="C59" s="304"/>
      <c r="D59" s="304" t="s">
        <v>915</v>
      </c>
      <c r="E59" s="302" t="s">
        <v>537</v>
      </c>
      <c r="F59" s="302">
        <v>3202.5</v>
      </c>
      <c r="G59" s="302">
        <v>3155</v>
      </c>
      <c r="H59" s="305">
        <v>3155</v>
      </c>
      <c r="I59" s="305" t="s">
        <v>916</v>
      </c>
      <c r="J59" s="306" t="s">
        <v>921</v>
      </c>
      <c r="K59" s="307">
        <f t="shared" ref="K59" si="50">H59-F59</f>
        <v>-47.5</v>
      </c>
      <c r="L59" s="308">
        <v>100</v>
      </c>
      <c r="M59" s="309">
        <f t="shared" ref="M59" si="51">(K59*N59)-100</f>
        <v>-13162.5</v>
      </c>
      <c r="N59" s="307">
        <v>275</v>
      </c>
      <c r="O59" s="310" t="s">
        <v>547</v>
      </c>
      <c r="P59" s="311">
        <v>44987</v>
      </c>
      <c r="Q59" s="200"/>
      <c r="R59" s="203" t="s">
        <v>799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02">
        <v>6</v>
      </c>
      <c r="B60" s="303">
        <v>44995</v>
      </c>
      <c r="C60" s="304"/>
      <c r="D60" s="304" t="s">
        <v>964</v>
      </c>
      <c r="E60" s="302" t="s">
        <v>537</v>
      </c>
      <c r="F60" s="302">
        <v>2340</v>
      </c>
      <c r="G60" s="302">
        <v>2290</v>
      </c>
      <c r="H60" s="305">
        <v>2290</v>
      </c>
      <c r="I60" s="305" t="s">
        <v>965</v>
      </c>
      <c r="J60" s="306" t="s">
        <v>969</v>
      </c>
      <c r="K60" s="307">
        <f t="shared" ref="K60:K61" si="52">H60-F60</f>
        <v>-50</v>
      </c>
      <c r="L60" s="308">
        <v>100</v>
      </c>
      <c r="M60" s="309">
        <f t="shared" ref="M60:M62" si="53">(K60*N60)-100</f>
        <v>-12600</v>
      </c>
      <c r="N60" s="307">
        <v>250</v>
      </c>
      <c r="O60" s="310" t="s">
        <v>547</v>
      </c>
      <c r="P60" s="311">
        <v>44998</v>
      </c>
      <c r="Q60" s="200"/>
      <c r="R60" s="203" t="s">
        <v>536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ht="12.75" customHeight="1">
      <c r="A61" s="291">
        <v>7</v>
      </c>
      <c r="B61" s="277">
        <v>44999</v>
      </c>
      <c r="C61" s="342"/>
      <c r="D61" s="342" t="s">
        <v>981</v>
      </c>
      <c r="E61" s="291" t="s">
        <v>537</v>
      </c>
      <c r="F61" s="291">
        <v>659</v>
      </c>
      <c r="G61" s="291">
        <v>645</v>
      </c>
      <c r="H61" s="343">
        <v>669.5</v>
      </c>
      <c r="I61" s="343" t="s">
        <v>982</v>
      </c>
      <c r="J61" s="293" t="s">
        <v>655</v>
      </c>
      <c r="K61" s="284">
        <f t="shared" si="52"/>
        <v>10.5</v>
      </c>
      <c r="L61" s="285">
        <v>100</v>
      </c>
      <c r="M61" s="286">
        <f t="shared" si="53"/>
        <v>8825</v>
      </c>
      <c r="N61" s="284">
        <v>850</v>
      </c>
      <c r="O61" s="276" t="s">
        <v>535</v>
      </c>
      <c r="P61" s="277">
        <v>45001</v>
      </c>
      <c r="Q61" s="339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40"/>
      <c r="AG61" s="341"/>
      <c r="AH61" s="339"/>
      <c r="AI61" s="339"/>
      <c r="AJ61" s="340"/>
      <c r="AK61" s="340"/>
      <c r="AL61" s="340"/>
    </row>
    <row r="62" spans="1:38" ht="12.75" customHeight="1">
      <c r="A62" s="397">
        <v>8</v>
      </c>
      <c r="B62" s="399">
        <v>44999</v>
      </c>
      <c r="C62" s="351"/>
      <c r="D62" s="351" t="s">
        <v>983</v>
      </c>
      <c r="E62" s="312" t="s">
        <v>537</v>
      </c>
      <c r="F62" s="312">
        <v>17150</v>
      </c>
      <c r="G62" s="397">
        <v>16880</v>
      </c>
      <c r="H62" s="354">
        <v>16880</v>
      </c>
      <c r="I62" s="354" t="s">
        <v>984</v>
      </c>
      <c r="J62" s="387" t="s">
        <v>1034</v>
      </c>
      <c r="K62" s="355">
        <f>H62-F62</f>
        <v>-270</v>
      </c>
      <c r="L62" s="356">
        <v>400</v>
      </c>
      <c r="M62" s="357">
        <f t="shared" si="53"/>
        <v>-13600</v>
      </c>
      <c r="N62" s="385">
        <v>50</v>
      </c>
      <c r="O62" s="387" t="s">
        <v>547</v>
      </c>
      <c r="P62" s="389">
        <v>45005</v>
      </c>
      <c r="Q62" s="339"/>
      <c r="R62" s="54" t="s">
        <v>536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40"/>
      <c r="AG62" s="341"/>
      <c r="AH62" s="339"/>
      <c r="AI62" s="339"/>
      <c r="AJ62" s="340"/>
      <c r="AK62" s="340"/>
      <c r="AL62" s="340"/>
    </row>
    <row r="63" spans="1:38" ht="12.75" customHeight="1">
      <c r="A63" s="398"/>
      <c r="B63" s="400"/>
      <c r="C63" s="351"/>
      <c r="D63" s="351" t="s">
        <v>993</v>
      </c>
      <c r="E63" s="312" t="s">
        <v>882</v>
      </c>
      <c r="F63" s="312">
        <v>105</v>
      </c>
      <c r="G63" s="398"/>
      <c r="H63" s="354">
        <v>29</v>
      </c>
      <c r="I63" s="354"/>
      <c r="J63" s="388"/>
      <c r="K63" s="355">
        <f>F63-H63</f>
        <v>76</v>
      </c>
      <c r="L63" s="356">
        <v>100</v>
      </c>
      <c r="M63" s="357">
        <f>76*50</f>
        <v>3800</v>
      </c>
      <c r="N63" s="386"/>
      <c r="O63" s="388"/>
      <c r="P63" s="390"/>
      <c r="Q63" s="339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40"/>
      <c r="AG63" s="341"/>
      <c r="AH63" s="339"/>
      <c r="AI63" s="339"/>
      <c r="AJ63" s="340"/>
      <c r="AK63" s="340"/>
      <c r="AL63" s="340"/>
    </row>
    <row r="64" spans="1:38" ht="12.75" customHeight="1">
      <c r="A64" s="302">
        <v>9</v>
      </c>
      <c r="B64" s="311">
        <v>44999</v>
      </c>
      <c r="C64" s="304"/>
      <c r="D64" s="304" t="s">
        <v>991</v>
      </c>
      <c r="E64" s="302" t="s">
        <v>537</v>
      </c>
      <c r="F64" s="302">
        <v>156</v>
      </c>
      <c r="G64" s="302">
        <v>152.75</v>
      </c>
      <c r="H64" s="305">
        <v>152.75</v>
      </c>
      <c r="I64" s="305" t="s">
        <v>992</v>
      </c>
      <c r="J64" s="306" t="s">
        <v>1019</v>
      </c>
      <c r="K64" s="307">
        <f t="shared" ref="K64:K65" si="54">H64-F64</f>
        <v>-3.25</v>
      </c>
      <c r="L64" s="308">
        <v>100</v>
      </c>
      <c r="M64" s="309">
        <f t="shared" ref="M64:M65" si="55">(K64*N64)-100</f>
        <v>-12612.5</v>
      </c>
      <c r="N64" s="307">
        <v>3850</v>
      </c>
      <c r="O64" s="310" t="s">
        <v>547</v>
      </c>
      <c r="P64" s="311">
        <v>45000</v>
      </c>
      <c r="Q64" s="339"/>
      <c r="R64" s="54" t="s">
        <v>799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40"/>
      <c r="AG64" s="341"/>
      <c r="AH64" s="339"/>
      <c r="AI64" s="339"/>
      <c r="AJ64" s="340"/>
      <c r="AK64" s="340"/>
      <c r="AL64" s="340"/>
    </row>
    <row r="65" spans="1:38" ht="12.75" customHeight="1">
      <c r="A65" s="291">
        <v>10</v>
      </c>
      <c r="B65" s="358">
        <v>45000</v>
      </c>
      <c r="C65" s="342"/>
      <c r="D65" s="342" t="s">
        <v>1005</v>
      </c>
      <c r="E65" s="291" t="s">
        <v>537</v>
      </c>
      <c r="F65" s="291">
        <v>772</v>
      </c>
      <c r="G65" s="291">
        <v>752</v>
      </c>
      <c r="H65" s="343">
        <v>786</v>
      </c>
      <c r="I65" s="343" t="s">
        <v>1006</v>
      </c>
      <c r="J65" s="293" t="s">
        <v>1072</v>
      </c>
      <c r="K65" s="284">
        <f t="shared" si="54"/>
        <v>14</v>
      </c>
      <c r="L65" s="285">
        <v>100</v>
      </c>
      <c r="M65" s="286">
        <f t="shared" si="55"/>
        <v>8650</v>
      </c>
      <c r="N65" s="284">
        <v>625</v>
      </c>
      <c r="O65" s="276" t="s">
        <v>535</v>
      </c>
      <c r="P65" s="277">
        <v>45008</v>
      </c>
      <c r="Q65" s="33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40"/>
      <c r="AG65" s="341"/>
      <c r="AH65" s="339"/>
      <c r="AI65" s="339"/>
      <c r="AJ65" s="340"/>
      <c r="AK65" s="340"/>
      <c r="AL65" s="340"/>
    </row>
    <row r="66" spans="1:38" ht="12.75" customHeight="1">
      <c r="A66" s="312">
        <v>11</v>
      </c>
      <c r="B66" s="353">
        <v>45000</v>
      </c>
      <c r="C66" s="351"/>
      <c r="D66" s="351" t="s">
        <v>1007</v>
      </c>
      <c r="E66" s="312" t="s">
        <v>537</v>
      </c>
      <c r="F66" s="312">
        <v>1905</v>
      </c>
      <c r="G66" s="312">
        <v>1845</v>
      </c>
      <c r="H66" s="354">
        <v>1845</v>
      </c>
      <c r="I66" s="354" t="s">
        <v>1008</v>
      </c>
      <c r="J66" s="306" t="s">
        <v>1042</v>
      </c>
      <c r="K66" s="307">
        <f t="shared" ref="K66:K68" si="56">H66-F66</f>
        <v>-60</v>
      </c>
      <c r="L66" s="308">
        <v>100</v>
      </c>
      <c r="M66" s="309">
        <f t="shared" ref="M66:M68" si="57">(K66*N66)-100</f>
        <v>-16600</v>
      </c>
      <c r="N66" s="307">
        <v>275</v>
      </c>
      <c r="O66" s="310" t="s">
        <v>547</v>
      </c>
      <c r="P66" s="311">
        <v>45005</v>
      </c>
      <c r="Q66" s="339"/>
      <c r="R66" s="54" t="s">
        <v>536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40"/>
      <c r="AG66" s="341"/>
      <c r="AH66" s="339"/>
      <c r="AI66" s="339"/>
      <c r="AJ66" s="340"/>
      <c r="AK66" s="340"/>
      <c r="AL66" s="340"/>
    </row>
    <row r="67" spans="1:38" ht="12.75" customHeight="1">
      <c r="A67" s="291">
        <v>12</v>
      </c>
      <c r="B67" s="358">
        <v>45002</v>
      </c>
      <c r="C67" s="342"/>
      <c r="D67" s="342" t="s">
        <v>1021</v>
      </c>
      <c r="E67" s="291" t="s">
        <v>537</v>
      </c>
      <c r="F67" s="291">
        <v>832</v>
      </c>
      <c r="G67" s="291">
        <v>814</v>
      </c>
      <c r="H67" s="343">
        <v>845</v>
      </c>
      <c r="I67" s="343" t="s">
        <v>1022</v>
      </c>
      <c r="J67" s="293" t="s">
        <v>1044</v>
      </c>
      <c r="K67" s="284">
        <f t="shared" si="56"/>
        <v>13</v>
      </c>
      <c r="L67" s="285">
        <v>100</v>
      </c>
      <c r="M67" s="286">
        <f t="shared" si="57"/>
        <v>9000</v>
      </c>
      <c r="N67" s="284">
        <v>700</v>
      </c>
      <c r="O67" s="276" t="s">
        <v>535</v>
      </c>
      <c r="P67" s="277">
        <v>45006</v>
      </c>
      <c r="Q67" s="339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40"/>
      <c r="AG67" s="341"/>
      <c r="AH67" s="339"/>
      <c r="AI67" s="339"/>
      <c r="AJ67" s="340"/>
      <c r="AK67" s="340"/>
      <c r="AL67" s="340"/>
    </row>
    <row r="68" spans="1:38" ht="12.75" customHeight="1">
      <c r="A68" s="291">
        <v>13</v>
      </c>
      <c r="B68" s="358">
        <v>45005</v>
      </c>
      <c r="C68" s="342"/>
      <c r="D68" s="342" t="s">
        <v>981</v>
      </c>
      <c r="E68" s="291" t="s">
        <v>537</v>
      </c>
      <c r="F68" s="291">
        <v>648</v>
      </c>
      <c r="G68" s="291">
        <v>633</v>
      </c>
      <c r="H68" s="343">
        <v>658.5</v>
      </c>
      <c r="I68" s="343" t="s">
        <v>1033</v>
      </c>
      <c r="J68" s="293" t="s">
        <v>655</v>
      </c>
      <c r="K68" s="284">
        <f t="shared" si="56"/>
        <v>10.5</v>
      </c>
      <c r="L68" s="285">
        <v>100</v>
      </c>
      <c r="M68" s="286">
        <f t="shared" si="57"/>
        <v>8825</v>
      </c>
      <c r="N68" s="284">
        <v>850</v>
      </c>
      <c r="O68" s="276" t="s">
        <v>535</v>
      </c>
      <c r="P68" s="277">
        <v>45007</v>
      </c>
      <c r="Q68" s="339"/>
      <c r="R68" s="54" t="s">
        <v>799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40"/>
      <c r="AG68" s="341"/>
      <c r="AH68" s="339"/>
      <c r="AI68" s="339"/>
      <c r="AJ68" s="340"/>
      <c r="AK68" s="340"/>
      <c r="AL68" s="340"/>
    </row>
    <row r="69" spans="1:38" ht="12.75" customHeight="1">
      <c r="A69" s="257">
        <v>14</v>
      </c>
      <c r="B69" s="332">
        <v>45009</v>
      </c>
      <c r="C69" s="333"/>
      <c r="D69" s="333" t="s">
        <v>1101</v>
      </c>
      <c r="E69" s="257" t="s">
        <v>537</v>
      </c>
      <c r="F69" s="257" t="s">
        <v>1102</v>
      </c>
      <c r="G69" s="257">
        <v>690</v>
      </c>
      <c r="H69" s="334"/>
      <c r="I69" s="334" t="s">
        <v>1103</v>
      </c>
      <c r="J69" s="226" t="s">
        <v>538</v>
      </c>
      <c r="K69" s="336"/>
      <c r="L69" s="337"/>
      <c r="M69" s="338"/>
      <c r="N69" s="336"/>
      <c r="O69" s="334"/>
      <c r="P69" s="258"/>
      <c r="Q69" s="339"/>
      <c r="R69" s="54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40"/>
      <c r="AG69" s="341"/>
      <c r="AH69" s="339"/>
      <c r="AI69" s="339"/>
      <c r="AJ69" s="340"/>
      <c r="AK69" s="340"/>
      <c r="AL69" s="340"/>
    </row>
    <row r="70" spans="1:38" ht="12.75" customHeight="1">
      <c r="A70" s="257">
        <v>15</v>
      </c>
      <c r="B70" s="332">
        <v>45009</v>
      </c>
      <c r="C70" s="333"/>
      <c r="D70" s="333" t="s">
        <v>1104</v>
      </c>
      <c r="E70" s="257" t="s">
        <v>537</v>
      </c>
      <c r="F70" s="257" t="s">
        <v>1105</v>
      </c>
      <c r="G70" s="257">
        <v>635</v>
      </c>
      <c r="H70" s="334"/>
      <c r="I70" s="334" t="s">
        <v>1033</v>
      </c>
      <c r="J70" s="226" t="s">
        <v>538</v>
      </c>
      <c r="K70" s="336"/>
      <c r="L70" s="337"/>
      <c r="M70" s="338"/>
      <c r="N70" s="336"/>
      <c r="O70" s="334"/>
      <c r="P70" s="258"/>
      <c r="Q70" s="339"/>
      <c r="R70" s="54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40"/>
      <c r="AG70" s="341"/>
      <c r="AH70" s="339"/>
      <c r="AI70" s="339"/>
      <c r="AJ70" s="340"/>
      <c r="AK70" s="340"/>
      <c r="AL70" s="340"/>
    </row>
    <row r="71" spans="1:38" ht="12.75" customHeight="1">
      <c r="A71" s="257"/>
      <c r="B71" s="332"/>
      <c r="C71" s="333"/>
      <c r="D71" s="333"/>
      <c r="E71" s="257"/>
      <c r="F71" s="257"/>
      <c r="G71" s="257"/>
      <c r="H71" s="334"/>
      <c r="I71" s="334"/>
      <c r="J71" s="335"/>
      <c r="K71" s="336"/>
      <c r="L71" s="337"/>
      <c r="M71" s="338"/>
      <c r="N71" s="336"/>
      <c r="O71" s="334"/>
      <c r="P71" s="258"/>
      <c r="Q71" s="339"/>
      <c r="R71" s="54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40"/>
      <c r="AG71" s="341"/>
      <c r="AH71" s="339"/>
      <c r="AI71" s="339"/>
      <c r="AJ71" s="340"/>
      <c r="AK71" s="340"/>
      <c r="AL71" s="340"/>
    </row>
    <row r="72" spans="1:38" s="198" customFormat="1" ht="12.75" customHeight="1">
      <c r="A72" s="201"/>
      <c r="B72" s="199"/>
      <c r="C72" s="235"/>
      <c r="D72" s="235"/>
      <c r="E72" s="201"/>
      <c r="F72" s="201"/>
      <c r="G72" s="201"/>
      <c r="H72" s="202"/>
      <c r="I72" s="202"/>
      <c r="J72" s="226"/>
      <c r="K72" s="235"/>
      <c r="L72" s="201"/>
      <c r="M72" s="201"/>
      <c r="N72" s="201"/>
      <c r="O72" s="202"/>
      <c r="P72" s="202"/>
      <c r="Q72" s="200"/>
      <c r="R72" s="203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ht="38.25" customHeight="1">
      <c r="A73" s="137" t="s">
        <v>557</v>
      </c>
      <c r="B73" s="137"/>
      <c r="C73" s="137"/>
      <c r="D73" s="137"/>
      <c r="E73" s="138"/>
      <c r="F73" s="102"/>
      <c r="G73" s="102"/>
      <c r="H73" s="102"/>
      <c r="I73" s="102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>
      <c r="A74" s="94" t="s">
        <v>16</v>
      </c>
      <c r="B74" s="94" t="s">
        <v>512</v>
      </c>
      <c r="C74" s="94"/>
      <c r="D74" s="95" t="s">
        <v>523</v>
      </c>
      <c r="E74" s="94" t="s">
        <v>524</v>
      </c>
      <c r="F74" s="94" t="s">
        <v>525</v>
      </c>
      <c r="G74" s="94" t="s">
        <v>545</v>
      </c>
      <c r="H74" s="94" t="s">
        <v>527</v>
      </c>
      <c r="I74" s="94" t="s">
        <v>528</v>
      </c>
      <c r="J74" s="93" t="s">
        <v>529</v>
      </c>
      <c r="K74" s="93" t="s">
        <v>558</v>
      </c>
      <c r="L74" s="96" t="s">
        <v>531</v>
      </c>
      <c r="M74" s="136" t="s">
        <v>554</v>
      </c>
      <c r="N74" s="94" t="s">
        <v>555</v>
      </c>
      <c r="O74" s="94" t="s">
        <v>533</v>
      </c>
      <c r="P74" s="95" t="s">
        <v>534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s="198" customFormat="1" ht="15.6" customHeight="1">
      <c r="A75" s="291">
        <v>1</v>
      </c>
      <c r="B75" s="277">
        <v>44985</v>
      </c>
      <c r="C75" s="288"/>
      <c r="D75" s="288" t="s">
        <v>895</v>
      </c>
      <c r="E75" s="278" t="s">
        <v>537</v>
      </c>
      <c r="F75" s="278">
        <v>38</v>
      </c>
      <c r="G75" s="278">
        <v>21</v>
      </c>
      <c r="H75" s="287">
        <v>45.5</v>
      </c>
      <c r="I75" s="292" t="s">
        <v>896</v>
      </c>
      <c r="J75" s="276" t="s">
        <v>917</v>
      </c>
      <c r="K75" s="284">
        <f t="shared" ref="K75" si="58">H75-F75</f>
        <v>7.5</v>
      </c>
      <c r="L75" s="285">
        <v>100</v>
      </c>
      <c r="M75" s="286">
        <f t="shared" ref="M75" si="59">(K75*N75)-100</f>
        <v>2150</v>
      </c>
      <c r="N75" s="284">
        <v>300</v>
      </c>
      <c r="O75" s="276" t="s">
        <v>535</v>
      </c>
      <c r="P75" s="277">
        <v>44987</v>
      </c>
      <c r="Q75" s="1"/>
      <c r="R75" s="6" t="s">
        <v>799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93">
        <v>2</v>
      </c>
      <c r="B76" s="391">
        <v>44985</v>
      </c>
      <c r="C76" s="235"/>
      <c r="D76" s="235" t="s">
        <v>897</v>
      </c>
      <c r="E76" s="201" t="s">
        <v>537</v>
      </c>
      <c r="F76" s="201" t="s">
        <v>899</v>
      </c>
      <c r="G76" s="201"/>
      <c r="H76" s="202"/>
      <c r="I76" s="271"/>
      <c r="J76" s="395" t="s">
        <v>538</v>
      </c>
      <c r="K76" s="202"/>
      <c r="L76" s="218"/>
      <c r="M76" s="219"/>
      <c r="N76" s="202"/>
      <c r="O76" s="226"/>
      <c r="P76" s="199"/>
      <c r="Q76" s="1"/>
      <c r="R76" s="6" t="s">
        <v>536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94"/>
      <c r="B77" s="392"/>
      <c r="C77" s="235"/>
      <c r="D77" s="235" t="s">
        <v>898</v>
      </c>
      <c r="E77" s="201" t="s">
        <v>882</v>
      </c>
      <c r="F77" s="201" t="s">
        <v>900</v>
      </c>
      <c r="G77" s="201"/>
      <c r="H77" s="202"/>
      <c r="I77" s="271"/>
      <c r="J77" s="396"/>
      <c r="K77" s="202"/>
      <c r="L77" s="218"/>
      <c r="M77" s="219"/>
      <c r="N77" s="202"/>
      <c r="O77" s="226"/>
      <c r="P77" s="199"/>
      <c r="Q77" s="1"/>
      <c r="R77" s="6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291">
        <v>3</v>
      </c>
      <c r="B78" s="277">
        <v>44985</v>
      </c>
      <c r="C78" s="288"/>
      <c r="D78" s="288" t="s">
        <v>901</v>
      </c>
      <c r="E78" s="278" t="s">
        <v>537</v>
      </c>
      <c r="F78" s="278">
        <v>22</v>
      </c>
      <c r="G78" s="278"/>
      <c r="H78" s="287">
        <v>28.5</v>
      </c>
      <c r="I78" s="292" t="s">
        <v>891</v>
      </c>
      <c r="J78" s="293" t="s">
        <v>912</v>
      </c>
      <c r="K78" s="284">
        <f t="shared" ref="K78" si="60">H78-F78</f>
        <v>6.5</v>
      </c>
      <c r="L78" s="285">
        <v>100</v>
      </c>
      <c r="M78" s="286">
        <f t="shared" ref="M78" si="61">(K78*N78)-100</f>
        <v>1525</v>
      </c>
      <c r="N78" s="284">
        <v>250</v>
      </c>
      <c r="O78" s="276" t="s">
        <v>535</v>
      </c>
      <c r="P78" s="277">
        <v>44986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291">
        <v>4</v>
      </c>
      <c r="B79" s="277">
        <v>44986</v>
      </c>
      <c r="C79" s="288"/>
      <c r="D79" s="288" t="s">
        <v>901</v>
      </c>
      <c r="E79" s="278" t="s">
        <v>537</v>
      </c>
      <c r="F79" s="278">
        <v>20.5</v>
      </c>
      <c r="G79" s="278"/>
      <c r="H79" s="287">
        <v>27.5</v>
      </c>
      <c r="I79" s="292" t="s">
        <v>891</v>
      </c>
      <c r="J79" s="293" t="s">
        <v>914</v>
      </c>
      <c r="K79" s="284">
        <f t="shared" ref="K79" si="62">H79-F79</f>
        <v>7</v>
      </c>
      <c r="L79" s="285">
        <v>100</v>
      </c>
      <c r="M79" s="286">
        <f t="shared" ref="M79" si="63">(K79*N79)-100</f>
        <v>1650</v>
      </c>
      <c r="N79" s="284">
        <v>250</v>
      </c>
      <c r="O79" s="276" t="s">
        <v>535</v>
      </c>
      <c r="P79" s="277">
        <v>44987</v>
      </c>
      <c r="Q79" s="1"/>
      <c r="R79" s="6" t="s">
        <v>536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291">
        <v>5</v>
      </c>
      <c r="B80" s="277">
        <v>44986</v>
      </c>
      <c r="C80" s="288"/>
      <c r="D80" s="288" t="s">
        <v>907</v>
      </c>
      <c r="E80" s="278" t="s">
        <v>537</v>
      </c>
      <c r="F80" s="278">
        <v>71</v>
      </c>
      <c r="G80" s="278">
        <v>40</v>
      </c>
      <c r="H80" s="287">
        <v>91</v>
      </c>
      <c r="I80" s="292" t="s">
        <v>908</v>
      </c>
      <c r="J80" s="293" t="s">
        <v>878</v>
      </c>
      <c r="K80" s="284">
        <f t="shared" ref="K80" si="64">H80-F80</f>
        <v>20</v>
      </c>
      <c r="L80" s="285">
        <v>100</v>
      </c>
      <c r="M80" s="286">
        <f t="shared" ref="M80" si="65">(K80*N80)-100</f>
        <v>900</v>
      </c>
      <c r="N80" s="284">
        <v>50</v>
      </c>
      <c r="O80" s="276" t="s">
        <v>535</v>
      </c>
      <c r="P80" s="277">
        <v>44986</v>
      </c>
      <c r="Q80" s="1"/>
      <c r="R80" s="6" t="s">
        <v>536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12">
        <v>6</v>
      </c>
      <c r="B81" s="311">
        <v>44987</v>
      </c>
      <c r="C81" s="304"/>
      <c r="D81" s="304" t="s">
        <v>907</v>
      </c>
      <c r="E81" s="302" t="s">
        <v>537</v>
      </c>
      <c r="F81" s="302">
        <v>19</v>
      </c>
      <c r="G81" s="302">
        <v>0</v>
      </c>
      <c r="H81" s="305">
        <v>0</v>
      </c>
      <c r="I81" s="313" t="s">
        <v>891</v>
      </c>
      <c r="J81" s="306" t="s">
        <v>918</v>
      </c>
      <c r="K81" s="307">
        <f t="shared" ref="K81:K82" si="66">H81-F81</f>
        <v>-19</v>
      </c>
      <c r="L81" s="308">
        <v>100</v>
      </c>
      <c r="M81" s="309">
        <f t="shared" ref="M81:M83" si="67">(K81*N81)-100</f>
        <v>-1050</v>
      </c>
      <c r="N81" s="307">
        <v>50</v>
      </c>
      <c r="O81" s="310" t="s">
        <v>547</v>
      </c>
      <c r="P81" s="311">
        <v>44987</v>
      </c>
      <c r="Q81" s="1"/>
      <c r="R81" s="6" t="s">
        <v>799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97"/>
      <c r="AI81" s="197"/>
      <c r="AJ81" s="203"/>
      <c r="AK81" s="197"/>
      <c r="AL81" s="197"/>
    </row>
    <row r="82" spans="1:38" s="198" customFormat="1" ht="15.6" customHeight="1">
      <c r="A82" s="291">
        <v>7</v>
      </c>
      <c r="B82" s="277">
        <v>44987</v>
      </c>
      <c r="C82" s="288"/>
      <c r="D82" s="288" t="s">
        <v>919</v>
      </c>
      <c r="E82" s="278" t="s">
        <v>537</v>
      </c>
      <c r="F82" s="278">
        <v>65</v>
      </c>
      <c r="G82" s="278">
        <v>0</v>
      </c>
      <c r="H82" s="287">
        <v>95</v>
      </c>
      <c r="I82" s="292" t="s">
        <v>920</v>
      </c>
      <c r="J82" s="293" t="s">
        <v>550</v>
      </c>
      <c r="K82" s="284">
        <f t="shared" si="66"/>
        <v>30</v>
      </c>
      <c r="L82" s="285">
        <v>100</v>
      </c>
      <c r="M82" s="286">
        <f t="shared" si="67"/>
        <v>650</v>
      </c>
      <c r="N82" s="284">
        <v>25</v>
      </c>
      <c r="O82" s="276" t="s">
        <v>535</v>
      </c>
      <c r="P82" s="277">
        <v>44987</v>
      </c>
      <c r="Q82" s="1"/>
      <c r="R82" s="6" t="s">
        <v>536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97"/>
      <c r="AI82" s="197"/>
      <c r="AJ82" s="203"/>
      <c r="AK82" s="197"/>
      <c r="AL82" s="197"/>
    </row>
    <row r="83" spans="1:38" s="198" customFormat="1" ht="15.6" customHeight="1">
      <c r="A83" s="291">
        <v>8</v>
      </c>
      <c r="B83" s="277">
        <v>44988</v>
      </c>
      <c r="C83" s="288"/>
      <c r="D83" s="288" t="s">
        <v>928</v>
      </c>
      <c r="E83" s="278" t="s">
        <v>882</v>
      </c>
      <c r="F83" s="278">
        <v>43</v>
      </c>
      <c r="G83" s="278">
        <v>64</v>
      </c>
      <c r="H83" s="287">
        <v>27</v>
      </c>
      <c r="I83" s="292" t="s">
        <v>932</v>
      </c>
      <c r="J83" s="293" t="s">
        <v>955</v>
      </c>
      <c r="K83" s="284">
        <f>F83-H83</f>
        <v>16</v>
      </c>
      <c r="L83" s="285">
        <v>100</v>
      </c>
      <c r="M83" s="286">
        <f t="shared" si="67"/>
        <v>4700</v>
      </c>
      <c r="N83" s="284">
        <v>300</v>
      </c>
      <c r="O83" s="276" t="s">
        <v>535</v>
      </c>
      <c r="P83" s="277">
        <v>44995</v>
      </c>
      <c r="Q83" s="1"/>
      <c r="R83" s="6" t="s">
        <v>536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97"/>
      <c r="AI83" s="197"/>
      <c r="AJ83" s="203"/>
      <c r="AK83" s="197"/>
      <c r="AL83" s="197"/>
    </row>
    <row r="84" spans="1:38" s="198" customFormat="1" ht="15.6" customHeight="1">
      <c r="A84" s="291">
        <v>9</v>
      </c>
      <c r="B84" s="277">
        <v>44991</v>
      </c>
      <c r="C84" s="288"/>
      <c r="D84" s="288" t="s">
        <v>931</v>
      </c>
      <c r="E84" s="278" t="s">
        <v>882</v>
      </c>
      <c r="F84" s="278">
        <v>97.5</v>
      </c>
      <c r="G84" s="278">
        <v>140</v>
      </c>
      <c r="H84" s="287">
        <v>67.5</v>
      </c>
      <c r="I84" s="292" t="s">
        <v>933</v>
      </c>
      <c r="J84" s="293" t="s">
        <v>550</v>
      </c>
      <c r="K84" s="284">
        <f>F84-H84</f>
        <v>30</v>
      </c>
      <c r="L84" s="285">
        <v>100</v>
      </c>
      <c r="M84" s="286">
        <f t="shared" ref="M84" si="68">(K84*N84)-100</f>
        <v>1400</v>
      </c>
      <c r="N84" s="284">
        <v>50</v>
      </c>
      <c r="O84" s="276" t="s">
        <v>535</v>
      </c>
      <c r="P84" s="277">
        <v>44993</v>
      </c>
      <c r="Q84" s="1"/>
      <c r="R84" s="6" t="s">
        <v>536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97"/>
      <c r="AI84" s="197"/>
      <c r="AJ84" s="203"/>
      <c r="AK84" s="197"/>
      <c r="AL84" s="197"/>
    </row>
    <row r="85" spans="1:38" s="198" customFormat="1" ht="15.6" customHeight="1">
      <c r="A85" s="291">
        <v>10</v>
      </c>
      <c r="B85" s="277">
        <v>44991</v>
      </c>
      <c r="C85" s="288"/>
      <c r="D85" s="288" t="s">
        <v>934</v>
      </c>
      <c r="E85" s="278" t="s">
        <v>537</v>
      </c>
      <c r="F85" s="278">
        <v>57</v>
      </c>
      <c r="G85" s="278">
        <v>18</v>
      </c>
      <c r="H85" s="287">
        <v>80</v>
      </c>
      <c r="I85" s="292" t="s">
        <v>935</v>
      </c>
      <c r="J85" s="293" t="s">
        <v>938</v>
      </c>
      <c r="K85" s="284">
        <f t="shared" ref="K85" si="69">H85-F85</f>
        <v>23</v>
      </c>
      <c r="L85" s="285">
        <v>100</v>
      </c>
      <c r="M85" s="286">
        <f t="shared" ref="M85" si="70">(K85*N85)-100</f>
        <v>1050</v>
      </c>
      <c r="N85" s="284">
        <v>50</v>
      </c>
      <c r="O85" s="276" t="s">
        <v>535</v>
      </c>
      <c r="P85" s="277">
        <v>44991</v>
      </c>
      <c r="Q85" s="1"/>
      <c r="R85" s="6" t="s">
        <v>799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312">
        <v>11</v>
      </c>
      <c r="B86" s="311">
        <v>44993</v>
      </c>
      <c r="C86" s="304"/>
      <c r="D86" s="304" t="s">
        <v>939</v>
      </c>
      <c r="E86" s="302" t="s">
        <v>537</v>
      </c>
      <c r="F86" s="302">
        <v>10.5</v>
      </c>
      <c r="G86" s="302">
        <v>7</v>
      </c>
      <c r="H86" s="305">
        <v>6</v>
      </c>
      <c r="I86" s="313" t="s">
        <v>940</v>
      </c>
      <c r="J86" s="306" t="s">
        <v>978</v>
      </c>
      <c r="K86" s="307">
        <f t="shared" ref="K86" si="71">H86-F86</f>
        <v>-4.5</v>
      </c>
      <c r="L86" s="308">
        <v>100</v>
      </c>
      <c r="M86" s="309">
        <f t="shared" ref="M86" si="72">(K86*N86)-100</f>
        <v>-6287.5</v>
      </c>
      <c r="N86" s="307">
        <v>1375</v>
      </c>
      <c r="O86" s="310" t="s">
        <v>547</v>
      </c>
      <c r="P86" s="311">
        <v>44995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91">
        <v>12</v>
      </c>
      <c r="B87" s="277">
        <v>44993</v>
      </c>
      <c r="C87" s="288"/>
      <c r="D87" s="288" t="s">
        <v>941</v>
      </c>
      <c r="E87" s="278" t="s">
        <v>537</v>
      </c>
      <c r="F87" s="278">
        <v>29</v>
      </c>
      <c r="G87" s="278">
        <v>13</v>
      </c>
      <c r="H87" s="287">
        <v>37.5</v>
      </c>
      <c r="I87" s="292" t="s">
        <v>942</v>
      </c>
      <c r="J87" s="293" t="s">
        <v>930</v>
      </c>
      <c r="K87" s="284">
        <f t="shared" ref="K87" si="73">H87-F87</f>
        <v>8.5</v>
      </c>
      <c r="L87" s="285">
        <v>100</v>
      </c>
      <c r="M87" s="286">
        <f t="shared" ref="M87:M90" si="74">(K87*N87)-100</f>
        <v>2237.5</v>
      </c>
      <c r="N87" s="284">
        <v>275</v>
      </c>
      <c r="O87" s="276" t="s">
        <v>535</v>
      </c>
      <c r="P87" s="277">
        <v>44993</v>
      </c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91">
        <v>13</v>
      </c>
      <c r="B88" s="277">
        <v>44993</v>
      </c>
      <c r="C88" s="288"/>
      <c r="D88" s="288" t="s">
        <v>931</v>
      </c>
      <c r="E88" s="278" t="s">
        <v>882</v>
      </c>
      <c r="F88" s="278">
        <v>94</v>
      </c>
      <c r="G88" s="278">
        <v>140</v>
      </c>
      <c r="H88" s="287">
        <v>73</v>
      </c>
      <c r="I88" s="322">
        <v>1</v>
      </c>
      <c r="J88" s="293" t="s">
        <v>548</v>
      </c>
      <c r="K88" s="284">
        <f>F88-H88</f>
        <v>21</v>
      </c>
      <c r="L88" s="285">
        <v>100</v>
      </c>
      <c r="M88" s="286">
        <f t="shared" si="74"/>
        <v>950</v>
      </c>
      <c r="N88" s="284">
        <v>50</v>
      </c>
      <c r="O88" s="276" t="s">
        <v>535</v>
      </c>
      <c r="P88" s="277">
        <v>44994</v>
      </c>
      <c r="Q88" s="197"/>
      <c r="R88" s="203" t="s">
        <v>536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91">
        <v>14</v>
      </c>
      <c r="B89" s="277">
        <v>44994</v>
      </c>
      <c r="C89" s="288"/>
      <c r="D89" s="288" t="s">
        <v>943</v>
      </c>
      <c r="E89" s="278" t="s">
        <v>537</v>
      </c>
      <c r="F89" s="278">
        <v>65</v>
      </c>
      <c r="G89" s="278"/>
      <c r="H89" s="287">
        <v>125</v>
      </c>
      <c r="I89" s="322" t="s">
        <v>920</v>
      </c>
      <c r="J89" s="293" t="s">
        <v>743</v>
      </c>
      <c r="K89" s="284">
        <f t="shared" ref="K89:K90" si="75">H89-F89</f>
        <v>60</v>
      </c>
      <c r="L89" s="285">
        <v>100</v>
      </c>
      <c r="M89" s="286">
        <f t="shared" si="74"/>
        <v>1400</v>
      </c>
      <c r="N89" s="284">
        <v>25</v>
      </c>
      <c r="O89" s="276" t="s">
        <v>535</v>
      </c>
      <c r="P89" s="277">
        <v>44994</v>
      </c>
      <c r="Q89" s="197"/>
      <c r="R89" s="203" t="s">
        <v>799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12">
        <v>15</v>
      </c>
      <c r="B90" s="311">
        <v>44994</v>
      </c>
      <c r="C90" s="304"/>
      <c r="D90" s="304" t="s">
        <v>944</v>
      </c>
      <c r="E90" s="302" t="s">
        <v>537</v>
      </c>
      <c r="F90" s="302">
        <v>50</v>
      </c>
      <c r="G90" s="302">
        <v>30</v>
      </c>
      <c r="H90" s="305">
        <v>30</v>
      </c>
      <c r="I90" s="323" t="s">
        <v>945</v>
      </c>
      <c r="J90" s="306" t="s">
        <v>956</v>
      </c>
      <c r="K90" s="307">
        <f t="shared" si="75"/>
        <v>-20</v>
      </c>
      <c r="L90" s="308">
        <v>100</v>
      </c>
      <c r="M90" s="309">
        <f t="shared" si="74"/>
        <v>-5100</v>
      </c>
      <c r="N90" s="307">
        <v>250</v>
      </c>
      <c r="O90" s="310" t="s">
        <v>547</v>
      </c>
      <c r="P90" s="311">
        <v>44995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91">
        <v>16</v>
      </c>
      <c r="B91" s="277">
        <v>44994</v>
      </c>
      <c r="C91" s="288"/>
      <c r="D91" s="288" t="s">
        <v>946</v>
      </c>
      <c r="E91" s="278" t="s">
        <v>537</v>
      </c>
      <c r="F91" s="278">
        <v>45</v>
      </c>
      <c r="G91" s="278">
        <v>9</v>
      </c>
      <c r="H91" s="287">
        <v>67</v>
      </c>
      <c r="I91" s="322" t="s">
        <v>947</v>
      </c>
      <c r="J91" s="293" t="s">
        <v>948</v>
      </c>
      <c r="K91" s="284">
        <f t="shared" ref="K91:K92" si="76">H91-F91</f>
        <v>22</v>
      </c>
      <c r="L91" s="285">
        <v>100</v>
      </c>
      <c r="M91" s="286">
        <f t="shared" ref="M91:M92" si="77">(K91*N91)-100</f>
        <v>1000</v>
      </c>
      <c r="N91" s="284">
        <v>50</v>
      </c>
      <c r="O91" s="276" t="s">
        <v>535</v>
      </c>
      <c r="P91" s="277">
        <v>44994</v>
      </c>
      <c r="Q91" s="197"/>
      <c r="R91" s="203" t="s">
        <v>536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12">
        <v>17</v>
      </c>
      <c r="B92" s="311">
        <v>44994</v>
      </c>
      <c r="C92" s="304"/>
      <c r="D92" s="304" t="s">
        <v>949</v>
      </c>
      <c r="E92" s="302" t="s">
        <v>537</v>
      </c>
      <c r="F92" s="302">
        <v>27.5</v>
      </c>
      <c r="G92" s="302">
        <v>13</v>
      </c>
      <c r="H92" s="305">
        <v>13</v>
      </c>
      <c r="I92" s="323" t="s">
        <v>950</v>
      </c>
      <c r="J92" s="306" t="s">
        <v>1035</v>
      </c>
      <c r="K92" s="307">
        <f t="shared" si="76"/>
        <v>-14.5</v>
      </c>
      <c r="L92" s="308">
        <v>100</v>
      </c>
      <c r="M92" s="309">
        <f t="shared" si="77"/>
        <v>-4087.5</v>
      </c>
      <c r="N92" s="307">
        <v>275</v>
      </c>
      <c r="O92" s="310" t="s">
        <v>547</v>
      </c>
      <c r="P92" s="311">
        <v>45005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12">
        <v>18</v>
      </c>
      <c r="B93" s="311">
        <v>44994</v>
      </c>
      <c r="C93" s="304"/>
      <c r="D93" s="304" t="s">
        <v>951</v>
      </c>
      <c r="E93" s="302" t="s">
        <v>537</v>
      </c>
      <c r="F93" s="302">
        <v>45</v>
      </c>
      <c r="G93" s="302">
        <v>0</v>
      </c>
      <c r="H93" s="305">
        <v>0</v>
      </c>
      <c r="I93" s="323" t="s">
        <v>952</v>
      </c>
      <c r="J93" s="306" t="s">
        <v>954</v>
      </c>
      <c r="K93" s="307">
        <f t="shared" ref="K93:K94" si="78">H93-F93</f>
        <v>-45</v>
      </c>
      <c r="L93" s="308">
        <v>100</v>
      </c>
      <c r="M93" s="309">
        <f t="shared" ref="M93:M94" si="79">(K93*N93)-100</f>
        <v>-1225</v>
      </c>
      <c r="N93" s="307">
        <v>25</v>
      </c>
      <c r="O93" s="310" t="s">
        <v>547</v>
      </c>
      <c r="P93" s="311">
        <v>44994</v>
      </c>
      <c r="Q93" s="197"/>
      <c r="R93" s="203" t="s">
        <v>799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291">
        <v>19</v>
      </c>
      <c r="B94" s="277">
        <v>44995</v>
      </c>
      <c r="C94" s="288"/>
      <c r="D94" s="288" t="s">
        <v>957</v>
      </c>
      <c r="E94" s="278" t="s">
        <v>537</v>
      </c>
      <c r="F94" s="278">
        <v>62.5</v>
      </c>
      <c r="G94" s="278">
        <v>28</v>
      </c>
      <c r="H94" s="287">
        <v>64</v>
      </c>
      <c r="I94" s="322" t="s">
        <v>947</v>
      </c>
      <c r="J94" s="293" t="s">
        <v>958</v>
      </c>
      <c r="K94" s="284">
        <f t="shared" si="78"/>
        <v>1.5</v>
      </c>
      <c r="L94" s="285">
        <v>100</v>
      </c>
      <c r="M94" s="286">
        <f t="shared" si="79"/>
        <v>-25</v>
      </c>
      <c r="N94" s="284">
        <v>50</v>
      </c>
      <c r="O94" s="276" t="s">
        <v>656</v>
      </c>
      <c r="P94" s="277">
        <v>44995</v>
      </c>
      <c r="Q94" s="197"/>
      <c r="R94" s="203" t="s">
        <v>536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291">
        <v>20</v>
      </c>
      <c r="B95" s="277">
        <v>44995</v>
      </c>
      <c r="C95" s="288"/>
      <c r="D95" s="288" t="s">
        <v>895</v>
      </c>
      <c r="E95" s="278" t="s">
        <v>537</v>
      </c>
      <c r="F95" s="278">
        <v>39</v>
      </c>
      <c r="G95" s="278">
        <v>21</v>
      </c>
      <c r="H95" s="287">
        <v>48.5</v>
      </c>
      <c r="I95" s="322" t="s">
        <v>959</v>
      </c>
      <c r="J95" s="293" t="s">
        <v>967</v>
      </c>
      <c r="K95" s="284">
        <f t="shared" ref="K95" si="80">H95-F95</f>
        <v>9.5</v>
      </c>
      <c r="L95" s="285">
        <v>100</v>
      </c>
      <c r="M95" s="286">
        <f t="shared" ref="M95" si="81">(K95*N95)-100</f>
        <v>2750</v>
      </c>
      <c r="N95" s="284">
        <v>300</v>
      </c>
      <c r="O95" s="276" t="s">
        <v>535</v>
      </c>
      <c r="P95" s="277">
        <v>44998</v>
      </c>
      <c r="Q95" s="197"/>
      <c r="R95" s="203" t="s">
        <v>536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91">
        <v>21</v>
      </c>
      <c r="B96" s="277">
        <v>44995</v>
      </c>
      <c r="C96" s="288"/>
      <c r="D96" s="288" t="s">
        <v>960</v>
      </c>
      <c r="E96" s="278" t="s">
        <v>537</v>
      </c>
      <c r="F96" s="278">
        <v>138</v>
      </c>
      <c r="G96" s="278">
        <v>90</v>
      </c>
      <c r="H96" s="287">
        <v>163.5</v>
      </c>
      <c r="I96" s="322" t="s">
        <v>961</v>
      </c>
      <c r="J96" s="293" t="s">
        <v>962</v>
      </c>
      <c r="K96" s="284">
        <f t="shared" ref="K96" si="82">H96-F96</f>
        <v>25.5</v>
      </c>
      <c r="L96" s="285">
        <v>100</v>
      </c>
      <c r="M96" s="286">
        <f t="shared" ref="M96" si="83">(K96*N96)-100</f>
        <v>2450</v>
      </c>
      <c r="N96" s="284">
        <v>100</v>
      </c>
      <c r="O96" s="276" t="s">
        <v>535</v>
      </c>
      <c r="P96" s="277">
        <v>44995</v>
      </c>
      <c r="Q96" s="197"/>
      <c r="R96" s="203" t="s">
        <v>799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91">
        <v>22</v>
      </c>
      <c r="B97" s="277">
        <v>44995</v>
      </c>
      <c r="C97" s="288"/>
      <c r="D97" s="288" t="s">
        <v>960</v>
      </c>
      <c r="E97" s="278" t="s">
        <v>537</v>
      </c>
      <c r="F97" s="278">
        <v>131</v>
      </c>
      <c r="G97" s="278">
        <v>80</v>
      </c>
      <c r="H97" s="287">
        <v>154</v>
      </c>
      <c r="I97" s="322" t="s">
        <v>963</v>
      </c>
      <c r="J97" s="293" t="s">
        <v>938</v>
      </c>
      <c r="K97" s="284">
        <f t="shared" ref="K97" si="84">H97-F97</f>
        <v>23</v>
      </c>
      <c r="L97" s="285">
        <v>100</v>
      </c>
      <c r="M97" s="286">
        <f t="shared" ref="M97" si="85">(K97*N97)-100</f>
        <v>2200</v>
      </c>
      <c r="N97" s="284">
        <v>100</v>
      </c>
      <c r="O97" s="276" t="s">
        <v>535</v>
      </c>
      <c r="P97" s="277">
        <v>44995</v>
      </c>
      <c r="Q97" s="197"/>
      <c r="R97" s="203" t="s">
        <v>799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91">
        <v>23</v>
      </c>
      <c r="B98" s="277">
        <v>44998</v>
      </c>
      <c r="C98" s="288"/>
      <c r="D98" s="288" t="s">
        <v>970</v>
      </c>
      <c r="E98" s="278" t="s">
        <v>537</v>
      </c>
      <c r="F98" s="278">
        <v>32</v>
      </c>
      <c r="G98" s="278">
        <v>14</v>
      </c>
      <c r="H98" s="287">
        <v>52</v>
      </c>
      <c r="I98" s="322" t="s">
        <v>971</v>
      </c>
      <c r="J98" s="293" t="s">
        <v>938</v>
      </c>
      <c r="K98" s="284">
        <f t="shared" ref="K98" si="86">H98-F98</f>
        <v>20</v>
      </c>
      <c r="L98" s="285">
        <v>100</v>
      </c>
      <c r="M98" s="286">
        <f t="shared" ref="M98:M101" si="87">(K98*N98)-100</f>
        <v>4900</v>
      </c>
      <c r="N98" s="284">
        <v>250</v>
      </c>
      <c r="O98" s="276" t="s">
        <v>535</v>
      </c>
      <c r="P98" s="277">
        <v>44998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91">
        <v>24</v>
      </c>
      <c r="B99" s="277">
        <v>44998</v>
      </c>
      <c r="C99" s="288"/>
      <c r="D99" s="288" t="s">
        <v>972</v>
      </c>
      <c r="E99" s="278" t="s">
        <v>882</v>
      </c>
      <c r="F99" s="278">
        <v>16</v>
      </c>
      <c r="G99" s="278">
        <v>25</v>
      </c>
      <c r="H99" s="287">
        <v>10</v>
      </c>
      <c r="I99" s="322">
        <v>1</v>
      </c>
      <c r="J99" s="293" t="s">
        <v>973</v>
      </c>
      <c r="K99" s="284">
        <f>F99-H99</f>
        <v>6</v>
      </c>
      <c r="L99" s="285">
        <v>100</v>
      </c>
      <c r="M99" s="286">
        <f t="shared" si="87"/>
        <v>3500</v>
      </c>
      <c r="N99" s="284">
        <v>600</v>
      </c>
      <c r="O99" s="276" t="s">
        <v>535</v>
      </c>
      <c r="P99" s="277">
        <v>44998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91">
        <v>25</v>
      </c>
      <c r="B100" s="277">
        <v>44998</v>
      </c>
      <c r="C100" s="288"/>
      <c r="D100" s="288" t="s">
        <v>895</v>
      </c>
      <c r="E100" s="278" t="s">
        <v>537</v>
      </c>
      <c r="F100" s="278">
        <v>41</v>
      </c>
      <c r="G100" s="278">
        <v>23</v>
      </c>
      <c r="H100" s="287">
        <v>48.5</v>
      </c>
      <c r="I100" s="292" t="s">
        <v>959</v>
      </c>
      <c r="J100" s="293" t="s">
        <v>917</v>
      </c>
      <c r="K100" s="284">
        <f t="shared" ref="K100:K101" si="88">H100-F100</f>
        <v>7.5</v>
      </c>
      <c r="L100" s="285">
        <v>100</v>
      </c>
      <c r="M100" s="286">
        <f t="shared" si="87"/>
        <v>2150</v>
      </c>
      <c r="N100" s="284">
        <v>300</v>
      </c>
      <c r="O100" s="276" t="s">
        <v>535</v>
      </c>
      <c r="P100" s="277">
        <v>44999</v>
      </c>
      <c r="Q100" s="197"/>
      <c r="R100" s="203" t="s">
        <v>799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12">
        <v>26</v>
      </c>
      <c r="B101" s="311">
        <v>44998</v>
      </c>
      <c r="C101" s="304"/>
      <c r="D101" s="304" t="s">
        <v>957</v>
      </c>
      <c r="E101" s="302" t="s">
        <v>537</v>
      </c>
      <c r="F101" s="302">
        <v>38</v>
      </c>
      <c r="G101" s="302">
        <v>8</v>
      </c>
      <c r="H101" s="305">
        <v>9.5</v>
      </c>
      <c r="I101" s="313" t="s">
        <v>952</v>
      </c>
      <c r="J101" s="306" t="s">
        <v>980</v>
      </c>
      <c r="K101" s="307">
        <f t="shared" si="88"/>
        <v>-28.5</v>
      </c>
      <c r="L101" s="308">
        <v>100</v>
      </c>
      <c r="M101" s="309">
        <f t="shared" si="87"/>
        <v>-2950</v>
      </c>
      <c r="N101" s="307">
        <v>100</v>
      </c>
      <c r="O101" s="310" t="s">
        <v>547</v>
      </c>
      <c r="P101" s="311">
        <v>44999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12">
        <v>27</v>
      </c>
      <c r="B102" s="311">
        <v>44998</v>
      </c>
      <c r="C102" s="304"/>
      <c r="D102" s="304" t="s">
        <v>974</v>
      </c>
      <c r="E102" s="302" t="s">
        <v>537</v>
      </c>
      <c r="F102" s="302">
        <v>128</v>
      </c>
      <c r="G102" s="302">
        <v>90</v>
      </c>
      <c r="H102" s="305">
        <v>90</v>
      </c>
      <c r="I102" s="313" t="s">
        <v>963</v>
      </c>
      <c r="J102" s="306" t="s">
        <v>979</v>
      </c>
      <c r="K102" s="307">
        <f t="shared" ref="K102" si="89">H102-F102</f>
        <v>-38</v>
      </c>
      <c r="L102" s="308">
        <v>100</v>
      </c>
      <c r="M102" s="309">
        <f t="shared" ref="M102" si="90">(K102*N102)-100</f>
        <v>-3900</v>
      </c>
      <c r="N102" s="307">
        <v>100</v>
      </c>
      <c r="O102" s="310" t="s">
        <v>547</v>
      </c>
      <c r="P102" s="311">
        <v>44999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12">
        <v>28</v>
      </c>
      <c r="B103" s="311">
        <v>44998</v>
      </c>
      <c r="C103" s="304"/>
      <c r="D103" s="304" t="s">
        <v>975</v>
      </c>
      <c r="E103" s="302" t="s">
        <v>537</v>
      </c>
      <c r="F103" s="302">
        <v>250</v>
      </c>
      <c r="G103" s="302">
        <v>130</v>
      </c>
      <c r="H103" s="305">
        <v>130</v>
      </c>
      <c r="I103" s="313" t="s">
        <v>976</v>
      </c>
      <c r="J103" s="306" t="s">
        <v>977</v>
      </c>
      <c r="K103" s="307">
        <f t="shared" ref="K103:K104" si="91">H103-F103</f>
        <v>-120</v>
      </c>
      <c r="L103" s="308">
        <v>100</v>
      </c>
      <c r="M103" s="309">
        <f t="shared" ref="M103:M104" si="92">(K103*N103)-100</f>
        <v>-3100</v>
      </c>
      <c r="N103" s="307">
        <v>25</v>
      </c>
      <c r="O103" s="310" t="s">
        <v>547</v>
      </c>
      <c r="P103" s="311">
        <v>44998</v>
      </c>
      <c r="Q103" s="197"/>
      <c r="R103" s="203" t="s">
        <v>536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91">
        <v>29</v>
      </c>
      <c r="B104" s="277">
        <v>44999</v>
      </c>
      <c r="C104" s="288"/>
      <c r="D104" s="342" t="s">
        <v>895</v>
      </c>
      <c r="E104" s="291" t="s">
        <v>537</v>
      </c>
      <c r="F104" s="291">
        <v>39</v>
      </c>
      <c r="G104" s="291">
        <v>21</v>
      </c>
      <c r="H104" s="343">
        <v>49</v>
      </c>
      <c r="I104" s="343" t="s">
        <v>959</v>
      </c>
      <c r="J104" s="293" t="s">
        <v>1004</v>
      </c>
      <c r="K104" s="284">
        <f t="shared" si="91"/>
        <v>10</v>
      </c>
      <c r="L104" s="285">
        <v>100</v>
      </c>
      <c r="M104" s="286">
        <f t="shared" si="92"/>
        <v>2900</v>
      </c>
      <c r="N104" s="284">
        <v>300</v>
      </c>
      <c r="O104" s="276" t="s">
        <v>535</v>
      </c>
      <c r="P104" s="277">
        <v>45000</v>
      </c>
      <c r="Q104" s="197"/>
      <c r="R104" s="203" t="s">
        <v>799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91">
        <v>30</v>
      </c>
      <c r="B105" s="277">
        <v>44999</v>
      </c>
      <c r="C105" s="288"/>
      <c r="D105" s="342" t="s">
        <v>989</v>
      </c>
      <c r="E105" s="291" t="s">
        <v>537</v>
      </c>
      <c r="F105" s="291">
        <v>145</v>
      </c>
      <c r="G105" s="291">
        <v>95</v>
      </c>
      <c r="H105" s="343">
        <v>165</v>
      </c>
      <c r="I105" s="343" t="s">
        <v>990</v>
      </c>
      <c r="J105" s="293" t="s">
        <v>878</v>
      </c>
      <c r="K105" s="284">
        <f t="shared" ref="K105:K107" si="93">H105-F105</f>
        <v>20</v>
      </c>
      <c r="L105" s="285">
        <v>100</v>
      </c>
      <c r="M105" s="286">
        <f t="shared" ref="M105:M107" si="94">(K105*N105)-100</f>
        <v>1900</v>
      </c>
      <c r="N105" s="284">
        <v>100</v>
      </c>
      <c r="O105" s="276" t="s">
        <v>535</v>
      </c>
      <c r="P105" s="277">
        <v>44999</v>
      </c>
      <c r="Q105" s="197"/>
      <c r="R105" s="203" t="s">
        <v>536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91">
        <v>31</v>
      </c>
      <c r="B106" s="277">
        <v>44999</v>
      </c>
      <c r="C106" s="288"/>
      <c r="D106" s="342" t="s">
        <v>989</v>
      </c>
      <c r="E106" s="291" t="s">
        <v>537</v>
      </c>
      <c r="F106" s="291">
        <v>145</v>
      </c>
      <c r="G106" s="291">
        <v>95</v>
      </c>
      <c r="H106" s="343">
        <v>163</v>
      </c>
      <c r="I106" s="343" t="s">
        <v>990</v>
      </c>
      <c r="J106" s="293" t="s">
        <v>995</v>
      </c>
      <c r="K106" s="284">
        <f t="shared" si="93"/>
        <v>18</v>
      </c>
      <c r="L106" s="285">
        <v>100</v>
      </c>
      <c r="M106" s="286">
        <f t="shared" si="94"/>
        <v>1700</v>
      </c>
      <c r="N106" s="284">
        <v>100</v>
      </c>
      <c r="O106" s="276" t="s">
        <v>535</v>
      </c>
      <c r="P106" s="277">
        <v>44999</v>
      </c>
      <c r="Q106" s="197"/>
      <c r="R106" s="203" t="s">
        <v>536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1">
        <v>32</v>
      </c>
      <c r="B107" s="277">
        <v>44999</v>
      </c>
      <c r="C107" s="288"/>
      <c r="D107" s="342" t="s">
        <v>994</v>
      </c>
      <c r="E107" s="278" t="s">
        <v>537</v>
      </c>
      <c r="F107" s="278">
        <v>285</v>
      </c>
      <c r="G107" s="278">
        <v>150</v>
      </c>
      <c r="H107" s="287">
        <v>425</v>
      </c>
      <c r="I107" s="322">
        <v>500</v>
      </c>
      <c r="J107" s="293" t="s">
        <v>685</v>
      </c>
      <c r="K107" s="284">
        <f t="shared" si="93"/>
        <v>140</v>
      </c>
      <c r="L107" s="285">
        <v>100</v>
      </c>
      <c r="M107" s="286">
        <f t="shared" si="94"/>
        <v>3400</v>
      </c>
      <c r="N107" s="284">
        <v>25</v>
      </c>
      <c r="O107" s="276" t="s">
        <v>535</v>
      </c>
      <c r="P107" s="277">
        <v>45000</v>
      </c>
      <c r="Q107" s="197"/>
      <c r="R107" s="203" t="s">
        <v>799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91">
        <v>33</v>
      </c>
      <c r="B108" s="277">
        <v>45000</v>
      </c>
      <c r="C108" s="288"/>
      <c r="D108" s="342" t="s">
        <v>999</v>
      </c>
      <c r="E108" s="278" t="s">
        <v>537</v>
      </c>
      <c r="F108" s="278">
        <v>260</v>
      </c>
      <c r="G108" s="278">
        <v>130</v>
      </c>
      <c r="H108" s="287">
        <v>315</v>
      </c>
      <c r="I108" s="322" t="s">
        <v>976</v>
      </c>
      <c r="J108" s="293" t="s">
        <v>673</v>
      </c>
      <c r="K108" s="284">
        <f t="shared" ref="K108:K109" si="95">H108-F108</f>
        <v>55</v>
      </c>
      <c r="L108" s="285">
        <v>100</v>
      </c>
      <c r="M108" s="286">
        <f t="shared" ref="M108:M109" si="96">(K108*N108)-100</f>
        <v>1275</v>
      </c>
      <c r="N108" s="284">
        <v>25</v>
      </c>
      <c r="O108" s="276" t="s">
        <v>535</v>
      </c>
      <c r="P108" s="277">
        <v>45000</v>
      </c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91">
        <v>34</v>
      </c>
      <c r="B109" s="277">
        <v>45000</v>
      </c>
      <c r="C109" s="288"/>
      <c r="D109" s="342" t="s">
        <v>1001</v>
      </c>
      <c r="E109" s="278" t="s">
        <v>537</v>
      </c>
      <c r="F109" s="278">
        <v>19.5</v>
      </c>
      <c r="G109" s="278">
        <v>13</v>
      </c>
      <c r="H109" s="287">
        <v>23.5</v>
      </c>
      <c r="I109" s="322" t="s">
        <v>1002</v>
      </c>
      <c r="J109" s="293" t="s">
        <v>1003</v>
      </c>
      <c r="K109" s="284">
        <f t="shared" si="95"/>
        <v>4</v>
      </c>
      <c r="L109" s="285">
        <v>100</v>
      </c>
      <c r="M109" s="286">
        <f t="shared" si="96"/>
        <v>2700</v>
      </c>
      <c r="N109" s="284">
        <v>700</v>
      </c>
      <c r="O109" s="276" t="s">
        <v>535</v>
      </c>
      <c r="P109" s="277">
        <v>45000</v>
      </c>
      <c r="Q109" s="197"/>
      <c r="R109" s="203" t="s">
        <v>536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312">
        <v>35</v>
      </c>
      <c r="B110" s="311">
        <v>45000</v>
      </c>
      <c r="C110" s="304"/>
      <c r="D110" s="351" t="s">
        <v>999</v>
      </c>
      <c r="E110" s="302" t="s">
        <v>537</v>
      </c>
      <c r="F110" s="302">
        <v>235</v>
      </c>
      <c r="G110" s="302">
        <v>120</v>
      </c>
      <c r="H110" s="305">
        <v>120</v>
      </c>
      <c r="I110" s="323" t="s">
        <v>976</v>
      </c>
      <c r="J110" s="306" t="s">
        <v>1000</v>
      </c>
      <c r="K110" s="307">
        <f t="shared" ref="K110:K112" si="97">H110-F110</f>
        <v>-115</v>
      </c>
      <c r="L110" s="308">
        <v>100</v>
      </c>
      <c r="M110" s="309">
        <f t="shared" ref="M110:M111" si="98">(K110*N110)-100</f>
        <v>-2975</v>
      </c>
      <c r="N110" s="307">
        <v>25</v>
      </c>
      <c r="O110" s="310" t="s">
        <v>547</v>
      </c>
      <c r="P110" s="311">
        <v>45000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91">
        <v>36</v>
      </c>
      <c r="B111" s="277">
        <v>45001</v>
      </c>
      <c r="C111" s="288"/>
      <c r="D111" s="342" t="s">
        <v>895</v>
      </c>
      <c r="E111" s="278" t="s">
        <v>537</v>
      </c>
      <c r="F111" s="278">
        <v>30</v>
      </c>
      <c r="G111" s="278">
        <v>13</v>
      </c>
      <c r="H111" s="287">
        <v>37.5</v>
      </c>
      <c r="I111" s="322" t="s">
        <v>1016</v>
      </c>
      <c r="J111" s="293" t="s">
        <v>917</v>
      </c>
      <c r="K111" s="284">
        <f t="shared" ref="K111" si="99">H111-F111</f>
        <v>7.5</v>
      </c>
      <c r="L111" s="285">
        <v>100</v>
      </c>
      <c r="M111" s="286">
        <f t="shared" si="98"/>
        <v>2150</v>
      </c>
      <c r="N111" s="284">
        <v>300</v>
      </c>
      <c r="O111" s="276" t="s">
        <v>535</v>
      </c>
      <c r="P111" s="277">
        <v>45001</v>
      </c>
      <c r="Q111" s="197"/>
      <c r="R111" s="203" t="s">
        <v>799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91">
        <v>37</v>
      </c>
      <c r="B112" s="277">
        <v>45001</v>
      </c>
      <c r="C112" s="288"/>
      <c r="D112" s="342" t="s">
        <v>1017</v>
      </c>
      <c r="E112" s="278" t="s">
        <v>537</v>
      </c>
      <c r="F112" s="278">
        <v>26</v>
      </c>
      <c r="G112" s="278">
        <v>0</v>
      </c>
      <c r="H112" s="287">
        <v>46</v>
      </c>
      <c r="I112" s="322" t="s">
        <v>1018</v>
      </c>
      <c r="J112" s="293" t="s">
        <v>878</v>
      </c>
      <c r="K112" s="284">
        <f t="shared" si="97"/>
        <v>20</v>
      </c>
      <c r="L112" s="285">
        <v>100</v>
      </c>
      <c r="M112" s="286">
        <f t="shared" ref="M112:M114" si="100">(K112*N112)-100</f>
        <v>900</v>
      </c>
      <c r="N112" s="284">
        <v>50</v>
      </c>
      <c r="O112" s="276" t="s">
        <v>535</v>
      </c>
      <c r="P112" s="277">
        <v>45001</v>
      </c>
      <c r="Q112" s="197"/>
      <c r="R112" s="203" t="s">
        <v>799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12">
        <v>38</v>
      </c>
      <c r="B113" s="311">
        <v>45002</v>
      </c>
      <c r="C113" s="304"/>
      <c r="D113" s="351" t="s">
        <v>1023</v>
      </c>
      <c r="E113" s="302" t="s">
        <v>537</v>
      </c>
      <c r="F113" s="302">
        <v>350</v>
      </c>
      <c r="G113" s="302">
        <v>240</v>
      </c>
      <c r="H113" s="305">
        <v>240</v>
      </c>
      <c r="I113" s="323" t="s">
        <v>1024</v>
      </c>
      <c r="J113" s="306" t="s">
        <v>1025</v>
      </c>
      <c r="K113" s="307">
        <f t="shared" ref="K113:K114" si="101">H113-F113</f>
        <v>-110</v>
      </c>
      <c r="L113" s="308">
        <v>100</v>
      </c>
      <c r="M113" s="309">
        <f t="shared" si="100"/>
        <v>-2850</v>
      </c>
      <c r="N113" s="307">
        <v>25</v>
      </c>
      <c r="O113" s="310" t="s">
        <v>547</v>
      </c>
      <c r="P113" s="311">
        <v>45002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91">
        <v>39</v>
      </c>
      <c r="B114" s="277">
        <v>45002</v>
      </c>
      <c r="C114" s="288"/>
      <c r="D114" s="342" t="s">
        <v>1001</v>
      </c>
      <c r="E114" s="278" t="s">
        <v>537</v>
      </c>
      <c r="F114" s="278">
        <v>18</v>
      </c>
      <c r="G114" s="278">
        <v>12</v>
      </c>
      <c r="H114" s="287">
        <v>21.5</v>
      </c>
      <c r="I114" s="322" t="s">
        <v>1026</v>
      </c>
      <c r="J114" s="293" t="s">
        <v>1027</v>
      </c>
      <c r="K114" s="284">
        <f t="shared" si="101"/>
        <v>3.5</v>
      </c>
      <c r="L114" s="285">
        <v>100</v>
      </c>
      <c r="M114" s="286">
        <f t="shared" si="100"/>
        <v>2350</v>
      </c>
      <c r="N114" s="284">
        <v>700</v>
      </c>
      <c r="O114" s="276" t="s">
        <v>535</v>
      </c>
      <c r="P114" s="277">
        <v>45002</v>
      </c>
      <c r="Q114" s="197"/>
      <c r="R114" s="203" t="s">
        <v>536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91">
        <v>40</v>
      </c>
      <c r="B115" s="277">
        <v>45002</v>
      </c>
      <c r="C115" s="288"/>
      <c r="D115" s="342" t="s">
        <v>1028</v>
      </c>
      <c r="E115" s="278" t="s">
        <v>537</v>
      </c>
      <c r="F115" s="278">
        <v>8.75</v>
      </c>
      <c r="G115" s="278">
        <v>3.5</v>
      </c>
      <c r="H115" s="287">
        <v>11.1</v>
      </c>
      <c r="I115" s="322" t="s">
        <v>1029</v>
      </c>
      <c r="J115" s="293" t="s">
        <v>1030</v>
      </c>
      <c r="K115" s="284">
        <f t="shared" ref="K115:K117" si="102">H115-F115</f>
        <v>2.3499999999999996</v>
      </c>
      <c r="L115" s="285">
        <v>100</v>
      </c>
      <c r="M115" s="286">
        <f t="shared" ref="M115:M117" si="103">(K115*N115)-100</f>
        <v>2132.4999999999995</v>
      </c>
      <c r="N115" s="284">
        <v>950</v>
      </c>
      <c r="O115" s="276" t="s">
        <v>535</v>
      </c>
      <c r="P115" s="277">
        <v>45002</v>
      </c>
      <c r="Q115" s="197"/>
      <c r="R115" s="203" t="s">
        <v>536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91">
        <v>41</v>
      </c>
      <c r="B116" s="277">
        <v>45005</v>
      </c>
      <c r="C116" s="288"/>
      <c r="D116" s="342" t="s">
        <v>1001</v>
      </c>
      <c r="E116" s="278" t="s">
        <v>537</v>
      </c>
      <c r="F116" s="278">
        <v>12.5</v>
      </c>
      <c r="G116" s="278">
        <v>5</v>
      </c>
      <c r="H116" s="287">
        <v>16.5</v>
      </c>
      <c r="I116" s="322" t="s">
        <v>1036</v>
      </c>
      <c r="J116" s="293" t="s">
        <v>1003</v>
      </c>
      <c r="K116" s="284">
        <f t="shared" si="102"/>
        <v>4</v>
      </c>
      <c r="L116" s="285">
        <v>100</v>
      </c>
      <c r="M116" s="286">
        <f t="shared" si="103"/>
        <v>2700</v>
      </c>
      <c r="N116" s="284">
        <v>700</v>
      </c>
      <c r="O116" s="276" t="s">
        <v>535</v>
      </c>
      <c r="P116" s="277">
        <v>45006</v>
      </c>
      <c r="Q116" s="197"/>
      <c r="R116" s="203" t="s">
        <v>536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91">
        <v>42</v>
      </c>
      <c r="B117" s="277">
        <v>45005</v>
      </c>
      <c r="C117" s="288"/>
      <c r="D117" s="342" t="s">
        <v>1037</v>
      </c>
      <c r="E117" s="278" t="s">
        <v>537</v>
      </c>
      <c r="F117" s="278">
        <v>7.5</v>
      </c>
      <c r="G117" s="278"/>
      <c r="H117" s="287">
        <v>11</v>
      </c>
      <c r="I117" s="322" t="s">
        <v>1039</v>
      </c>
      <c r="J117" s="293" t="s">
        <v>1027</v>
      </c>
      <c r="K117" s="284">
        <f t="shared" si="102"/>
        <v>3.5</v>
      </c>
      <c r="L117" s="285">
        <v>100</v>
      </c>
      <c r="M117" s="286">
        <f t="shared" si="103"/>
        <v>2087.5</v>
      </c>
      <c r="N117" s="284">
        <v>625</v>
      </c>
      <c r="O117" s="276" t="s">
        <v>535</v>
      </c>
      <c r="P117" s="277">
        <v>45008</v>
      </c>
      <c r="Q117" s="197"/>
      <c r="R117" s="203" t="s">
        <v>536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91">
        <v>43</v>
      </c>
      <c r="B118" s="277">
        <v>45005</v>
      </c>
      <c r="C118" s="288"/>
      <c r="D118" s="342" t="s">
        <v>895</v>
      </c>
      <c r="E118" s="278" t="s">
        <v>537</v>
      </c>
      <c r="F118" s="278">
        <v>35</v>
      </c>
      <c r="G118" s="278">
        <v>19</v>
      </c>
      <c r="H118" s="287">
        <v>43</v>
      </c>
      <c r="I118" s="322" t="s">
        <v>891</v>
      </c>
      <c r="J118" s="293" t="s">
        <v>1032</v>
      </c>
      <c r="K118" s="284">
        <f t="shared" ref="K118:K120" si="104">H118-F118</f>
        <v>8</v>
      </c>
      <c r="L118" s="285">
        <v>100</v>
      </c>
      <c r="M118" s="286">
        <f t="shared" ref="M118:M120" si="105">(K118*N118)-100</f>
        <v>2300</v>
      </c>
      <c r="N118" s="284">
        <v>300</v>
      </c>
      <c r="O118" s="276" t="s">
        <v>535</v>
      </c>
      <c r="P118" s="277">
        <v>45005</v>
      </c>
      <c r="Q118" s="197"/>
      <c r="R118" s="203" t="s">
        <v>799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91">
        <v>44</v>
      </c>
      <c r="B119" s="277">
        <v>45005</v>
      </c>
      <c r="C119" s="288"/>
      <c r="D119" s="342" t="s">
        <v>1043</v>
      </c>
      <c r="E119" s="278" t="s">
        <v>537</v>
      </c>
      <c r="F119" s="278">
        <v>87</v>
      </c>
      <c r="G119" s="278">
        <v>40</v>
      </c>
      <c r="H119" s="287">
        <v>109</v>
      </c>
      <c r="I119" s="322" t="s">
        <v>1041</v>
      </c>
      <c r="J119" s="293" t="s">
        <v>948</v>
      </c>
      <c r="K119" s="284">
        <f t="shared" si="104"/>
        <v>22</v>
      </c>
      <c r="L119" s="285">
        <v>100</v>
      </c>
      <c r="M119" s="286">
        <f t="shared" si="105"/>
        <v>1000</v>
      </c>
      <c r="N119" s="284">
        <v>50</v>
      </c>
      <c r="O119" s="276" t="s">
        <v>535</v>
      </c>
      <c r="P119" s="277">
        <v>45005</v>
      </c>
      <c r="Q119" s="197"/>
      <c r="R119" s="203" t="s">
        <v>536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91">
        <v>45</v>
      </c>
      <c r="B120" s="277">
        <v>45006</v>
      </c>
      <c r="C120" s="288"/>
      <c r="D120" s="342" t="s">
        <v>1045</v>
      </c>
      <c r="E120" s="278" t="s">
        <v>537</v>
      </c>
      <c r="F120" s="278">
        <v>101</v>
      </c>
      <c r="G120" s="278">
        <v>55</v>
      </c>
      <c r="H120" s="287">
        <v>122</v>
      </c>
      <c r="I120" s="322" t="s">
        <v>1046</v>
      </c>
      <c r="J120" s="293" t="s">
        <v>548</v>
      </c>
      <c r="K120" s="284">
        <f t="shared" si="104"/>
        <v>21</v>
      </c>
      <c r="L120" s="285">
        <v>100</v>
      </c>
      <c r="M120" s="286">
        <f t="shared" si="105"/>
        <v>2000</v>
      </c>
      <c r="N120" s="284">
        <v>100</v>
      </c>
      <c r="O120" s="276" t="s">
        <v>535</v>
      </c>
      <c r="P120" s="277">
        <v>45008</v>
      </c>
      <c r="Q120" s="197"/>
      <c r="R120" s="203" t="s">
        <v>799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70">
        <v>46</v>
      </c>
      <c r="B121" s="199">
        <v>45006</v>
      </c>
      <c r="C121" s="235"/>
      <c r="D121" s="352" t="s">
        <v>1047</v>
      </c>
      <c r="E121" s="201" t="s">
        <v>537</v>
      </c>
      <c r="F121" s="201" t="s">
        <v>1048</v>
      </c>
      <c r="G121" s="201">
        <v>9</v>
      </c>
      <c r="H121" s="202"/>
      <c r="I121" s="218" t="s">
        <v>1049</v>
      </c>
      <c r="J121" s="246" t="s">
        <v>538</v>
      </c>
      <c r="K121" s="256"/>
      <c r="L121" s="320"/>
      <c r="M121" s="321"/>
      <c r="N121" s="256"/>
      <c r="O121" s="226"/>
      <c r="P121" s="199"/>
      <c r="Q121" s="197"/>
      <c r="R121" s="203" t="s">
        <v>536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91">
        <v>47</v>
      </c>
      <c r="B122" s="277">
        <v>45007</v>
      </c>
      <c r="C122" s="288"/>
      <c r="D122" s="342" t="s">
        <v>1058</v>
      </c>
      <c r="E122" s="278" t="s">
        <v>537</v>
      </c>
      <c r="F122" s="278">
        <v>26.5</v>
      </c>
      <c r="G122" s="278">
        <v>10</v>
      </c>
      <c r="H122" s="287">
        <v>34</v>
      </c>
      <c r="I122" s="322" t="s">
        <v>1059</v>
      </c>
      <c r="J122" s="293" t="s">
        <v>917</v>
      </c>
      <c r="K122" s="284">
        <f t="shared" ref="K122" si="106">H122-F122</f>
        <v>7.5</v>
      </c>
      <c r="L122" s="285">
        <v>100</v>
      </c>
      <c r="M122" s="286">
        <f t="shared" ref="M122" si="107">(K122*N122)-100</f>
        <v>2150</v>
      </c>
      <c r="N122" s="284">
        <v>300</v>
      </c>
      <c r="O122" s="276" t="s">
        <v>535</v>
      </c>
      <c r="P122" s="277">
        <v>45008</v>
      </c>
      <c r="Q122" s="197"/>
      <c r="R122" s="203" t="s">
        <v>799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91">
        <v>48</v>
      </c>
      <c r="B123" s="277">
        <v>45007</v>
      </c>
      <c r="C123" s="288"/>
      <c r="D123" s="342" t="s">
        <v>1060</v>
      </c>
      <c r="E123" s="278" t="s">
        <v>537</v>
      </c>
      <c r="F123" s="278">
        <v>52.5</v>
      </c>
      <c r="G123" s="278">
        <v>10</v>
      </c>
      <c r="H123" s="287">
        <v>72.5</v>
      </c>
      <c r="I123" s="322" t="s">
        <v>1061</v>
      </c>
      <c r="J123" s="293" t="s">
        <v>948</v>
      </c>
      <c r="K123" s="284">
        <f t="shared" ref="K123:K124" si="108">H123-F123</f>
        <v>20</v>
      </c>
      <c r="L123" s="285">
        <v>100</v>
      </c>
      <c r="M123" s="286">
        <f t="shared" ref="M123:M124" si="109">(K123*N123)-100</f>
        <v>900</v>
      </c>
      <c r="N123" s="284">
        <v>50</v>
      </c>
      <c r="O123" s="276" t="s">
        <v>535</v>
      </c>
      <c r="P123" s="277">
        <v>45008</v>
      </c>
      <c r="Q123" s="197"/>
      <c r="R123" s="203" t="s">
        <v>799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91">
        <v>49</v>
      </c>
      <c r="B124" s="277">
        <v>45008</v>
      </c>
      <c r="C124" s="288"/>
      <c r="D124" s="342" t="s">
        <v>1073</v>
      </c>
      <c r="E124" s="278" t="s">
        <v>537</v>
      </c>
      <c r="F124" s="278">
        <v>77</v>
      </c>
      <c r="G124" s="278">
        <v>30</v>
      </c>
      <c r="H124" s="287">
        <v>97</v>
      </c>
      <c r="I124" s="322" t="s">
        <v>1074</v>
      </c>
      <c r="J124" s="293" t="s">
        <v>948</v>
      </c>
      <c r="K124" s="284">
        <f t="shared" si="108"/>
        <v>20</v>
      </c>
      <c r="L124" s="285">
        <v>100</v>
      </c>
      <c r="M124" s="286">
        <f t="shared" si="109"/>
        <v>900</v>
      </c>
      <c r="N124" s="284">
        <v>50</v>
      </c>
      <c r="O124" s="276" t="s">
        <v>535</v>
      </c>
      <c r="P124" s="277">
        <v>45008</v>
      </c>
      <c r="Q124" s="197"/>
      <c r="R124" s="203"/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70">
        <v>50</v>
      </c>
      <c r="B125" s="199">
        <v>45008</v>
      </c>
      <c r="C125" s="235"/>
      <c r="D125" s="352" t="s">
        <v>1037</v>
      </c>
      <c r="E125" s="201" t="s">
        <v>537</v>
      </c>
      <c r="F125" s="359" t="s">
        <v>1038</v>
      </c>
      <c r="G125" s="201"/>
      <c r="I125" s="202" t="s">
        <v>1039</v>
      </c>
      <c r="J125" s="246" t="s">
        <v>538</v>
      </c>
      <c r="K125" s="256"/>
      <c r="L125" s="320"/>
      <c r="M125" s="321"/>
      <c r="N125" s="256"/>
      <c r="O125" s="226"/>
      <c r="P125" s="199"/>
      <c r="Q125" s="197"/>
      <c r="R125" s="203"/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312">
        <v>51</v>
      </c>
      <c r="B126" s="311">
        <v>45008</v>
      </c>
      <c r="C126" s="304"/>
      <c r="D126" s="351" t="s">
        <v>1001</v>
      </c>
      <c r="E126" s="302" t="s">
        <v>537</v>
      </c>
      <c r="F126" s="302">
        <v>9.5</v>
      </c>
      <c r="G126" s="302">
        <v>3</v>
      </c>
      <c r="H126" s="305">
        <v>3.8</v>
      </c>
      <c r="I126" s="323" t="s">
        <v>1075</v>
      </c>
      <c r="J126" s="306" t="s">
        <v>1107</v>
      </c>
      <c r="K126" s="307">
        <f t="shared" ref="K126" si="110">H126-F126</f>
        <v>-5.7</v>
      </c>
      <c r="L126" s="308">
        <v>100</v>
      </c>
      <c r="M126" s="309">
        <f t="shared" ref="M126" si="111">(K126*N126)-100</f>
        <v>-4090</v>
      </c>
      <c r="N126" s="307">
        <v>700</v>
      </c>
      <c r="O126" s="310" t="s">
        <v>547</v>
      </c>
      <c r="P126" s="311">
        <v>45009</v>
      </c>
      <c r="Q126" s="197"/>
      <c r="R126" s="203"/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312">
        <v>52</v>
      </c>
      <c r="B127" s="311">
        <v>45008</v>
      </c>
      <c r="C127" s="304"/>
      <c r="D127" s="351" t="s">
        <v>1076</v>
      </c>
      <c r="E127" s="302" t="s">
        <v>537</v>
      </c>
      <c r="F127" s="302">
        <v>23</v>
      </c>
      <c r="G127" s="302">
        <v>6</v>
      </c>
      <c r="H127" s="305">
        <v>6</v>
      </c>
      <c r="I127" s="323" t="s">
        <v>1049</v>
      </c>
      <c r="J127" s="306" t="s">
        <v>1111</v>
      </c>
      <c r="K127" s="307">
        <f t="shared" ref="K127" si="112">H127-F127</f>
        <v>-17</v>
      </c>
      <c r="L127" s="308">
        <v>100</v>
      </c>
      <c r="M127" s="309">
        <f t="shared" ref="M127" si="113">(K127*N127)-100</f>
        <v>-5200</v>
      </c>
      <c r="N127" s="307">
        <v>300</v>
      </c>
      <c r="O127" s="310" t="s">
        <v>547</v>
      </c>
      <c r="P127" s="311">
        <v>45009</v>
      </c>
      <c r="Q127" s="197"/>
      <c r="R127" s="203"/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70">
        <v>53</v>
      </c>
      <c r="B128" s="199">
        <v>45008</v>
      </c>
      <c r="C128" s="235"/>
      <c r="D128" s="352" t="s">
        <v>1077</v>
      </c>
      <c r="E128" s="201" t="s">
        <v>537</v>
      </c>
      <c r="F128" s="201">
        <v>23</v>
      </c>
      <c r="G128" s="201">
        <v>4</v>
      </c>
      <c r="H128" s="202"/>
      <c r="I128" s="218" t="s">
        <v>891</v>
      </c>
      <c r="J128" s="246" t="s">
        <v>538</v>
      </c>
      <c r="K128" s="256"/>
      <c r="L128" s="320"/>
      <c r="M128" s="321"/>
      <c r="N128" s="256"/>
      <c r="O128" s="226"/>
      <c r="P128" s="199"/>
      <c r="Q128" s="197"/>
      <c r="R128" s="203"/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312">
        <v>54</v>
      </c>
      <c r="B129" s="311">
        <v>45008</v>
      </c>
      <c r="C129" s="304"/>
      <c r="D129" s="351" t="s">
        <v>1078</v>
      </c>
      <c r="E129" s="302" t="s">
        <v>537</v>
      </c>
      <c r="F129" s="302">
        <v>9</v>
      </c>
      <c r="G129" s="302"/>
      <c r="H129" s="305">
        <v>0</v>
      </c>
      <c r="I129" s="323" t="s">
        <v>1079</v>
      </c>
      <c r="J129" s="306" t="s">
        <v>1070</v>
      </c>
      <c r="K129" s="307">
        <f t="shared" ref="K129" si="114">H129-F129</f>
        <v>-9</v>
      </c>
      <c r="L129" s="308">
        <v>100</v>
      </c>
      <c r="M129" s="309">
        <f t="shared" ref="M129" si="115">(K129*N129)-100</f>
        <v>-550</v>
      </c>
      <c r="N129" s="307">
        <v>50</v>
      </c>
      <c r="O129" s="310" t="s">
        <v>547</v>
      </c>
      <c r="P129" s="311">
        <v>45008</v>
      </c>
      <c r="Q129" s="197"/>
      <c r="R129" s="203"/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70">
        <v>55</v>
      </c>
      <c r="B130" s="199">
        <v>45009</v>
      </c>
      <c r="C130" s="235"/>
      <c r="D130" s="352" t="s">
        <v>1108</v>
      </c>
      <c r="E130" s="201" t="s">
        <v>537</v>
      </c>
      <c r="F130" s="201" t="s">
        <v>1109</v>
      </c>
      <c r="G130" s="201">
        <v>35</v>
      </c>
      <c r="H130" s="202"/>
      <c r="I130" s="218" t="s">
        <v>1110</v>
      </c>
      <c r="J130" s="246" t="s">
        <v>538</v>
      </c>
      <c r="K130" s="256"/>
      <c r="L130" s="320"/>
      <c r="M130" s="321"/>
      <c r="N130" s="256"/>
      <c r="O130" s="226"/>
      <c r="P130" s="199"/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350"/>
      <c r="B131" s="350"/>
      <c r="C131" s="350"/>
      <c r="D131" s="350"/>
      <c r="E131" s="350"/>
      <c r="F131" s="350"/>
      <c r="G131" s="350"/>
      <c r="H131" s="350"/>
      <c r="I131" s="350"/>
      <c r="J131" s="226"/>
      <c r="K131" s="202"/>
      <c r="L131" s="218"/>
      <c r="M131" s="219"/>
      <c r="N131" s="202"/>
      <c r="O131" s="226"/>
      <c r="P131" s="199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97"/>
      <c r="AI131" s="197"/>
      <c r="AJ131" s="203"/>
      <c r="AK131" s="197"/>
      <c r="AL131" s="197"/>
    </row>
    <row r="132" spans="1:38" ht="38.25" customHeight="1">
      <c r="A132" s="92" t="s">
        <v>559</v>
      </c>
      <c r="B132" s="139"/>
      <c r="C132" s="139"/>
      <c r="D132" s="140"/>
      <c r="E132" s="124"/>
      <c r="F132" s="6"/>
      <c r="G132" s="6"/>
      <c r="H132" s="125"/>
      <c r="I132" s="141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</row>
    <row r="133" spans="1:38" s="198" customFormat="1" ht="38.25">
      <c r="A133" s="93" t="s">
        <v>16</v>
      </c>
      <c r="B133" s="94" t="s">
        <v>512</v>
      </c>
      <c r="C133" s="94"/>
      <c r="D133" s="95" t="s">
        <v>523</v>
      </c>
      <c r="E133" s="94" t="s">
        <v>524</v>
      </c>
      <c r="F133" s="94" t="s">
        <v>525</v>
      </c>
      <c r="G133" s="94" t="s">
        <v>526</v>
      </c>
      <c r="H133" s="94" t="s">
        <v>527</v>
      </c>
      <c r="I133" s="94" t="s">
        <v>528</v>
      </c>
      <c r="J133" s="93" t="s">
        <v>529</v>
      </c>
      <c r="K133" s="128" t="s">
        <v>546</v>
      </c>
      <c r="L133" s="129" t="s">
        <v>531</v>
      </c>
      <c r="M133" s="96" t="s">
        <v>532</v>
      </c>
      <c r="N133" s="94" t="s">
        <v>533</v>
      </c>
      <c r="O133" s="95" t="s">
        <v>534</v>
      </c>
      <c r="P133" s="94" t="s">
        <v>763</v>
      </c>
      <c r="Q133" s="197"/>
      <c r="R133" s="6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</row>
    <row r="134" spans="1:38" ht="14.25" customHeight="1">
      <c r="A134" s="257">
        <v>1</v>
      </c>
      <c r="B134" s="258">
        <v>44840</v>
      </c>
      <c r="C134" s="255"/>
      <c r="D134" s="255" t="s">
        <v>835</v>
      </c>
      <c r="E134" s="256" t="s">
        <v>537</v>
      </c>
      <c r="F134" s="256" t="s">
        <v>836</v>
      </c>
      <c r="G134" s="256">
        <v>1220</v>
      </c>
      <c r="H134" s="256"/>
      <c r="I134" s="256" t="s">
        <v>837</v>
      </c>
      <c r="J134" s="226" t="s">
        <v>538</v>
      </c>
      <c r="K134" s="202"/>
      <c r="L134" s="218"/>
      <c r="M134" s="219"/>
      <c r="N134" s="202"/>
      <c r="O134" s="226"/>
      <c r="P134" s="199"/>
      <c r="Q134" s="197"/>
      <c r="R134" s="197" t="s">
        <v>536</v>
      </c>
      <c r="S134" s="41"/>
      <c r="T134" s="1"/>
      <c r="U134" s="1"/>
      <c r="V134" s="1"/>
      <c r="W134" s="1"/>
      <c r="X134" s="1"/>
      <c r="Y134" s="1"/>
      <c r="Z134" s="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</row>
    <row r="135" spans="1:38" ht="12.75" customHeight="1">
      <c r="A135" s="256"/>
      <c r="B135" s="254"/>
      <c r="C135" s="255"/>
      <c r="D135" s="255"/>
      <c r="E135" s="256"/>
      <c r="F135" s="256"/>
      <c r="G135" s="256"/>
      <c r="H135" s="256"/>
      <c r="I135" s="256"/>
      <c r="J135" s="226"/>
      <c r="K135" s="202"/>
      <c r="L135" s="218"/>
      <c r="M135" s="219"/>
      <c r="N135" s="202"/>
      <c r="O135" s="226"/>
      <c r="P135" s="199"/>
      <c r="R135" s="6"/>
      <c r="S135" s="1"/>
      <c r="T135" s="1"/>
      <c r="U135" s="1"/>
      <c r="V135" s="1"/>
      <c r="W135" s="1"/>
      <c r="X135" s="1"/>
      <c r="Y135" s="1"/>
    </row>
    <row r="136" spans="1:38" ht="12.75" customHeight="1">
      <c r="A136" s="109" t="s">
        <v>539</v>
      </c>
      <c r="B136" s="109"/>
      <c r="C136" s="109"/>
      <c r="D136" s="109"/>
      <c r="E136" s="41"/>
      <c r="F136" s="116" t="s">
        <v>541</v>
      </c>
      <c r="G136" s="54"/>
      <c r="H136" s="54"/>
      <c r="I136" s="54"/>
      <c r="J136" s="6"/>
      <c r="K136" s="132"/>
      <c r="L136" s="133"/>
      <c r="M136" s="6"/>
      <c r="N136" s="99"/>
      <c r="O136" s="142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5" t="s">
        <v>540</v>
      </c>
      <c r="B137" s="109"/>
      <c r="C137" s="109"/>
      <c r="D137" s="109"/>
      <c r="E137" s="6"/>
      <c r="F137" s="116" t="s">
        <v>543</v>
      </c>
      <c r="G137" s="6"/>
      <c r="H137" s="6" t="s">
        <v>759</v>
      </c>
      <c r="I137" s="6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5"/>
      <c r="B138" s="109"/>
      <c r="C138" s="109"/>
      <c r="D138" s="109"/>
      <c r="E138" s="6"/>
      <c r="F138" s="116"/>
      <c r="G138" s="6"/>
      <c r="H138" s="6"/>
      <c r="I138" s="6"/>
      <c r="J138" s="1"/>
      <c r="K138" s="6"/>
      <c r="L138" s="6"/>
      <c r="M138" s="6"/>
      <c r="N138" s="1"/>
      <c r="O138" s="1"/>
      <c r="Q138" s="1"/>
      <c r="R138" s="54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15"/>
      <c r="B139" s="109"/>
      <c r="C139" s="109"/>
      <c r="D139" s="109"/>
      <c r="E139" s="6"/>
      <c r="F139" s="116"/>
      <c r="G139" s="54"/>
      <c r="H139" s="41"/>
      <c r="I139" s="54"/>
      <c r="J139" s="6"/>
      <c r="K139" s="132"/>
      <c r="L139" s="133"/>
      <c r="M139" s="6"/>
      <c r="N139" s="99"/>
      <c r="O139" s="134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54"/>
      <c r="B140" s="98"/>
      <c r="C140" s="98"/>
      <c r="D140" s="41"/>
      <c r="E140" s="54"/>
      <c r="F140" s="54"/>
      <c r="G140" s="54"/>
      <c r="H140" s="41"/>
      <c r="I140" s="54"/>
      <c r="J140" s="6"/>
      <c r="K140" s="132"/>
      <c r="L140" s="133"/>
      <c r="M140" s="6"/>
      <c r="N140" s="99"/>
      <c r="O140" s="134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41"/>
      <c r="B141" s="143" t="s">
        <v>560</v>
      </c>
      <c r="C141" s="143"/>
      <c r="D141" s="143"/>
      <c r="E141" s="143"/>
      <c r="F141" s="6"/>
      <c r="G141" s="6"/>
      <c r="H141" s="126"/>
      <c r="I141" s="6"/>
      <c r="J141" s="126"/>
      <c r="K141" s="127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93" t="s">
        <v>16</v>
      </c>
      <c r="B142" s="94" t="s">
        <v>512</v>
      </c>
      <c r="C142" s="94"/>
      <c r="D142" s="95" t="s">
        <v>523</v>
      </c>
      <c r="E142" s="94" t="s">
        <v>524</v>
      </c>
      <c r="F142" s="94" t="s">
        <v>525</v>
      </c>
      <c r="G142" s="94" t="s">
        <v>561</v>
      </c>
      <c r="H142" s="94" t="s">
        <v>562</v>
      </c>
      <c r="I142" s="94" t="s">
        <v>528</v>
      </c>
      <c r="J142" s="144" t="s">
        <v>529</v>
      </c>
      <c r="K142" s="94" t="s">
        <v>530</v>
      </c>
      <c r="L142" s="94" t="s">
        <v>563</v>
      </c>
      <c r="M142" s="94" t="s">
        <v>533</v>
      </c>
      <c r="N142" s="95" t="s">
        <v>534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45">
        <v>1</v>
      </c>
      <c r="B143" s="146">
        <v>41579</v>
      </c>
      <c r="C143" s="146"/>
      <c r="D143" s="147" t="s">
        <v>564</v>
      </c>
      <c r="E143" s="148" t="s">
        <v>565</v>
      </c>
      <c r="F143" s="149">
        <v>82</v>
      </c>
      <c r="G143" s="148" t="s">
        <v>566</v>
      </c>
      <c r="H143" s="148">
        <v>100</v>
      </c>
      <c r="I143" s="150">
        <v>100</v>
      </c>
      <c r="J143" s="151" t="s">
        <v>567</v>
      </c>
      <c r="K143" s="152">
        <f t="shared" ref="K143:K195" si="116">H143-F143</f>
        <v>18</v>
      </c>
      <c r="L143" s="153">
        <f t="shared" ref="L143:L195" si="117">K143/F143</f>
        <v>0.21951219512195122</v>
      </c>
      <c r="M143" s="148" t="s">
        <v>535</v>
      </c>
      <c r="N143" s="154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45">
        <v>2</v>
      </c>
      <c r="B144" s="146">
        <v>41794</v>
      </c>
      <c r="C144" s="146"/>
      <c r="D144" s="147" t="s">
        <v>568</v>
      </c>
      <c r="E144" s="148" t="s">
        <v>537</v>
      </c>
      <c r="F144" s="149">
        <v>257</v>
      </c>
      <c r="G144" s="148" t="s">
        <v>566</v>
      </c>
      <c r="H144" s="148">
        <v>300</v>
      </c>
      <c r="I144" s="150">
        <v>300</v>
      </c>
      <c r="J144" s="151" t="s">
        <v>567</v>
      </c>
      <c r="K144" s="152">
        <f t="shared" si="116"/>
        <v>43</v>
      </c>
      <c r="L144" s="153">
        <f t="shared" si="117"/>
        <v>0.16731517509727625</v>
      </c>
      <c r="M144" s="148" t="s">
        <v>535</v>
      </c>
      <c r="N144" s="154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</v>
      </c>
      <c r="B145" s="146">
        <v>41828</v>
      </c>
      <c r="C145" s="146"/>
      <c r="D145" s="147" t="s">
        <v>569</v>
      </c>
      <c r="E145" s="148" t="s">
        <v>537</v>
      </c>
      <c r="F145" s="149">
        <v>393</v>
      </c>
      <c r="G145" s="148" t="s">
        <v>566</v>
      </c>
      <c r="H145" s="148">
        <v>468</v>
      </c>
      <c r="I145" s="150">
        <v>468</v>
      </c>
      <c r="J145" s="151" t="s">
        <v>567</v>
      </c>
      <c r="K145" s="152">
        <f t="shared" si="116"/>
        <v>75</v>
      </c>
      <c r="L145" s="153">
        <f t="shared" si="117"/>
        <v>0.19083969465648856</v>
      </c>
      <c r="M145" s="148" t="s">
        <v>535</v>
      </c>
      <c r="N145" s="154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</v>
      </c>
      <c r="B146" s="146">
        <v>41857</v>
      </c>
      <c r="C146" s="146"/>
      <c r="D146" s="147" t="s">
        <v>570</v>
      </c>
      <c r="E146" s="148" t="s">
        <v>537</v>
      </c>
      <c r="F146" s="149">
        <v>205</v>
      </c>
      <c r="G146" s="148" t="s">
        <v>566</v>
      </c>
      <c r="H146" s="148">
        <v>275</v>
      </c>
      <c r="I146" s="150">
        <v>250</v>
      </c>
      <c r="J146" s="151" t="s">
        <v>567</v>
      </c>
      <c r="K146" s="152">
        <f t="shared" si="116"/>
        <v>70</v>
      </c>
      <c r="L146" s="153">
        <f t="shared" si="117"/>
        <v>0.34146341463414637</v>
      </c>
      <c r="M146" s="148" t="s">
        <v>535</v>
      </c>
      <c r="N146" s="154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</v>
      </c>
      <c r="B147" s="146">
        <v>41886</v>
      </c>
      <c r="C147" s="146"/>
      <c r="D147" s="147" t="s">
        <v>571</v>
      </c>
      <c r="E147" s="148" t="s">
        <v>537</v>
      </c>
      <c r="F147" s="149">
        <v>162</v>
      </c>
      <c r="G147" s="148" t="s">
        <v>566</v>
      </c>
      <c r="H147" s="148">
        <v>190</v>
      </c>
      <c r="I147" s="150">
        <v>190</v>
      </c>
      <c r="J147" s="151" t="s">
        <v>567</v>
      </c>
      <c r="K147" s="152">
        <f t="shared" si="116"/>
        <v>28</v>
      </c>
      <c r="L147" s="153">
        <f t="shared" si="117"/>
        <v>0.1728395061728395</v>
      </c>
      <c r="M147" s="148" t="s">
        <v>535</v>
      </c>
      <c r="N147" s="154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</v>
      </c>
      <c r="B148" s="146">
        <v>41886</v>
      </c>
      <c r="C148" s="146"/>
      <c r="D148" s="147" t="s">
        <v>572</v>
      </c>
      <c r="E148" s="148" t="s">
        <v>537</v>
      </c>
      <c r="F148" s="149">
        <v>75</v>
      </c>
      <c r="G148" s="148" t="s">
        <v>566</v>
      </c>
      <c r="H148" s="148">
        <v>91.5</v>
      </c>
      <c r="I148" s="150" t="s">
        <v>573</v>
      </c>
      <c r="J148" s="151" t="s">
        <v>574</v>
      </c>
      <c r="K148" s="152">
        <f t="shared" si="116"/>
        <v>16.5</v>
      </c>
      <c r="L148" s="153">
        <f t="shared" si="117"/>
        <v>0.22</v>
      </c>
      <c r="M148" s="148" t="s">
        <v>535</v>
      </c>
      <c r="N148" s="154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</v>
      </c>
      <c r="B149" s="146">
        <v>41913</v>
      </c>
      <c r="C149" s="146"/>
      <c r="D149" s="147" t="s">
        <v>575</v>
      </c>
      <c r="E149" s="148" t="s">
        <v>537</v>
      </c>
      <c r="F149" s="149">
        <v>850</v>
      </c>
      <c r="G149" s="148" t="s">
        <v>566</v>
      </c>
      <c r="H149" s="148">
        <v>982.5</v>
      </c>
      <c r="I149" s="150">
        <v>1050</v>
      </c>
      <c r="J149" s="151" t="s">
        <v>576</v>
      </c>
      <c r="K149" s="152">
        <f t="shared" si="116"/>
        <v>132.5</v>
      </c>
      <c r="L149" s="153">
        <f t="shared" si="117"/>
        <v>0.15588235294117647</v>
      </c>
      <c r="M149" s="148" t="s">
        <v>535</v>
      </c>
      <c r="N149" s="154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</v>
      </c>
      <c r="B150" s="146">
        <v>41913</v>
      </c>
      <c r="C150" s="146"/>
      <c r="D150" s="147" t="s">
        <v>577</v>
      </c>
      <c r="E150" s="148" t="s">
        <v>537</v>
      </c>
      <c r="F150" s="149">
        <v>475</v>
      </c>
      <c r="G150" s="148" t="s">
        <v>566</v>
      </c>
      <c r="H150" s="148">
        <v>515</v>
      </c>
      <c r="I150" s="150">
        <v>600</v>
      </c>
      <c r="J150" s="151" t="s">
        <v>578</v>
      </c>
      <c r="K150" s="152">
        <f t="shared" si="116"/>
        <v>40</v>
      </c>
      <c r="L150" s="153">
        <f t="shared" si="117"/>
        <v>8.4210526315789472E-2</v>
      </c>
      <c r="M150" s="148" t="s">
        <v>535</v>
      </c>
      <c r="N150" s="154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9</v>
      </c>
      <c r="B151" s="146">
        <v>41913</v>
      </c>
      <c r="C151" s="146"/>
      <c r="D151" s="147" t="s">
        <v>579</v>
      </c>
      <c r="E151" s="148" t="s">
        <v>537</v>
      </c>
      <c r="F151" s="149">
        <v>86</v>
      </c>
      <c r="G151" s="148" t="s">
        <v>566</v>
      </c>
      <c r="H151" s="148">
        <v>99</v>
      </c>
      <c r="I151" s="150">
        <v>140</v>
      </c>
      <c r="J151" s="151" t="s">
        <v>580</v>
      </c>
      <c r="K151" s="152">
        <f t="shared" si="116"/>
        <v>13</v>
      </c>
      <c r="L151" s="153">
        <f t="shared" si="117"/>
        <v>0.15116279069767441</v>
      </c>
      <c r="M151" s="148" t="s">
        <v>535</v>
      </c>
      <c r="N151" s="15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10</v>
      </c>
      <c r="B152" s="146">
        <v>41926</v>
      </c>
      <c r="C152" s="146"/>
      <c r="D152" s="147" t="s">
        <v>581</v>
      </c>
      <c r="E152" s="148" t="s">
        <v>537</v>
      </c>
      <c r="F152" s="149">
        <v>496.6</v>
      </c>
      <c r="G152" s="148" t="s">
        <v>566</v>
      </c>
      <c r="H152" s="148">
        <v>621</v>
      </c>
      <c r="I152" s="150">
        <v>580</v>
      </c>
      <c r="J152" s="151" t="s">
        <v>567</v>
      </c>
      <c r="K152" s="152">
        <f t="shared" si="116"/>
        <v>124.39999999999998</v>
      </c>
      <c r="L152" s="153">
        <f t="shared" si="117"/>
        <v>0.25050342327829234</v>
      </c>
      <c r="M152" s="148" t="s">
        <v>535</v>
      </c>
      <c r="N152" s="154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11</v>
      </c>
      <c r="B153" s="146">
        <v>41926</v>
      </c>
      <c r="C153" s="146"/>
      <c r="D153" s="147" t="s">
        <v>582</v>
      </c>
      <c r="E153" s="148" t="s">
        <v>537</v>
      </c>
      <c r="F153" s="149">
        <v>2481.9</v>
      </c>
      <c r="G153" s="148" t="s">
        <v>566</v>
      </c>
      <c r="H153" s="148">
        <v>2840</v>
      </c>
      <c r="I153" s="150">
        <v>2870</v>
      </c>
      <c r="J153" s="151" t="s">
        <v>583</v>
      </c>
      <c r="K153" s="152">
        <f t="shared" si="116"/>
        <v>358.09999999999991</v>
      </c>
      <c r="L153" s="153">
        <f t="shared" si="117"/>
        <v>0.14428462065353154</v>
      </c>
      <c r="M153" s="148" t="s">
        <v>535</v>
      </c>
      <c r="N153" s="154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12</v>
      </c>
      <c r="B154" s="146">
        <v>41928</v>
      </c>
      <c r="C154" s="146"/>
      <c r="D154" s="147" t="s">
        <v>584</v>
      </c>
      <c r="E154" s="148" t="s">
        <v>537</v>
      </c>
      <c r="F154" s="149">
        <v>84.5</v>
      </c>
      <c r="G154" s="148" t="s">
        <v>566</v>
      </c>
      <c r="H154" s="148">
        <v>93</v>
      </c>
      <c r="I154" s="150">
        <v>110</v>
      </c>
      <c r="J154" s="151" t="s">
        <v>585</v>
      </c>
      <c r="K154" s="152">
        <f t="shared" si="116"/>
        <v>8.5</v>
      </c>
      <c r="L154" s="153">
        <f t="shared" si="117"/>
        <v>0.10059171597633136</v>
      </c>
      <c r="M154" s="148" t="s">
        <v>535</v>
      </c>
      <c r="N154" s="154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13</v>
      </c>
      <c r="B155" s="146">
        <v>41928</v>
      </c>
      <c r="C155" s="146"/>
      <c r="D155" s="147" t="s">
        <v>586</v>
      </c>
      <c r="E155" s="148" t="s">
        <v>537</v>
      </c>
      <c r="F155" s="149">
        <v>401</v>
      </c>
      <c r="G155" s="148" t="s">
        <v>566</v>
      </c>
      <c r="H155" s="148">
        <v>428</v>
      </c>
      <c r="I155" s="150">
        <v>450</v>
      </c>
      <c r="J155" s="151" t="s">
        <v>587</v>
      </c>
      <c r="K155" s="152">
        <f t="shared" si="116"/>
        <v>27</v>
      </c>
      <c r="L155" s="153">
        <f t="shared" si="117"/>
        <v>6.7331670822942641E-2</v>
      </c>
      <c r="M155" s="148" t="s">
        <v>535</v>
      </c>
      <c r="N155" s="154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14</v>
      </c>
      <c r="B156" s="146">
        <v>41928</v>
      </c>
      <c r="C156" s="146"/>
      <c r="D156" s="147" t="s">
        <v>588</v>
      </c>
      <c r="E156" s="148" t="s">
        <v>537</v>
      </c>
      <c r="F156" s="149">
        <v>101</v>
      </c>
      <c r="G156" s="148" t="s">
        <v>566</v>
      </c>
      <c r="H156" s="148">
        <v>112</v>
      </c>
      <c r="I156" s="150">
        <v>120</v>
      </c>
      <c r="J156" s="151" t="s">
        <v>589</v>
      </c>
      <c r="K156" s="152">
        <f t="shared" si="116"/>
        <v>11</v>
      </c>
      <c r="L156" s="153">
        <f t="shared" si="117"/>
        <v>0.10891089108910891</v>
      </c>
      <c r="M156" s="148" t="s">
        <v>535</v>
      </c>
      <c r="N156" s="15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15</v>
      </c>
      <c r="B157" s="146">
        <v>41954</v>
      </c>
      <c r="C157" s="146"/>
      <c r="D157" s="147" t="s">
        <v>590</v>
      </c>
      <c r="E157" s="148" t="s">
        <v>537</v>
      </c>
      <c r="F157" s="149">
        <v>59</v>
      </c>
      <c r="G157" s="148" t="s">
        <v>566</v>
      </c>
      <c r="H157" s="148">
        <v>76</v>
      </c>
      <c r="I157" s="150">
        <v>76</v>
      </c>
      <c r="J157" s="151" t="s">
        <v>567</v>
      </c>
      <c r="K157" s="152">
        <f t="shared" si="116"/>
        <v>17</v>
      </c>
      <c r="L157" s="153">
        <f t="shared" si="117"/>
        <v>0.28813559322033899</v>
      </c>
      <c r="M157" s="148" t="s">
        <v>535</v>
      </c>
      <c r="N157" s="154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16</v>
      </c>
      <c r="B158" s="146">
        <v>41954</v>
      </c>
      <c r="C158" s="146"/>
      <c r="D158" s="147" t="s">
        <v>579</v>
      </c>
      <c r="E158" s="148" t="s">
        <v>537</v>
      </c>
      <c r="F158" s="149">
        <v>99</v>
      </c>
      <c r="G158" s="148" t="s">
        <v>566</v>
      </c>
      <c r="H158" s="148">
        <v>120</v>
      </c>
      <c r="I158" s="150">
        <v>120</v>
      </c>
      <c r="J158" s="151" t="s">
        <v>548</v>
      </c>
      <c r="K158" s="152">
        <f t="shared" si="116"/>
        <v>21</v>
      </c>
      <c r="L158" s="153">
        <f t="shared" si="117"/>
        <v>0.21212121212121213</v>
      </c>
      <c r="M158" s="148" t="s">
        <v>535</v>
      </c>
      <c r="N158" s="154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17</v>
      </c>
      <c r="B159" s="146">
        <v>41956</v>
      </c>
      <c r="C159" s="146"/>
      <c r="D159" s="147" t="s">
        <v>591</v>
      </c>
      <c r="E159" s="148" t="s">
        <v>537</v>
      </c>
      <c r="F159" s="149">
        <v>22</v>
      </c>
      <c r="G159" s="148" t="s">
        <v>566</v>
      </c>
      <c r="H159" s="148">
        <v>33.549999999999997</v>
      </c>
      <c r="I159" s="150">
        <v>32</v>
      </c>
      <c r="J159" s="151" t="s">
        <v>592</v>
      </c>
      <c r="K159" s="152">
        <f t="shared" si="116"/>
        <v>11.549999999999997</v>
      </c>
      <c r="L159" s="153">
        <f t="shared" si="117"/>
        <v>0.52499999999999991</v>
      </c>
      <c r="M159" s="148" t="s">
        <v>535</v>
      </c>
      <c r="N159" s="154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18</v>
      </c>
      <c r="B160" s="146">
        <v>41976</v>
      </c>
      <c r="C160" s="146"/>
      <c r="D160" s="147" t="s">
        <v>593</v>
      </c>
      <c r="E160" s="148" t="s">
        <v>537</v>
      </c>
      <c r="F160" s="149">
        <v>440</v>
      </c>
      <c r="G160" s="148" t="s">
        <v>566</v>
      </c>
      <c r="H160" s="148">
        <v>520</v>
      </c>
      <c r="I160" s="150">
        <v>520</v>
      </c>
      <c r="J160" s="151" t="s">
        <v>594</v>
      </c>
      <c r="K160" s="152">
        <f t="shared" si="116"/>
        <v>80</v>
      </c>
      <c r="L160" s="153">
        <f t="shared" si="117"/>
        <v>0.18181818181818182</v>
      </c>
      <c r="M160" s="148" t="s">
        <v>535</v>
      </c>
      <c r="N160" s="154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19</v>
      </c>
      <c r="B161" s="146">
        <v>41976</v>
      </c>
      <c r="C161" s="146"/>
      <c r="D161" s="147" t="s">
        <v>595</v>
      </c>
      <c r="E161" s="148" t="s">
        <v>537</v>
      </c>
      <c r="F161" s="149">
        <v>360</v>
      </c>
      <c r="G161" s="148" t="s">
        <v>566</v>
      </c>
      <c r="H161" s="148">
        <v>427</v>
      </c>
      <c r="I161" s="150">
        <v>425</v>
      </c>
      <c r="J161" s="151" t="s">
        <v>596</v>
      </c>
      <c r="K161" s="152">
        <f t="shared" si="116"/>
        <v>67</v>
      </c>
      <c r="L161" s="153">
        <f t="shared" si="117"/>
        <v>0.18611111111111112</v>
      </c>
      <c r="M161" s="148" t="s">
        <v>535</v>
      </c>
      <c r="N161" s="154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20</v>
      </c>
      <c r="B162" s="146">
        <v>42012</v>
      </c>
      <c r="C162" s="146"/>
      <c r="D162" s="147" t="s">
        <v>597</v>
      </c>
      <c r="E162" s="148" t="s">
        <v>537</v>
      </c>
      <c r="F162" s="149">
        <v>360</v>
      </c>
      <c r="G162" s="148" t="s">
        <v>566</v>
      </c>
      <c r="H162" s="148">
        <v>455</v>
      </c>
      <c r="I162" s="150">
        <v>420</v>
      </c>
      <c r="J162" s="151" t="s">
        <v>598</v>
      </c>
      <c r="K162" s="152">
        <f t="shared" si="116"/>
        <v>95</v>
      </c>
      <c r="L162" s="153">
        <f t="shared" si="117"/>
        <v>0.2638888888888889</v>
      </c>
      <c r="M162" s="148" t="s">
        <v>535</v>
      </c>
      <c r="N162" s="154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21</v>
      </c>
      <c r="B163" s="146">
        <v>42012</v>
      </c>
      <c r="C163" s="146"/>
      <c r="D163" s="147" t="s">
        <v>599</v>
      </c>
      <c r="E163" s="148" t="s">
        <v>537</v>
      </c>
      <c r="F163" s="149">
        <v>130</v>
      </c>
      <c r="G163" s="148"/>
      <c r="H163" s="148">
        <v>175.5</v>
      </c>
      <c r="I163" s="150">
        <v>165</v>
      </c>
      <c r="J163" s="151" t="s">
        <v>600</v>
      </c>
      <c r="K163" s="152">
        <f t="shared" si="116"/>
        <v>45.5</v>
      </c>
      <c r="L163" s="153">
        <f t="shared" si="117"/>
        <v>0.35</v>
      </c>
      <c r="M163" s="148" t="s">
        <v>535</v>
      </c>
      <c r="N163" s="154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22</v>
      </c>
      <c r="B164" s="146">
        <v>42040</v>
      </c>
      <c r="C164" s="146"/>
      <c r="D164" s="147" t="s">
        <v>365</v>
      </c>
      <c r="E164" s="148" t="s">
        <v>565</v>
      </c>
      <c r="F164" s="149">
        <v>98</v>
      </c>
      <c r="G164" s="148"/>
      <c r="H164" s="148">
        <v>120</v>
      </c>
      <c r="I164" s="150">
        <v>120</v>
      </c>
      <c r="J164" s="151" t="s">
        <v>567</v>
      </c>
      <c r="K164" s="152">
        <f t="shared" si="116"/>
        <v>22</v>
      </c>
      <c r="L164" s="153">
        <f t="shared" si="117"/>
        <v>0.22448979591836735</v>
      </c>
      <c r="M164" s="148" t="s">
        <v>535</v>
      </c>
      <c r="N164" s="154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23</v>
      </c>
      <c r="B165" s="146">
        <v>42040</v>
      </c>
      <c r="C165" s="146"/>
      <c r="D165" s="147" t="s">
        <v>601</v>
      </c>
      <c r="E165" s="148" t="s">
        <v>565</v>
      </c>
      <c r="F165" s="149">
        <v>196</v>
      </c>
      <c r="G165" s="148"/>
      <c r="H165" s="148">
        <v>262</v>
      </c>
      <c r="I165" s="150">
        <v>255</v>
      </c>
      <c r="J165" s="151" t="s">
        <v>567</v>
      </c>
      <c r="K165" s="152">
        <f t="shared" si="116"/>
        <v>66</v>
      </c>
      <c r="L165" s="153">
        <f t="shared" si="117"/>
        <v>0.33673469387755101</v>
      </c>
      <c r="M165" s="148" t="s">
        <v>535</v>
      </c>
      <c r="N165" s="154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24</v>
      </c>
      <c r="B166" s="156">
        <v>42067</v>
      </c>
      <c r="C166" s="156"/>
      <c r="D166" s="157" t="s">
        <v>364</v>
      </c>
      <c r="E166" s="158" t="s">
        <v>565</v>
      </c>
      <c r="F166" s="159">
        <v>235</v>
      </c>
      <c r="G166" s="159"/>
      <c r="H166" s="160">
        <v>77</v>
      </c>
      <c r="I166" s="160" t="s">
        <v>602</v>
      </c>
      <c r="J166" s="161" t="s">
        <v>603</v>
      </c>
      <c r="K166" s="162">
        <f t="shared" si="116"/>
        <v>-158</v>
      </c>
      <c r="L166" s="163">
        <f t="shared" si="117"/>
        <v>-0.67234042553191486</v>
      </c>
      <c r="M166" s="159" t="s">
        <v>547</v>
      </c>
      <c r="N166" s="156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25</v>
      </c>
      <c r="B167" s="146">
        <v>42067</v>
      </c>
      <c r="C167" s="146"/>
      <c r="D167" s="147" t="s">
        <v>604</v>
      </c>
      <c r="E167" s="148" t="s">
        <v>565</v>
      </c>
      <c r="F167" s="149">
        <v>185</v>
      </c>
      <c r="G167" s="148"/>
      <c r="H167" s="148">
        <v>224</v>
      </c>
      <c r="I167" s="150" t="s">
        <v>605</v>
      </c>
      <c r="J167" s="151" t="s">
        <v>567</v>
      </c>
      <c r="K167" s="152">
        <f t="shared" si="116"/>
        <v>39</v>
      </c>
      <c r="L167" s="153">
        <f t="shared" si="117"/>
        <v>0.21081081081081082</v>
      </c>
      <c r="M167" s="148" t="s">
        <v>535</v>
      </c>
      <c r="N167" s="154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26</v>
      </c>
      <c r="B168" s="156">
        <v>42090</v>
      </c>
      <c r="C168" s="156"/>
      <c r="D168" s="164" t="s">
        <v>606</v>
      </c>
      <c r="E168" s="159" t="s">
        <v>565</v>
      </c>
      <c r="F168" s="159">
        <v>49.5</v>
      </c>
      <c r="G168" s="160"/>
      <c r="H168" s="160">
        <v>15.85</v>
      </c>
      <c r="I168" s="160">
        <v>67</v>
      </c>
      <c r="J168" s="161" t="s">
        <v>607</v>
      </c>
      <c r="K168" s="160">
        <f t="shared" si="116"/>
        <v>-33.65</v>
      </c>
      <c r="L168" s="165">
        <f t="shared" si="117"/>
        <v>-0.67979797979797973</v>
      </c>
      <c r="M168" s="159" t="s">
        <v>547</v>
      </c>
      <c r="N168" s="166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27</v>
      </c>
      <c r="B169" s="146">
        <v>42093</v>
      </c>
      <c r="C169" s="146"/>
      <c r="D169" s="147" t="s">
        <v>608</v>
      </c>
      <c r="E169" s="148" t="s">
        <v>565</v>
      </c>
      <c r="F169" s="149">
        <v>183.5</v>
      </c>
      <c r="G169" s="148"/>
      <c r="H169" s="148">
        <v>219</v>
      </c>
      <c r="I169" s="150">
        <v>218</v>
      </c>
      <c r="J169" s="151" t="s">
        <v>609</v>
      </c>
      <c r="K169" s="152">
        <f t="shared" si="116"/>
        <v>35.5</v>
      </c>
      <c r="L169" s="153">
        <f t="shared" si="117"/>
        <v>0.19346049046321526</v>
      </c>
      <c r="M169" s="148" t="s">
        <v>535</v>
      </c>
      <c r="N169" s="154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28</v>
      </c>
      <c r="B170" s="146">
        <v>42114</v>
      </c>
      <c r="C170" s="146"/>
      <c r="D170" s="147" t="s">
        <v>610</v>
      </c>
      <c r="E170" s="148" t="s">
        <v>565</v>
      </c>
      <c r="F170" s="149">
        <f>(227+237)/2</f>
        <v>232</v>
      </c>
      <c r="G170" s="148"/>
      <c r="H170" s="148">
        <v>298</v>
      </c>
      <c r="I170" s="150">
        <v>298</v>
      </c>
      <c r="J170" s="151" t="s">
        <v>567</v>
      </c>
      <c r="K170" s="152">
        <f t="shared" si="116"/>
        <v>66</v>
      </c>
      <c r="L170" s="153">
        <f t="shared" si="117"/>
        <v>0.28448275862068967</v>
      </c>
      <c r="M170" s="148" t="s">
        <v>535</v>
      </c>
      <c r="N170" s="154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29</v>
      </c>
      <c r="B171" s="146">
        <v>42128</v>
      </c>
      <c r="C171" s="146"/>
      <c r="D171" s="147" t="s">
        <v>611</v>
      </c>
      <c r="E171" s="148" t="s">
        <v>537</v>
      </c>
      <c r="F171" s="149">
        <v>385</v>
      </c>
      <c r="G171" s="148"/>
      <c r="H171" s="148">
        <f>212.5+331</f>
        <v>543.5</v>
      </c>
      <c r="I171" s="150">
        <v>510</v>
      </c>
      <c r="J171" s="151" t="s">
        <v>612</v>
      </c>
      <c r="K171" s="152">
        <f t="shared" si="116"/>
        <v>158.5</v>
      </c>
      <c r="L171" s="153">
        <f t="shared" si="117"/>
        <v>0.41168831168831171</v>
      </c>
      <c r="M171" s="148" t="s">
        <v>535</v>
      </c>
      <c r="N171" s="154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30</v>
      </c>
      <c r="B172" s="146">
        <v>42128</v>
      </c>
      <c r="C172" s="146"/>
      <c r="D172" s="147" t="s">
        <v>613</v>
      </c>
      <c r="E172" s="148" t="s">
        <v>537</v>
      </c>
      <c r="F172" s="149">
        <v>115.5</v>
      </c>
      <c r="G172" s="148"/>
      <c r="H172" s="148">
        <v>146</v>
      </c>
      <c r="I172" s="150">
        <v>142</v>
      </c>
      <c r="J172" s="151" t="s">
        <v>614</v>
      </c>
      <c r="K172" s="152">
        <f t="shared" si="116"/>
        <v>30.5</v>
      </c>
      <c r="L172" s="153">
        <f t="shared" si="117"/>
        <v>0.26406926406926406</v>
      </c>
      <c r="M172" s="148" t="s">
        <v>535</v>
      </c>
      <c r="N172" s="154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31</v>
      </c>
      <c r="B173" s="146">
        <v>42151</v>
      </c>
      <c r="C173" s="146"/>
      <c r="D173" s="147" t="s">
        <v>615</v>
      </c>
      <c r="E173" s="148" t="s">
        <v>537</v>
      </c>
      <c r="F173" s="149">
        <v>237.5</v>
      </c>
      <c r="G173" s="148"/>
      <c r="H173" s="148">
        <v>279.5</v>
      </c>
      <c r="I173" s="150">
        <v>278</v>
      </c>
      <c r="J173" s="151" t="s">
        <v>567</v>
      </c>
      <c r="K173" s="152">
        <f t="shared" si="116"/>
        <v>42</v>
      </c>
      <c r="L173" s="153">
        <f t="shared" si="117"/>
        <v>0.17684210526315788</v>
      </c>
      <c r="M173" s="148" t="s">
        <v>535</v>
      </c>
      <c r="N173" s="154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32</v>
      </c>
      <c r="B174" s="146">
        <v>42174</v>
      </c>
      <c r="C174" s="146"/>
      <c r="D174" s="147" t="s">
        <v>586</v>
      </c>
      <c r="E174" s="148" t="s">
        <v>565</v>
      </c>
      <c r="F174" s="149">
        <v>340</v>
      </c>
      <c r="G174" s="148"/>
      <c r="H174" s="148">
        <v>448</v>
      </c>
      <c r="I174" s="150">
        <v>448</v>
      </c>
      <c r="J174" s="151" t="s">
        <v>567</v>
      </c>
      <c r="K174" s="152">
        <f t="shared" si="116"/>
        <v>108</v>
      </c>
      <c r="L174" s="153">
        <f t="shared" si="117"/>
        <v>0.31764705882352939</v>
      </c>
      <c r="M174" s="148" t="s">
        <v>535</v>
      </c>
      <c r="N174" s="154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33</v>
      </c>
      <c r="B175" s="146">
        <v>42191</v>
      </c>
      <c r="C175" s="146"/>
      <c r="D175" s="147" t="s">
        <v>616</v>
      </c>
      <c r="E175" s="148" t="s">
        <v>565</v>
      </c>
      <c r="F175" s="149">
        <v>390</v>
      </c>
      <c r="G175" s="148"/>
      <c r="H175" s="148">
        <v>460</v>
      </c>
      <c r="I175" s="150">
        <v>460</v>
      </c>
      <c r="J175" s="151" t="s">
        <v>567</v>
      </c>
      <c r="K175" s="152">
        <f t="shared" si="116"/>
        <v>70</v>
      </c>
      <c r="L175" s="153">
        <f t="shared" si="117"/>
        <v>0.17948717948717949</v>
      </c>
      <c r="M175" s="148" t="s">
        <v>535</v>
      </c>
      <c r="N175" s="154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34</v>
      </c>
      <c r="B176" s="156">
        <v>42195</v>
      </c>
      <c r="C176" s="156"/>
      <c r="D176" s="157" t="s">
        <v>617</v>
      </c>
      <c r="E176" s="158" t="s">
        <v>565</v>
      </c>
      <c r="F176" s="159">
        <v>122.5</v>
      </c>
      <c r="G176" s="159"/>
      <c r="H176" s="160">
        <v>61</v>
      </c>
      <c r="I176" s="160">
        <v>172</v>
      </c>
      <c r="J176" s="161" t="s">
        <v>618</v>
      </c>
      <c r="K176" s="162">
        <f t="shared" si="116"/>
        <v>-61.5</v>
      </c>
      <c r="L176" s="163">
        <f t="shared" si="117"/>
        <v>-0.50204081632653064</v>
      </c>
      <c r="M176" s="159" t="s">
        <v>547</v>
      </c>
      <c r="N176" s="156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35</v>
      </c>
      <c r="B177" s="146">
        <v>42219</v>
      </c>
      <c r="C177" s="146"/>
      <c r="D177" s="147" t="s">
        <v>619</v>
      </c>
      <c r="E177" s="148" t="s">
        <v>565</v>
      </c>
      <c r="F177" s="149">
        <v>297.5</v>
      </c>
      <c r="G177" s="148"/>
      <c r="H177" s="148">
        <v>350</v>
      </c>
      <c r="I177" s="150">
        <v>360</v>
      </c>
      <c r="J177" s="151" t="s">
        <v>620</v>
      </c>
      <c r="K177" s="152">
        <f t="shared" si="116"/>
        <v>52.5</v>
      </c>
      <c r="L177" s="153">
        <f t="shared" si="117"/>
        <v>0.17647058823529413</v>
      </c>
      <c r="M177" s="148" t="s">
        <v>535</v>
      </c>
      <c r="N177" s="154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36</v>
      </c>
      <c r="B178" s="146">
        <v>42219</v>
      </c>
      <c r="C178" s="146"/>
      <c r="D178" s="147" t="s">
        <v>621</v>
      </c>
      <c r="E178" s="148" t="s">
        <v>565</v>
      </c>
      <c r="F178" s="149">
        <v>115.5</v>
      </c>
      <c r="G178" s="148"/>
      <c r="H178" s="148">
        <v>149</v>
      </c>
      <c r="I178" s="150">
        <v>140</v>
      </c>
      <c r="J178" s="151" t="s">
        <v>622</v>
      </c>
      <c r="K178" s="152">
        <f t="shared" si="116"/>
        <v>33.5</v>
      </c>
      <c r="L178" s="153">
        <f t="shared" si="117"/>
        <v>0.29004329004329005</v>
      </c>
      <c r="M178" s="148" t="s">
        <v>535</v>
      </c>
      <c r="N178" s="154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37</v>
      </c>
      <c r="B179" s="146">
        <v>42251</v>
      </c>
      <c r="C179" s="146"/>
      <c r="D179" s="147" t="s">
        <v>615</v>
      </c>
      <c r="E179" s="148" t="s">
        <v>565</v>
      </c>
      <c r="F179" s="149">
        <v>226</v>
      </c>
      <c r="G179" s="148"/>
      <c r="H179" s="148">
        <v>292</v>
      </c>
      <c r="I179" s="150">
        <v>292</v>
      </c>
      <c r="J179" s="151" t="s">
        <v>623</v>
      </c>
      <c r="K179" s="152">
        <f t="shared" si="116"/>
        <v>66</v>
      </c>
      <c r="L179" s="153">
        <f t="shared" si="117"/>
        <v>0.29203539823008851</v>
      </c>
      <c r="M179" s="148" t="s">
        <v>535</v>
      </c>
      <c r="N179" s="154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38</v>
      </c>
      <c r="B180" s="146">
        <v>42254</v>
      </c>
      <c r="C180" s="146"/>
      <c r="D180" s="147" t="s">
        <v>610</v>
      </c>
      <c r="E180" s="148" t="s">
        <v>565</v>
      </c>
      <c r="F180" s="149">
        <v>232.5</v>
      </c>
      <c r="G180" s="148"/>
      <c r="H180" s="148">
        <v>312.5</v>
      </c>
      <c r="I180" s="150">
        <v>310</v>
      </c>
      <c r="J180" s="151" t="s">
        <v>567</v>
      </c>
      <c r="K180" s="152">
        <f t="shared" si="116"/>
        <v>80</v>
      </c>
      <c r="L180" s="153">
        <f t="shared" si="117"/>
        <v>0.34408602150537637</v>
      </c>
      <c r="M180" s="148" t="s">
        <v>535</v>
      </c>
      <c r="N180" s="154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39</v>
      </c>
      <c r="B181" s="146">
        <v>42268</v>
      </c>
      <c r="C181" s="146"/>
      <c r="D181" s="147" t="s">
        <v>624</v>
      </c>
      <c r="E181" s="148" t="s">
        <v>565</v>
      </c>
      <c r="F181" s="149">
        <v>196.5</v>
      </c>
      <c r="G181" s="148"/>
      <c r="H181" s="148">
        <v>238</v>
      </c>
      <c r="I181" s="150">
        <v>238</v>
      </c>
      <c r="J181" s="151" t="s">
        <v>623</v>
      </c>
      <c r="K181" s="152">
        <f t="shared" si="116"/>
        <v>41.5</v>
      </c>
      <c r="L181" s="153">
        <f t="shared" si="117"/>
        <v>0.21119592875318066</v>
      </c>
      <c r="M181" s="148" t="s">
        <v>535</v>
      </c>
      <c r="N181" s="154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40</v>
      </c>
      <c r="B182" s="146">
        <v>42271</v>
      </c>
      <c r="C182" s="146"/>
      <c r="D182" s="147" t="s">
        <v>564</v>
      </c>
      <c r="E182" s="148" t="s">
        <v>565</v>
      </c>
      <c r="F182" s="149">
        <v>65</v>
      </c>
      <c r="G182" s="148"/>
      <c r="H182" s="148">
        <v>82</v>
      </c>
      <c r="I182" s="150">
        <v>82</v>
      </c>
      <c r="J182" s="151" t="s">
        <v>623</v>
      </c>
      <c r="K182" s="152">
        <f t="shared" si="116"/>
        <v>17</v>
      </c>
      <c r="L182" s="153">
        <f t="shared" si="117"/>
        <v>0.26153846153846155</v>
      </c>
      <c r="M182" s="148" t="s">
        <v>535</v>
      </c>
      <c r="N182" s="154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41</v>
      </c>
      <c r="B183" s="146">
        <v>42291</v>
      </c>
      <c r="C183" s="146"/>
      <c r="D183" s="147" t="s">
        <v>625</v>
      </c>
      <c r="E183" s="148" t="s">
        <v>565</v>
      </c>
      <c r="F183" s="149">
        <v>144</v>
      </c>
      <c r="G183" s="148"/>
      <c r="H183" s="148">
        <v>182.5</v>
      </c>
      <c r="I183" s="150">
        <v>181</v>
      </c>
      <c r="J183" s="151" t="s">
        <v>623</v>
      </c>
      <c r="K183" s="152">
        <f t="shared" si="116"/>
        <v>38.5</v>
      </c>
      <c r="L183" s="153">
        <f t="shared" si="117"/>
        <v>0.2673611111111111</v>
      </c>
      <c r="M183" s="148" t="s">
        <v>535</v>
      </c>
      <c r="N183" s="154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42</v>
      </c>
      <c r="B184" s="146">
        <v>42291</v>
      </c>
      <c r="C184" s="146"/>
      <c r="D184" s="147" t="s">
        <v>626</v>
      </c>
      <c r="E184" s="148" t="s">
        <v>565</v>
      </c>
      <c r="F184" s="149">
        <v>264</v>
      </c>
      <c r="G184" s="148"/>
      <c r="H184" s="148">
        <v>311</v>
      </c>
      <c r="I184" s="150">
        <v>311</v>
      </c>
      <c r="J184" s="151" t="s">
        <v>623</v>
      </c>
      <c r="K184" s="152">
        <f t="shared" si="116"/>
        <v>47</v>
      </c>
      <c r="L184" s="153">
        <f t="shared" si="117"/>
        <v>0.17803030303030304</v>
      </c>
      <c r="M184" s="148" t="s">
        <v>535</v>
      </c>
      <c r="N184" s="154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43</v>
      </c>
      <c r="B185" s="146">
        <v>42318</v>
      </c>
      <c r="C185" s="146"/>
      <c r="D185" s="147" t="s">
        <v>627</v>
      </c>
      <c r="E185" s="148" t="s">
        <v>537</v>
      </c>
      <c r="F185" s="149">
        <v>549.5</v>
      </c>
      <c r="G185" s="148"/>
      <c r="H185" s="148">
        <v>630</v>
      </c>
      <c r="I185" s="150">
        <v>630</v>
      </c>
      <c r="J185" s="151" t="s">
        <v>623</v>
      </c>
      <c r="K185" s="152">
        <f t="shared" si="116"/>
        <v>80.5</v>
      </c>
      <c r="L185" s="153">
        <f t="shared" si="117"/>
        <v>0.1464968152866242</v>
      </c>
      <c r="M185" s="148" t="s">
        <v>535</v>
      </c>
      <c r="N185" s="154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44</v>
      </c>
      <c r="B186" s="146">
        <v>42342</v>
      </c>
      <c r="C186" s="146"/>
      <c r="D186" s="147" t="s">
        <v>628</v>
      </c>
      <c r="E186" s="148" t="s">
        <v>565</v>
      </c>
      <c r="F186" s="149">
        <v>1027.5</v>
      </c>
      <c r="G186" s="148"/>
      <c r="H186" s="148">
        <v>1315</v>
      </c>
      <c r="I186" s="150">
        <v>1250</v>
      </c>
      <c r="J186" s="151" t="s">
        <v>623</v>
      </c>
      <c r="K186" s="152">
        <f t="shared" si="116"/>
        <v>287.5</v>
      </c>
      <c r="L186" s="153">
        <f t="shared" si="117"/>
        <v>0.27980535279805352</v>
      </c>
      <c r="M186" s="148" t="s">
        <v>535</v>
      </c>
      <c r="N186" s="154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45</v>
      </c>
      <c r="B187" s="146">
        <v>42367</v>
      </c>
      <c r="C187" s="146"/>
      <c r="D187" s="147" t="s">
        <v>629</v>
      </c>
      <c r="E187" s="148" t="s">
        <v>565</v>
      </c>
      <c r="F187" s="149">
        <v>465</v>
      </c>
      <c r="G187" s="148"/>
      <c r="H187" s="148">
        <v>540</v>
      </c>
      <c r="I187" s="150">
        <v>540</v>
      </c>
      <c r="J187" s="151" t="s">
        <v>623</v>
      </c>
      <c r="K187" s="152">
        <f t="shared" si="116"/>
        <v>75</v>
      </c>
      <c r="L187" s="153">
        <f t="shared" si="117"/>
        <v>0.16129032258064516</v>
      </c>
      <c r="M187" s="148" t="s">
        <v>535</v>
      </c>
      <c r="N187" s="154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46</v>
      </c>
      <c r="B188" s="146">
        <v>42380</v>
      </c>
      <c r="C188" s="146"/>
      <c r="D188" s="147" t="s">
        <v>365</v>
      </c>
      <c r="E188" s="148" t="s">
        <v>537</v>
      </c>
      <c r="F188" s="149">
        <v>81</v>
      </c>
      <c r="G188" s="148"/>
      <c r="H188" s="148">
        <v>110</v>
      </c>
      <c r="I188" s="150">
        <v>110</v>
      </c>
      <c r="J188" s="151" t="s">
        <v>623</v>
      </c>
      <c r="K188" s="152">
        <f t="shared" si="116"/>
        <v>29</v>
      </c>
      <c r="L188" s="153">
        <f t="shared" si="117"/>
        <v>0.35802469135802467</v>
      </c>
      <c r="M188" s="148" t="s">
        <v>535</v>
      </c>
      <c r="N188" s="154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47</v>
      </c>
      <c r="B189" s="146">
        <v>42382</v>
      </c>
      <c r="C189" s="146"/>
      <c r="D189" s="147" t="s">
        <v>630</v>
      </c>
      <c r="E189" s="148" t="s">
        <v>537</v>
      </c>
      <c r="F189" s="149">
        <v>417.5</v>
      </c>
      <c r="G189" s="148"/>
      <c r="H189" s="148">
        <v>547</v>
      </c>
      <c r="I189" s="150">
        <v>535</v>
      </c>
      <c r="J189" s="151" t="s">
        <v>623</v>
      </c>
      <c r="K189" s="152">
        <f t="shared" si="116"/>
        <v>129.5</v>
      </c>
      <c r="L189" s="153">
        <f t="shared" si="117"/>
        <v>0.31017964071856285</v>
      </c>
      <c r="M189" s="148" t="s">
        <v>535</v>
      </c>
      <c r="N189" s="154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48</v>
      </c>
      <c r="B190" s="146">
        <v>42408</v>
      </c>
      <c r="C190" s="146"/>
      <c r="D190" s="147" t="s">
        <v>631</v>
      </c>
      <c r="E190" s="148" t="s">
        <v>565</v>
      </c>
      <c r="F190" s="149">
        <v>650</v>
      </c>
      <c r="G190" s="148"/>
      <c r="H190" s="148">
        <v>800</v>
      </c>
      <c r="I190" s="150">
        <v>800</v>
      </c>
      <c r="J190" s="151" t="s">
        <v>623</v>
      </c>
      <c r="K190" s="152">
        <f t="shared" si="116"/>
        <v>150</v>
      </c>
      <c r="L190" s="153">
        <f t="shared" si="117"/>
        <v>0.23076923076923078</v>
      </c>
      <c r="M190" s="148" t="s">
        <v>535</v>
      </c>
      <c r="N190" s="154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49</v>
      </c>
      <c r="B191" s="146">
        <v>42433</v>
      </c>
      <c r="C191" s="146"/>
      <c r="D191" s="147" t="s">
        <v>206</v>
      </c>
      <c r="E191" s="148" t="s">
        <v>565</v>
      </c>
      <c r="F191" s="149">
        <v>437.5</v>
      </c>
      <c r="G191" s="148"/>
      <c r="H191" s="148">
        <v>504.5</v>
      </c>
      <c r="I191" s="150">
        <v>522</v>
      </c>
      <c r="J191" s="151" t="s">
        <v>632</v>
      </c>
      <c r="K191" s="152">
        <f t="shared" si="116"/>
        <v>67</v>
      </c>
      <c r="L191" s="153">
        <f t="shared" si="117"/>
        <v>0.15314285714285714</v>
      </c>
      <c r="M191" s="148" t="s">
        <v>535</v>
      </c>
      <c r="N191" s="154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50</v>
      </c>
      <c r="B192" s="146">
        <v>42438</v>
      </c>
      <c r="C192" s="146"/>
      <c r="D192" s="147" t="s">
        <v>633</v>
      </c>
      <c r="E192" s="148" t="s">
        <v>565</v>
      </c>
      <c r="F192" s="149">
        <v>189.5</v>
      </c>
      <c r="G192" s="148"/>
      <c r="H192" s="148">
        <v>218</v>
      </c>
      <c r="I192" s="150">
        <v>218</v>
      </c>
      <c r="J192" s="151" t="s">
        <v>623</v>
      </c>
      <c r="K192" s="152">
        <f t="shared" si="116"/>
        <v>28.5</v>
      </c>
      <c r="L192" s="153">
        <f t="shared" si="117"/>
        <v>0.15039577836411611</v>
      </c>
      <c r="M192" s="148" t="s">
        <v>535</v>
      </c>
      <c r="N192" s="154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5">
        <v>51</v>
      </c>
      <c r="B193" s="156">
        <v>42471</v>
      </c>
      <c r="C193" s="156"/>
      <c r="D193" s="164" t="s">
        <v>634</v>
      </c>
      <c r="E193" s="159" t="s">
        <v>565</v>
      </c>
      <c r="F193" s="159">
        <v>36.5</v>
      </c>
      <c r="G193" s="160"/>
      <c r="H193" s="160">
        <v>15.85</v>
      </c>
      <c r="I193" s="160">
        <v>60</v>
      </c>
      <c r="J193" s="161" t="s">
        <v>635</v>
      </c>
      <c r="K193" s="162">
        <f t="shared" si="116"/>
        <v>-20.65</v>
      </c>
      <c r="L193" s="163">
        <f t="shared" si="117"/>
        <v>-0.5657534246575342</v>
      </c>
      <c r="M193" s="159" t="s">
        <v>547</v>
      </c>
      <c r="N193" s="167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52</v>
      </c>
      <c r="B194" s="146">
        <v>42472</v>
      </c>
      <c r="C194" s="146"/>
      <c r="D194" s="147" t="s">
        <v>636</v>
      </c>
      <c r="E194" s="148" t="s">
        <v>565</v>
      </c>
      <c r="F194" s="149">
        <v>93</v>
      </c>
      <c r="G194" s="148"/>
      <c r="H194" s="148">
        <v>149</v>
      </c>
      <c r="I194" s="150">
        <v>140</v>
      </c>
      <c r="J194" s="151" t="s">
        <v>637</v>
      </c>
      <c r="K194" s="152">
        <f t="shared" si="116"/>
        <v>56</v>
      </c>
      <c r="L194" s="153">
        <f t="shared" si="117"/>
        <v>0.60215053763440862</v>
      </c>
      <c r="M194" s="148" t="s">
        <v>535</v>
      </c>
      <c r="N194" s="154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53</v>
      </c>
      <c r="B195" s="146">
        <v>42472</v>
      </c>
      <c r="C195" s="146"/>
      <c r="D195" s="147" t="s">
        <v>638</v>
      </c>
      <c r="E195" s="148" t="s">
        <v>565</v>
      </c>
      <c r="F195" s="149">
        <v>130</v>
      </c>
      <c r="G195" s="148"/>
      <c r="H195" s="148">
        <v>150</v>
      </c>
      <c r="I195" s="150" t="s">
        <v>639</v>
      </c>
      <c r="J195" s="151" t="s">
        <v>623</v>
      </c>
      <c r="K195" s="152">
        <f t="shared" si="116"/>
        <v>20</v>
      </c>
      <c r="L195" s="153">
        <f t="shared" si="117"/>
        <v>0.15384615384615385</v>
      </c>
      <c r="M195" s="148" t="s">
        <v>535</v>
      </c>
      <c r="N195" s="154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54</v>
      </c>
      <c r="B196" s="146">
        <v>42473</v>
      </c>
      <c r="C196" s="146"/>
      <c r="D196" s="147" t="s">
        <v>640</v>
      </c>
      <c r="E196" s="148" t="s">
        <v>565</v>
      </c>
      <c r="F196" s="149">
        <v>196</v>
      </c>
      <c r="G196" s="148"/>
      <c r="H196" s="148">
        <v>299</v>
      </c>
      <c r="I196" s="150">
        <v>299</v>
      </c>
      <c r="J196" s="151" t="s">
        <v>623</v>
      </c>
      <c r="K196" s="152">
        <v>103</v>
      </c>
      <c r="L196" s="153">
        <v>0.52551020408163296</v>
      </c>
      <c r="M196" s="148" t="s">
        <v>535</v>
      </c>
      <c r="N196" s="154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55</v>
      </c>
      <c r="B197" s="146">
        <v>42473</v>
      </c>
      <c r="C197" s="146"/>
      <c r="D197" s="147" t="s">
        <v>641</v>
      </c>
      <c r="E197" s="148" t="s">
        <v>565</v>
      </c>
      <c r="F197" s="149">
        <v>88</v>
      </c>
      <c r="G197" s="148"/>
      <c r="H197" s="148">
        <v>103</v>
      </c>
      <c r="I197" s="150">
        <v>103</v>
      </c>
      <c r="J197" s="151" t="s">
        <v>623</v>
      </c>
      <c r="K197" s="152">
        <v>15</v>
      </c>
      <c r="L197" s="153">
        <v>0.170454545454545</v>
      </c>
      <c r="M197" s="148" t="s">
        <v>535</v>
      </c>
      <c r="N197" s="154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56</v>
      </c>
      <c r="B198" s="146">
        <v>42492</v>
      </c>
      <c r="C198" s="146"/>
      <c r="D198" s="147" t="s">
        <v>642</v>
      </c>
      <c r="E198" s="148" t="s">
        <v>565</v>
      </c>
      <c r="F198" s="149">
        <v>127.5</v>
      </c>
      <c r="G198" s="148"/>
      <c r="H198" s="148">
        <v>148</v>
      </c>
      <c r="I198" s="150" t="s">
        <v>643</v>
      </c>
      <c r="J198" s="151" t="s">
        <v>623</v>
      </c>
      <c r="K198" s="152">
        <f>H198-F198</f>
        <v>20.5</v>
      </c>
      <c r="L198" s="153">
        <f>K198/F198</f>
        <v>0.16078431372549021</v>
      </c>
      <c r="M198" s="148" t="s">
        <v>535</v>
      </c>
      <c r="N198" s="154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57</v>
      </c>
      <c r="B199" s="146">
        <v>42493</v>
      </c>
      <c r="C199" s="146"/>
      <c r="D199" s="147" t="s">
        <v>644</v>
      </c>
      <c r="E199" s="148" t="s">
        <v>565</v>
      </c>
      <c r="F199" s="149">
        <v>675</v>
      </c>
      <c r="G199" s="148"/>
      <c r="H199" s="148">
        <v>815</v>
      </c>
      <c r="I199" s="150" t="s">
        <v>645</v>
      </c>
      <c r="J199" s="151" t="s">
        <v>623</v>
      </c>
      <c r="K199" s="152">
        <f>H199-F199</f>
        <v>140</v>
      </c>
      <c r="L199" s="153">
        <f>K199/F199</f>
        <v>0.2074074074074074</v>
      </c>
      <c r="M199" s="148" t="s">
        <v>535</v>
      </c>
      <c r="N199" s="154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58</v>
      </c>
      <c r="B200" s="156">
        <v>42522</v>
      </c>
      <c r="C200" s="156"/>
      <c r="D200" s="157" t="s">
        <v>646</v>
      </c>
      <c r="E200" s="158" t="s">
        <v>565</v>
      </c>
      <c r="F200" s="159">
        <v>500</v>
      </c>
      <c r="G200" s="159"/>
      <c r="H200" s="160">
        <v>232.5</v>
      </c>
      <c r="I200" s="160" t="s">
        <v>647</v>
      </c>
      <c r="J200" s="161" t="s">
        <v>648</v>
      </c>
      <c r="K200" s="162">
        <f>H200-F200</f>
        <v>-267.5</v>
      </c>
      <c r="L200" s="163">
        <f>K200/F200</f>
        <v>-0.53500000000000003</v>
      </c>
      <c r="M200" s="159" t="s">
        <v>547</v>
      </c>
      <c r="N200" s="156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59</v>
      </c>
      <c r="B201" s="146">
        <v>42527</v>
      </c>
      <c r="C201" s="146"/>
      <c r="D201" s="147" t="s">
        <v>493</v>
      </c>
      <c r="E201" s="148" t="s">
        <v>565</v>
      </c>
      <c r="F201" s="149">
        <v>110</v>
      </c>
      <c r="G201" s="148"/>
      <c r="H201" s="148">
        <v>126.5</v>
      </c>
      <c r="I201" s="150">
        <v>125</v>
      </c>
      <c r="J201" s="151" t="s">
        <v>574</v>
      </c>
      <c r="K201" s="152">
        <f>H201-F201</f>
        <v>16.5</v>
      </c>
      <c r="L201" s="153">
        <f>K201/F201</f>
        <v>0.15</v>
      </c>
      <c r="M201" s="148" t="s">
        <v>535</v>
      </c>
      <c r="N201" s="154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60</v>
      </c>
      <c r="B202" s="146">
        <v>42538</v>
      </c>
      <c r="C202" s="146"/>
      <c r="D202" s="147" t="s">
        <v>649</v>
      </c>
      <c r="E202" s="148" t="s">
        <v>565</v>
      </c>
      <c r="F202" s="149">
        <v>44</v>
      </c>
      <c r="G202" s="148"/>
      <c r="H202" s="148">
        <v>69.5</v>
      </c>
      <c r="I202" s="150">
        <v>69.5</v>
      </c>
      <c r="J202" s="151" t="s">
        <v>650</v>
      </c>
      <c r="K202" s="152">
        <f>H202-F202</f>
        <v>25.5</v>
      </c>
      <c r="L202" s="153">
        <f>K202/F202</f>
        <v>0.57954545454545459</v>
      </c>
      <c r="M202" s="148" t="s">
        <v>535</v>
      </c>
      <c r="N202" s="154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61</v>
      </c>
      <c r="B203" s="146">
        <v>42549</v>
      </c>
      <c r="C203" s="146"/>
      <c r="D203" s="147" t="s">
        <v>651</v>
      </c>
      <c r="E203" s="148" t="s">
        <v>565</v>
      </c>
      <c r="F203" s="149">
        <v>262.5</v>
      </c>
      <c r="G203" s="148"/>
      <c r="H203" s="148">
        <v>340</v>
      </c>
      <c r="I203" s="150">
        <v>333</v>
      </c>
      <c r="J203" s="151" t="s">
        <v>652</v>
      </c>
      <c r="K203" s="152">
        <v>77.5</v>
      </c>
      <c r="L203" s="153">
        <v>0.29523809523809502</v>
      </c>
      <c r="M203" s="148" t="s">
        <v>535</v>
      </c>
      <c r="N203" s="15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62</v>
      </c>
      <c r="B204" s="146">
        <v>42549</v>
      </c>
      <c r="C204" s="146"/>
      <c r="D204" s="147" t="s">
        <v>653</v>
      </c>
      <c r="E204" s="148" t="s">
        <v>565</v>
      </c>
      <c r="F204" s="149">
        <v>840</v>
      </c>
      <c r="G204" s="148"/>
      <c r="H204" s="148">
        <v>1230</v>
      </c>
      <c r="I204" s="150">
        <v>1230</v>
      </c>
      <c r="J204" s="151" t="s">
        <v>623</v>
      </c>
      <c r="K204" s="152">
        <v>390</v>
      </c>
      <c r="L204" s="153">
        <v>0.46428571428571402</v>
      </c>
      <c r="M204" s="148" t="s">
        <v>535</v>
      </c>
      <c r="N204" s="154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63</v>
      </c>
      <c r="B205" s="169">
        <v>42556</v>
      </c>
      <c r="C205" s="169"/>
      <c r="D205" s="170" t="s">
        <v>654</v>
      </c>
      <c r="E205" s="171" t="s">
        <v>565</v>
      </c>
      <c r="F205" s="171">
        <v>395</v>
      </c>
      <c r="G205" s="172"/>
      <c r="H205" s="172">
        <f>(468.5+342.5)/2</f>
        <v>405.5</v>
      </c>
      <c r="I205" s="172">
        <v>510</v>
      </c>
      <c r="J205" s="173" t="s">
        <v>655</v>
      </c>
      <c r="K205" s="174">
        <f t="shared" ref="K205:K211" si="118">H205-F205</f>
        <v>10.5</v>
      </c>
      <c r="L205" s="175">
        <f t="shared" ref="L205:L211" si="119">K205/F205</f>
        <v>2.6582278481012658E-2</v>
      </c>
      <c r="M205" s="171" t="s">
        <v>656</v>
      </c>
      <c r="N205" s="169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64</v>
      </c>
      <c r="B206" s="156">
        <v>42584</v>
      </c>
      <c r="C206" s="156"/>
      <c r="D206" s="157" t="s">
        <v>657</v>
      </c>
      <c r="E206" s="158" t="s">
        <v>537</v>
      </c>
      <c r="F206" s="159">
        <f>169.5-12.8</f>
        <v>156.69999999999999</v>
      </c>
      <c r="G206" s="159"/>
      <c r="H206" s="160">
        <v>77</v>
      </c>
      <c r="I206" s="160" t="s">
        <v>658</v>
      </c>
      <c r="J206" s="161" t="s">
        <v>659</v>
      </c>
      <c r="K206" s="162">
        <f t="shared" si="118"/>
        <v>-79.699999999999989</v>
      </c>
      <c r="L206" s="163">
        <f t="shared" si="119"/>
        <v>-0.50861518825781749</v>
      </c>
      <c r="M206" s="159" t="s">
        <v>547</v>
      </c>
      <c r="N206" s="15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65</v>
      </c>
      <c r="B207" s="156">
        <v>42586</v>
      </c>
      <c r="C207" s="156"/>
      <c r="D207" s="157" t="s">
        <v>660</v>
      </c>
      <c r="E207" s="158" t="s">
        <v>565</v>
      </c>
      <c r="F207" s="159">
        <v>400</v>
      </c>
      <c r="G207" s="159"/>
      <c r="H207" s="160">
        <v>305</v>
      </c>
      <c r="I207" s="160">
        <v>475</v>
      </c>
      <c r="J207" s="161" t="s">
        <v>661</v>
      </c>
      <c r="K207" s="162">
        <f t="shared" si="118"/>
        <v>-95</v>
      </c>
      <c r="L207" s="163">
        <f t="shared" si="119"/>
        <v>-0.23749999999999999</v>
      </c>
      <c r="M207" s="159" t="s">
        <v>547</v>
      </c>
      <c r="N207" s="156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66</v>
      </c>
      <c r="B208" s="146">
        <v>42593</v>
      </c>
      <c r="C208" s="146"/>
      <c r="D208" s="147" t="s">
        <v>662</v>
      </c>
      <c r="E208" s="148" t="s">
        <v>565</v>
      </c>
      <c r="F208" s="149">
        <v>86.5</v>
      </c>
      <c r="G208" s="148"/>
      <c r="H208" s="148">
        <v>130</v>
      </c>
      <c r="I208" s="150">
        <v>130</v>
      </c>
      <c r="J208" s="151" t="s">
        <v>663</v>
      </c>
      <c r="K208" s="152">
        <f t="shared" si="118"/>
        <v>43.5</v>
      </c>
      <c r="L208" s="153">
        <f t="shared" si="119"/>
        <v>0.50289017341040465</v>
      </c>
      <c r="M208" s="148" t="s">
        <v>535</v>
      </c>
      <c r="N208" s="154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67</v>
      </c>
      <c r="B209" s="156">
        <v>42600</v>
      </c>
      <c r="C209" s="156"/>
      <c r="D209" s="157" t="s">
        <v>109</v>
      </c>
      <c r="E209" s="158" t="s">
        <v>565</v>
      </c>
      <c r="F209" s="159">
        <v>133.5</v>
      </c>
      <c r="G209" s="159"/>
      <c r="H209" s="160">
        <v>126.5</v>
      </c>
      <c r="I209" s="160">
        <v>178</v>
      </c>
      <c r="J209" s="161" t="s">
        <v>664</v>
      </c>
      <c r="K209" s="162">
        <f t="shared" si="118"/>
        <v>-7</v>
      </c>
      <c r="L209" s="163">
        <f t="shared" si="119"/>
        <v>-5.2434456928838954E-2</v>
      </c>
      <c r="M209" s="159" t="s">
        <v>547</v>
      </c>
      <c r="N209" s="156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68</v>
      </c>
      <c r="B210" s="146">
        <v>42613</v>
      </c>
      <c r="C210" s="146"/>
      <c r="D210" s="147" t="s">
        <v>665</v>
      </c>
      <c r="E210" s="148" t="s">
        <v>565</v>
      </c>
      <c r="F210" s="149">
        <v>560</v>
      </c>
      <c r="G210" s="148"/>
      <c r="H210" s="148">
        <v>725</v>
      </c>
      <c r="I210" s="150">
        <v>725</v>
      </c>
      <c r="J210" s="151" t="s">
        <v>567</v>
      </c>
      <c r="K210" s="152">
        <f t="shared" si="118"/>
        <v>165</v>
      </c>
      <c r="L210" s="153">
        <f t="shared" si="119"/>
        <v>0.29464285714285715</v>
      </c>
      <c r="M210" s="148" t="s">
        <v>535</v>
      </c>
      <c r="N210" s="154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69</v>
      </c>
      <c r="B211" s="146">
        <v>42614</v>
      </c>
      <c r="C211" s="146"/>
      <c r="D211" s="147" t="s">
        <v>666</v>
      </c>
      <c r="E211" s="148" t="s">
        <v>565</v>
      </c>
      <c r="F211" s="149">
        <v>160.5</v>
      </c>
      <c r="G211" s="148"/>
      <c r="H211" s="148">
        <v>210</v>
      </c>
      <c r="I211" s="150">
        <v>210</v>
      </c>
      <c r="J211" s="151" t="s">
        <v>567</v>
      </c>
      <c r="K211" s="152">
        <f t="shared" si="118"/>
        <v>49.5</v>
      </c>
      <c r="L211" s="153">
        <f t="shared" si="119"/>
        <v>0.30841121495327101</v>
      </c>
      <c r="M211" s="148" t="s">
        <v>535</v>
      </c>
      <c r="N211" s="154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70</v>
      </c>
      <c r="B212" s="146">
        <v>42646</v>
      </c>
      <c r="C212" s="146"/>
      <c r="D212" s="147" t="s">
        <v>378</v>
      </c>
      <c r="E212" s="148" t="s">
        <v>565</v>
      </c>
      <c r="F212" s="149">
        <v>430</v>
      </c>
      <c r="G212" s="148"/>
      <c r="H212" s="148">
        <v>596</v>
      </c>
      <c r="I212" s="150">
        <v>575</v>
      </c>
      <c r="J212" s="151" t="s">
        <v>667</v>
      </c>
      <c r="K212" s="152">
        <v>166</v>
      </c>
      <c r="L212" s="153">
        <v>0.38604651162790699</v>
      </c>
      <c r="M212" s="148" t="s">
        <v>535</v>
      </c>
      <c r="N212" s="154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71</v>
      </c>
      <c r="B213" s="146">
        <v>42657</v>
      </c>
      <c r="C213" s="146"/>
      <c r="D213" s="147" t="s">
        <v>668</v>
      </c>
      <c r="E213" s="148" t="s">
        <v>565</v>
      </c>
      <c r="F213" s="149">
        <v>280</v>
      </c>
      <c r="G213" s="148"/>
      <c r="H213" s="148">
        <v>345</v>
      </c>
      <c r="I213" s="150">
        <v>345</v>
      </c>
      <c r="J213" s="151" t="s">
        <v>567</v>
      </c>
      <c r="K213" s="152">
        <f t="shared" ref="K213:K218" si="120">H213-F213</f>
        <v>65</v>
      </c>
      <c r="L213" s="153">
        <f>K213/F213</f>
        <v>0.23214285714285715</v>
      </c>
      <c r="M213" s="148" t="s">
        <v>535</v>
      </c>
      <c r="N213" s="154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72</v>
      </c>
      <c r="B214" s="146">
        <v>42657</v>
      </c>
      <c r="C214" s="146"/>
      <c r="D214" s="147" t="s">
        <v>669</v>
      </c>
      <c r="E214" s="148" t="s">
        <v>565</v>
      </c>
      <c r="F214" s="149">
        <v>245</v>
      </c>
      <c r="G214" s="148"/>
      <c r="H214" s="148">
        <v>325.5</v>
      </c>
      <c r="I214" s="150">
        <v>330</v>
      </c>
      <c r="J214" s="151" t="s">
        <v>670</v>
      </c>
      <c r="K214" s="152">
        <f t="shared" si="120"/>
        <v>80.5</v>
      </c>
      <c r="L214" s="153">
        <f>K214/F214</f>
        <v>0.32857142857142857</v>
      </c>
      <c r="M214" s="148" t="s">
        <v>535</v>
      </c>
      <c r="N214" s="154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73</v>
      </c>
      <c r="B215" s="146">
        <v>42660</v>
      </c>
      <c r="C215" s="146"/>
      <c r="D215" s="147" t="s">
        <v>334</v>
      </c>
      <c r="E215" s="148" t="s">
        <v>565</v>
      </c>
      <c r="F215" s="149">
        <v>125</v>
      </c>
      <c r="G215" s="148"/>
      <c r="H215" s="148">
        <v>160</v>
      </c>
      <c r="I215" s="150">
        <v>160</v>
      </c>
      <c r="J215" s="151" t="s">
        <v>623</v>
      </c>
      <c r="K215" s="152">
        <f t="shared" si="120"/>
        <v>35</v>
      </c>
      <c r="L215" s="153">
        <v>0.28000000000000003</v>
      </c>
      <c r="M215" s="148" t="s">
        <v>535</v>
      </c>
      <c r="N215" s="154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74</v>
      </c>
      <c r="B216" s="146">
        <v>42660</v>
      </c>
      <c r="C216" s="146"/>
      <c r="D216" s="147" t="s">
        <v>433</v>
      </c>
      <c r="E216" s="148" t="s">
        <v>565</v>
      </c>
      <c r="F216" s="149">
        <v>114</v>
      </c>
      <c r="G216" s="148"/>
      <c r="H216" s="148">
        <v>145</v>
      </c>
      <c r="I216" s="150">
        <v>145</v>
      </c>
      <c r="J216" s="151" t="s">
        <v>623</v>
      </c>
      <c r="K216" s="152">
        <f t="shared" si="120"/>
        <v>31</v>
      </c>
      <c r="L216" s="153">
        <f>K216/F216</f>
        <v>0.27192982456140352</v>
      </c>
      <c r="M216" s="148" t="s">
        <v>535</v>
      </c>
      <c r="N216" s="154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75</v>
      </c>
      <c r="B217" s="146">
        <v>42660</v>
      </c>
      <c r="C217" s="146"/>
      <c r="D217" s="147" t="s">
        <v>671</v>
      </c>
      <c r="E217" s="148" t="s">
        <v>565</v>
      </c>
      <c r="F217" s="149">
        <v>212</v>
      </c>
      <c r="G217" s="148"/>
      <c r="H217" s="148">
        <v>280</v>
      </c>
      <c r="I217" s="150">
        <v>276</v>
      </c>
      <c r="J217" s="151" t="s">
        <v>672</v>
      </c>
      <c r="K217" s="152">
        <f t="shared" si="120"/>
        <v>68</v>
      </c>
      <c r="L217" s="153">
        <f>K217/F217</f>
        <v>0.32075471698113206</v>
      </c>
      <c r="M217" s="148" t="s">
        <v>535</v>
      </c>
      <c r="N217" s="154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76</v>
      </c>
      <c r="B218" s="146">
        <v>42678</v>
      </c>
      <c r="C218" s="146"/>
      <c r="D218" s="147" t="s">
        <v>424</v>
      </c>
      <c r="E218" s="148" t="s">
        <v>565</v>
      </c>
      <c r="F218" s="149">
        <v>155</v>
      </c>
      <c r="G218" s="148"/>
      <c r="H218" s="148">
        <v>210</v>
      </c>
      <c r="I218" s="150">
        <v>210</v>
      </c>
      <c r="J218" s="151" t="s">
        <v>673</v>
      </c>
      <c r="K218" s="152">
        <f t="shared" si="120"/>
        <v>55</v>
      </c>
      <c r="L218" s="153">
        <f>K218/F218</f>
        <v>0.35483870967741937</v>
      </c>
      <c r="M218" s="148" t="s">
        <v>535</v>
      </c>
      <c r="N218" s="154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77</v>
      </c>
      <c r="B219" s="156">
        <v>42710</v>
      </c>
      <c r="C219" s="156"/>
      <c r="D219" s="157" t="s">
        <v>674</v>
      </c>
      <c r="E219" s="158" t="s">
        <v>565</v>
      </c>
      <c r="F219" s="159">
        <v>150.5</v>
      </c>
      <c r="G219" s="159"/>
      <c r="H219" s="160">
        <v>72.5</v>
      </c>
      <c r="I219" s="160">
        <v>174</v>
      </c>
      <c r="J219" s="161" t="s">
        <v>675</v>
      </c>
      <c r="K219" s="162">
        <v>-78</v>
      </c>
      <c r="L219" s="163">
        <v>-0.51827242524916906</v>
      </c>
      <c r="M219" s="159" t="s">
        <v>547</v>
      </c>
      <c r="N219" s="156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78</v>
      </c>
      <c r="B220" s="146">
        <v>42712</v>
      </c>
      <c r="C220" s="146"/>
      <c r="D220" s="147" t="s">
        <v>676</v>
      </c>
      <c r="E220" s="148" t="s">
        <v>565</v>
      </c>
      <c r="F220" s="149">
        <v>380</v>
      </c>
      <c r="G220" s="148"/>
      <c r="H220" s="148">
        <v>478</v>
      </c>
      <c r="I220" s="150">
        <v>468</v>
      </c>
      <c r="J220" s="151" t="s">
        <v>623</v>
      </c>
      <c r="K220" s="152">
        <f>H220-F220</f>
        <v>98</v>
      </c>
      <c r="L220" s="153">
        <f>K220/F220</f>
        <v>0.25789473684210529</v>
      </c>
      <c r="M220" s="148" t="s">
        <v>535</v>
      </c>
      <c r="N220" s="154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79</v>
      </c>
      <c r="B221" s="146">
        <v>42734</v>
      </c>
      <c r="C221" s="146"/>
      <c r="D221" s="147" t="s">
        <v>108</v>
      </c>
      <c r="E221" s="148" t="s">
        <v>565</v>
      </c>
      <c r="F221" s="149">
        <v>305</v>
      </c>
      <c r="G221" s="148"/>
      <c r="H221" s="148">
        <v>375</v>
      </c>
      <c r="I221" s="150">
        <v>375</v>
      </c>
      <c r="J221" s="151" t="s">
        <v>623</v>
      </c>
      <c r="K221" s="152">
        <f>H221-F221</f>
        <v>70</v>
      </c>
      <c r="L221" s="153">
        <f>K221/F221</f>
        <v>0.22950819672131148</v>
      </c>
      <c r="M221" s="148" t="s">
        <v>535</v>
      </c>
      <c r="N221" s="154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80</v>
      </c>
      <c r="B222" s="146">
        <v>42739</v>
      </c>
      <c r="C222" s="146"/>
      <c r="D222" s="147" t="s">
        <v>94</v>
      </c>
      <c r="E222" s="148" t="s">
        <v>565</v>
      </c>
      <c r="F222" s="149">
        <v>99.5</v>
      </c>
      <c r="G222" s="148"/>
      <c r="H222" s="148">
        <v>158</v>
      </c>
      <c r="I222" s="150">
        <v>158</v>
      </c>
      <c r="J222" s="151" t="s">
        <v>623</v>
      </c>
      <c r="K222" s="152">
        <f>H222-F222</f>
        <v>58.5</v>
      </c>
      <c r="L222" s="153">
        <f>K222/F222</f>
        <v>0.5879396984924623</v>
      </c>
      <c r="M222" s="148" t="s">
        <v>535</v>
      </c>
      <c r="N222" s="154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81</v>
      </c>
      <c r="B223" s="146">
        <v>42739</v>
      </c>
      <c r="C223" s="146"/>
      <c r="D223" s="147" t="s">
        <v>94</v>
      </c>
      <c r="E223" s="148" t="s">
        <v>565</v>
      </c>
      <c r="F223" s="149">
        <v>99.5</v>
      </c>
      <c r="G223" s="148"/>
      <c r="H223" s="148">
        <v>158</v>
      </c>
      <c r="I223" s="150">
        <v>158</v>
      </c>
      <c r="J223" s="151" t="s">
        <v>623</v>
      </c>
      <c r="K223" s="152">
        <v>58.5</v>
      </c>
      <c r="L223" s="153">
        <v>0.58793969849246197</v>
      </c>
      <c r="M223" s="148" t="s">
        <v>535</v>
      </c>
      <c r="N223" s="154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82</v>
      </c>
      <c r="B224" s="146">
        <v>42786</v>
      </c>
      <c r="C224" s="146"/>
      <c r="D224" s="147" t="s">
        <v>182</v>
      </c>
      <c r="E224" s="148" t="s">
        <v>565</v>
      </c>
      <c r="F224" s="149">
        <v>140.5</v>
      </c>
      <c r="G224" s="148"/>
      <c r="H224" s="148">
        <v>220</v>
      </c>
      <c r="I224" s="150">
        <v>220</v>
      </c>
      <c r="J224" s="151" t="s">
        <v>623</v>
      </c>
      <c r="K224" s="152">
        <f>H224-F224</f>
        <v>79.5</v>
      </c>
      <c r="L224" s="153">
        <f>K224/F224</f>
        <v>0.5658362989323843</v>
      </c>
      <c r="M224" s="148" t="s">
        <v>535</v>
      </c>
      <c r="N224" s="154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83</v>
      </c>
      <c r="B225" s="146">
        <v>42786</v>
      </c>
      <c r="C225" s="146"/>
      <c r="D225" s="147" t="s">
        <v>677</v>
      </c>
      <c r="E225" s="148" t="s">
        <v>565</v>
      </c>
      <c r="F225" s="149">
        <v>202.5</v>
      </c>
      <c r="G225" s="148"/>
      <c r="H225" s="148">
        <v>234</v>
      </c>
      <c r="I225" s="150">
        <v>234</v>
      </c>
      <c r="J225" s="151" t="s">
        <v>623</v>
      </c>
      <c r="K225" s="152">
        <v>31.5</v>
      </c>
      <c r="L225" s="153">
        <v>0.155555555555556</v>
      </c>
      <c r="M225" s="148" t="s">
        <v>535</v>
      </c>
      <c r="N225" s="154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84</v>
      </c>
      <c r="B226" s="146">
        <v>42818</v>
      </c>
      <c r="C226" s="146"/>
      <c r="D226" s="147" t="s">
        <v>678</v>
      </c>
      <c r="E226" s="148" t="s">
        <v>565</v>
      </c>
      <c r="F226" s="149">
        <v>300.5</v>
      </c>
      <c r="G226" s="148"/>
      <c r="H226" s="148">
        <v>417.5</v>
      </c>
      <c r="I226" s="150">
        <v>420</v>
      </c>
      <c r="J226" s="151" t="s">
        <v>679</v>
      </c>
      <c r="K226" s="152">
        <f>H226-F226</f>
        <v>117</v>
      </c>
      <c r="L226" s="153">
        <f>K226/F226</f>
        <v>0.38935108153078202</v>
      </c>
      <c r="M226" s="148" t="s">
        <v>535</v>
      </c>
      <c r="N226" s="154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85</v>
      </c>
      <c r="B227" s="146">
        <v>42818</v>
      </c>
      <c r="C227" s="146"/>
      <c r="D227" s="147" t="s">
        <v>653</v>
      </c>
      <c r="E227" s="148" t="s">
        <v>565</v>
      </c>
      <c r="F227" s="149">
        <v>850</v>
      </c>
      <c r="G227" s="148"/>
      <c r="H227" s="148">
        <v>1042.5</v>
      </c>
      <c r="I227" s="150">
        <v>1023</v>
      </c>
      <c r="J227" s="151" t="s">
        <v>680</v>
      </c>
      <c r="K227" s="152">
        <v>192.5</v>
      </c>
      <c r="L227" s="153">
        <v>0.22647058823529401</v>
      </c>
      <c r="M227" s="148" t="s">
        <v>535</v>
      </c>
      <c r="N227" s="154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86</v>
      </c>
      <c r="B228" s="146">
        <v>42830</v>
      </c>
      <c r="C228" s="146"/>
      <c r="D228" s="147" t="s">
        <v>452</v>
      </c>
      <c r="E228" s="148" t="s">
        <v>565</v>
      </c>
      <c r="F228" s="149">
        <v>785</v>
      </c>
      <c r="G228" s="148"/>
      <c r="H228" s="148">
        <v>930</v>
      </c>
      <c r="I228" s="150">
        <v>920</v>
      </c>
      <c r="J228" s="151" t="s">
        <v>681</v>
      </c>
      <c r="K228" s="152">
        <f>H228-F228</f>
        <v>145</v>
      </c>
      <c r="L228" s="153">
        <f>K228/F228</f>
        <v>0.18471337579617833</v>
      </c>
      <c r="M228" s="148" t="s">
        <v>535</v>
      </c>
      <c r="N228" s="154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87</v>
      </c>
      <c r="B229" s="156">
        <v>42831</v>
      </c>
      <c r="C229" s="156"/>
      <c r="D229" s="157" t="s">
        <v>682</v>
      </c>
      <c r="E229" s="158" t="s">
        <v>565</v>
      </c>
      <c r="F229" s="159">
        <v>40</v>
      </c>
      <c r="G229" s="159"/>
      <c r="H229" s="160">
        <v>13.1</v>
      </c>
      <c r="I229" s="160">
        <v>60</v>
      </c>
      <c r="J229" s="161" t="s">
        <v>683</v>
      </c>
      <c r="K229" s="162">
        <v>-26.9</v>
      </c>
      <c r="L229" s="163">
        <v>-0.67249999999999999</v>
      </c>
      <c r="M229" s="159" t="s">
        <v>547</v>
      </c>
      <c r="N229" s="156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88</v>
      </c>
      <c r="B230" s="146">
        <v>42837</v>
      </c>
      <c r="C230" s="146"/>
      <c r="D230" s="147" t="s">
        <v>93</v>
      </c>
      <c r="E230" s="148" t="s">
        <v>565</v>
      </c>
      <c r="F230" s="149">
        <v>289.5</v>
      </c>
      <c r="G230" s="148"/>
      <c r="H230" s="148">
        <v>354</v>
      </c>
      <c r="I230" s="150">
        <v>360</v>
      </c>
      <c r="J230" s="151" t="s">
        <v>684</v>
      </c>
      <c r="K230" s="152">
        <f t="shared" ref="K230:K238" si="121">H230-F230</f>
        <v>64.5</v>
      </c>
      <c r="L230" s="153">
        <f t="shared" ref="L230:L238" si="122">K230/F230</f>
        <v>0.22279792746113988</v>
      </c>
      <c r="M230" s="148" t="s">
        <v>535</v>
      </c>
      <c r="N230" s="15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89</v>
      </c>
      <c r="B231" s="146">
        <v>42845</v>
      </c>
      <c r="C231" s="146"/>
      <c r="D231" s="147" t="s">
        <v>400</v>
      </c>
      <c r="E231" s="148" t="s">
        <v>565</v>
      </c>
      <c r="F231" s="149">
        <v>700</v>
      </c>
      <c r="G231" s="148"/>
      <c r="H231" s="148">
        <v>840</v>
      </c>
      <c r="I231" s="150">
        <v>840</v>
      </c>
      <c r="J231" s="151" t="s">
        <v>685</v>
      </c>
      <c r="K231" s="152">
        <f t="shared" si="121"/>
        <v>140</v>
      </c>
      <c r="L231" s="153">
        <f t="shared" si="122"/>
        <v>0.2</v>
      </c>
      <c r="M231" s="148" t="s">
        <v>535</v>
      </c>
      <c r="N231" s="154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90</v>
      </c>
      <c r="B232" s="146">
        <v>42887</v>
      </c>
      <c r="C232" s="146"/>
      <c r="D232" s="147" t="s">
        <v>686</v>
      </c>
      <c r="E232" s="148" t="s">
        <v>565</v>
      </c>
      <c r="F232" s="149">
        <v>130</v>
      </c>
      <c r="G232" s="148"/>
      <c r="H232" s="148">
        <v>144.25</v>
      </c>
      <c r="I232" s="150">
        <v>170</v>
      </c>
      <c r="J232" s="151" t="s">
        <v>687</v>
      </c>
      <c r="K232" s="152">
        <f t="shared" si="121"/>
        <v>14.25</v>
      </c>
      <c r="L232" s="153">
        <f t="shared" si="122"/>
        <v>0.10961538461538461</v>
      </c>
      <c r="M232" s="148" t="s">
        <v>535</v>
      </c>
      <c r="N232" s="154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91</v>
      </c>
      <c r="B233" s="146">
        <v>42901</v>
      </c>
      <c r="C233" s="146"/>
      <c r="D233" s="147" t="s">
        <v>688</v>
      </c>
      <c r="E233" s="148" t="s">
        <v>565</v>
      </c>
      <c r="F233" s="149">
        <v>214.5</v>
      </c>
      <c r="G233" s="148"/>
      <c r="H233" s="148">
        <v>262</v>
      </c>
      <c r="I233" s="150">
        <v>262</v>
      </c>
      <c r="J233" s="151" t="s">
        <v>689</v>
      </c>
      <c r="K233" s="152">
        <f t="shared" si="121"/>
        <v>47.5</v>
      </c>
      <c r="L233" s="153">
        <f t="shared" si="122"/>
        <v>0.22144522144522144</v>
      </c>
      <c r="M233" s="148" t="s">
        <v>535</v>
      </c>
      <c r="N233" s="154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92</v>
      </c>
      <c r="B234" s="177">
        <v>42933</v>
      </c>
      <c r="C234" s="177"/>
      <c r="D234" s="178" t="s">
        <v>690</v>
      </c>
      <c r="E234" s="179" t="s">
        <v>565</v>
      </c>
      <c r="F234" s="180">
        <v>370</v>
      </c>
      <c r="G234" s="179"/>
      <c r="H234" s="179">
        <v>447.5</v>
      </c>
      <c r="I234" s="181">
        <v>450</v>
      </c>
      <c r="J234" s="182" t="s">
        <v>623</v>
      </c>
      <c r="K234" s="152">
        <f t="shared" si="121"/>
        <v>77.5</v>
      </c>
      <c r="L234" s="183">
        <f t="shared" si="122"/>
        <v>0.20945945945945946</v>
      </c>
      <c r="M234" s="179" t="s">
        <v>535</v>
      </c>
      <c r="N234" s="184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93</v>
      </c>
      <c r="B235" s="177">
        <v>42943</v>
      </c>
      <c r="C235" s="177"/>
      <c r="D235" s="178" t="s">
        <v>180</v>
      </c>
      <c r="E235" s="179" t="s">
        <v>565</v>
      </c>
      <c r="F235" s="180">
        <v>657.5</v>
      </c>
      <c r="G235" s="179"/>
      <c r="H235" s="179">
        <v>825</v>
      </c>
      <c r="I235" s="181">
        <v>820</v>
      </c>
      <c r="J235" s="182" t="s">
        <v>623</v>
      </c>
      <c r="K235" s="152">
        <f t="shared" si="121"/>
        <v>167.5</v>
      </c>
      <c r="L235" s="183">
        <f t="shared" si="122"/>
        <v>0.25475285171102663</v>
      </c>
      <c r="M235" s="179" t="s">
        <v>535</v>
      </c>
      <c r="N235" s="184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94</v>
      </c>
      <c r="B236" s="146">
        <v>42964</v>
      </c>
      <c r="C236" s="146"/>
      <c r="D236" s="147" t="s">
        <v>347</v>
      </c>
      <c r="E236" s="148" t="s">
        <v>565</v>
      </c>
      <c r="F236" s="149">
        <v>605</v>
      </c>
      <c r="G236" s="148"/>
      <c r="H236" s="148">
        <v>750</v>
      </c>
      <c r="I236" s="150">
        <v>750</v>
      </c>
      <c r="J236" s="151" t="s">
        <v>681</v>
      </c>
      <c r="K236" s="152">
        <f t="shared" si="121"/>
        <v>145</v>
      </c>
      <c r="L236" s="153">
        <f t="shared" si="122"/>
        <v>0.23966942148760331</v>
      </c>
      <c r="M236" s="148" t="s">
        <v>535</v>
      </c>
      <c r="N236" s="154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5">
        <v>95</v>
      </c>
      <c r="B237" s="156">
        <v>42979</v>
      </c>
      <c r="C237" s="156"/>
      <c r="D237" s="164" t="s">
        <v>691</v>
      </c>
      <c r="E237" s="159" t="s">
        <v>565</v>
      </c>
      <c r="F237" s="159">
        <v>255</v>
      </c>
      <c r="G237" s="160"/>
      <c r="H237" s="160">
        <v>217.25</v>
      </c>
      <c r="I237" s="160">
        <v>320</v>
      </c>
      <c r="J237" s="161" t="s">
        <v>692</v>
      </c>
      <c r="K237" s="162">
        <f t="shared" si="121"/>
        <v>-37.75</v>
      </c>
      <c r="L237" s="165">
        <f t="shared" si="122"/>
        <v>-0.14803921568627451</v>
      </c>
      <c r="M237" s="159" t="s">
        <v>547</v>
      </c>
      <c r="N237" s="156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96</v>
      </c>
      <c r="B238" s="146">
        <v>42997</v>
      </c>
      <c r="C238" s="146"/>
      <c r="D238" s="147" t="s">
        <v>693</v>
      </c>
      <c r="E238" s="148" t="s">
        <v>565</v>
      </c>
      <c r="F238" s="149">
        <v>215</v>
      </c>
      <c r="G238" s="148"/>
      <c r="H238" s="148">
        <v>258</v>
      </c>
      <c r="I238" s="150">
        <v>258</v>
      </c>
      <c r="J238" s="151" t="s">
        <v>623</v>
      </c>
      <c r="K238" s="152">
        <f t="shared" si="121"/>
        <v>43</v>
      </c>
      <c r="L238" s="153">
        <f t="shared" si="122"/>
        <v>0.2</v>
      </c>
      <c r="M238" s="148" t="s">
        <v>535</v>
      </c>
      <c r="N238" s="154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97</v>
      </c>
      <c r="B239" s="146">
        <v>42997</v>
      </c>
      <c r="C239" s="146"/>
      <c r="D239" s="147" t="s">
        <v>693</v>
      </c>
      <c r="E239" s="148" t="s">
        <v>565</v>
      </c>
      <c r="F239" s="149">
        <v>215</v>
      </c>
      <c r="G239" s="148"/>
      <c r="H239" s="148">
        <v>258</v>
      </c>
      <c r="I239" s="150">
        <v>258</v>
      </c>
      <c r="J239" s="182" t="s">
        <v>623</v>
      </c>
      <c r="K239" s="152">
        <v>43</v>
      </c>
      <c r="L239" s="153">
        <v>0.2</v>
      </c>
      <c r="M239" s="148" t="s">
        <v>535</v>
      </c>
      <c r="N239" s="154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98</v>
      </c>
      <c r="B240" s="177">
        <v>42998</v>
      </c>
      <c r="C240" s="177"/>
      <c r="D240" s="178" t="s">
        <v>694</v>
      </c>
      <c r="E240" s="179" t="s">
        <v>565</v>
      </c>
      <c r="F240" s="149">
        <v>75</v>
      </c>
      <c r="G240" s="179"/>
      <c r="H240" s="179">
        <v>90</v>
      </c>
      <c r="I240" s="181">
        <v>90</v>
      </c>
      <c r="J240" s="151" t="s">
        <v>695</v>
      </c>
      <c r="K240" s="152">
        <f t="shared" ref="K240:K245" si="123">H240-F240</f>
        <v>15</v>
      </c>
      <c r="L240" s="153">
        <f t="shared" ref="L240:L245" si="124">K240/F240</f>
        <v>0.2</v>
      </c>
      <c r="M240" s="148" t="s">
        <v>535</v>
      </c>
      <c r="N240" s="154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99</v>
      </c>
      <c r="B241" s="177">
        <v>43011</v>
      </c>
      <c r="C241" s="177"/>
      <c r="D241" s="178" t="s">
        <v>549</v>
      </c>
      <c r="E241" s="179" t="s">
        <v>565</v>
      </c>
      <c r="F241" s="180">
        <v>315</v>
      </c>
      <c r="G241" s="179"/>
      <c r="H241" s="179">
        <v>392</v>
      </c>
      <c r="I241" s="181">
        <v>384</v>
      </c>
      <c r="J241" s="182" t="s">
        <v>696</v>
      </c>
      <c r="K241" s="152">
        <f t="shared" si="123"/>
        <v>77</v>
      </c>
      <c r="L241" s="183">
        <f t="shared" si="124"/>
        <v>0.24444444444444444</v>
      </c>
      <c r="M241" s="179" t="s">
        <v>535</v>
      </c>
      <c r="N241" s="184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100</v>
      </c>
      <c r="B242" s="177">
        <v>43013</v>
      </c>
      <c r="C242" s="177"/>
      <c r="D242" s="178" t="s">
        <v>428</v>
      </c>
      <c r="E242" s="179" t="s">
        <v>565</v>
      </c>
      <c r="F242" s="180">
        <v>145</v>
      </c>
      <c r="G242" s="179"/>
      <c r="H242" s="179">
        <v>179</v>
      </c>
      <c r="I242" s="181">
        <v>180</v>
      </c>
      <c r="J242" s="182" t="s">
        <v>697</v>
      </c>
      <c r="K242" s="152">
        <f t="shared" si="123"/>
        <v>34</v>
      </c>
      <c r="L242" s="183">
        <f t="shared" si="124"/>
        <v>0.23448275862068965</v>
      </c>
      <c r="M242" s="179" t="s">
        <v>535</v>
      </c>
      <c r="N242" s="184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101</v>
      </c>
      <c r="B243" s="177">
        <v>43014</v>
      </c>
      <c r="C243" s="177"/>
      <c r="D243" s="178" t="s">
        <v>324</v>
      </c>
      <c r="E243" s="179" t="s">
        <v>565</v>
      </c>
      <c r="F243" s="180">
        <v>256</v>
      </c>
      <c r="G243" s="179"/>
      <c r="H243" s="179">
        <v>323</v>
      </c>
      <c r="I243" s="181">
        <v>320</v>
      </c>
      <c r="J243" s="182" t="s">
        <v>623</v>
      </c>
      <c r="K243" s="152">
        <f t="shared" si="123"/>
        <v>67</v>
      </c>
      <c r="L243" s="183">
        <f t="shared" si="124"/>
        <v>0.26171875</v>
      </c>
      <c r="M243" s="179" t="s">
        <v>535</v>
      </c>
      <c r="N243" s="184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102</v>
      </c>
      <c r="B244" s="177">
        <v>43017</v>
      </c>
      <c r="C244" s="177"/>
      <c r="D244" s="178" t="s">
        <v>339</v>
      </c>
      <c r="E244" s="179" t="s">
        <v>565</v>
      </c>
      <c r="F244" s="180">
        <v>137.5</v>
      </c>
      <c r="G244" s="179"/>
      <c r="H244" s="179">
        <v>184</v>
      </c>
      <c r="I244" s="181">
        <v>183</v>
      </c>
      <c r="J244" s="182" t="s">
        <v>698</v>
      </c>
      <c r="K244" s="152">
        <f t="shared" si="123"/>
        <v>46.5</v>
      </c>
      <c r="L244" s="183">
        <f t="shared" si="124"/>
        <v>0.33818181818181819</v>
      </c>
      <c r="M244" s="179" t="s">
        <v>535</v>
      </c>
      <c r="N244" s="184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103</v>
      </c>
      <c r="B245" s="177">
        <v>43018</v>
      </c>
      <c r="C245" s="177"/>
      <c r="D245" s="178" t="s">
        <v>699</v>
      </c>
      <c r="E245" s="179" t="s">
        <v>565</v>
      </c>
      <c r="F245" s="180">
        <v>125.5</v>
      </c>
      <c r="G245" s="179"/>
      <c r="H245" s="179">
        <v>158</v>
      </c>
      <c r="I245" s="181">
        <v>155</v>
      </c>
      <c r="J245" s="182" t="s">
        <v>700</v>
      </c>
      <c r="K245" s="152">
        <f t="shared" si="123"/>
        <v>32.5</v>
      </c>
      <c r="L245" s="183">
        <f t="shared" si="124"/>
        <v>0.25896414342629481</v>
      </c>
      <c r="M245" s="179" t="s">
        <v>535</v>
      </c>
      <c r="N245" s="184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104</v>
      </c>
      <c r="B246" s="177">
        <v>43018</v>
      </c>
      <c r="C246" s="177"/>
      <c r="D246" s="178" t="s">
        <v>701</v>
      </c>
      <c r="E246" s="179" t="s">
        <v>565</v>
      </c>
      <c r="F246" s="180">
        <v>895</v>
      </c>
      <c r="G246" s="179"/>
      <c r="H246" s="179">
        <v>1122.5</v>
      </c>
      <c r="I246" s="181">
        <v>1078</v>
      </c>
      <c r="J246" s="182" t="s">
        <v>702</v>
      </c>
      <c r="K246" s="152">
        <v>227.5</v>
      </c>
      <c r="L246" s="183">
        <v>0.25418994413407803</v>
      </c>
      <c r="M246" s="179" t="s">
        <v>535</v>
      </c>
      <c r="N246" s="184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105</v>
      </c>
      <c r="B247" s="177">
        <v>43020</v>
      </c>
      <c r="C247" s="177"/>
      <c r="D247" s="178" t="s">
        <v>333</v>
      </c>
      <c r="E247" s="179" t="s">
        <v>565</v>
      </c>
      <c r="F247" s="180">
        <v>525</v>
      </c>
      <c r="G247" s="179"/>
      <c r="H247" s="179">
        <v>629</v>
      </c>
      <c r="I247" s="181">
        <v>629</v>
      </c>
      <c r="J247" s="182" t="s">
        <v>623</v>
      </c>
      <c r="K247" s="152">
        <v>104</v>
      </c>
      <c r="L247" s="183">
        <v>0.19809523809523799</v>
      </c>
      <c r="M247" s="179" t="s">
        <v>535</v>
      </c>
      <c r="N247" s="184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106</v>
      </c>
      <c r="B248" s="177">
        <v>43046</v>
      </c>
      <c r="C248" s="177"/>
      <c r="D248" s="178" t="s">
        <v>370</v>
      </c>
      <c r="E248" s="179" t="s">
        <v>565</v>
      </c>
      <c r="F248" s="180">
        <v>740</v>
      </c>
      <c r="G248" s="179"/>
      <c r="H248" s="179">
        <v>892.5</v>
      </c>
      <c r="I248" s="181">
        <v>900</v>
      </c>
      <c r="J248" s="182" t="s">
        <v>703</v>
      </c>
      <c r="K248" s="152">
        <f>H248-F248</f>
        <v>152.5</v>
      </c>
      <c r="L248" s="183">
        <f>K248/F248</f>
        <v>0.20608108108108109</v>
      </c>
      <c r="M248" s="179" t="s">
        <v>535</v>
      </c>
      <c r="N248" s="184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107</v>
      </c>
      <c r="B249" s="146">
        <v>43073</v>
      </c>
      <c r="C249" s="146"/>
      <c r="D249" s="147" t="s">
        <v>704</v>
      </c>
      <c r="E249" s="148" t="s">
        <v>565</v>
      </c>
      <c r="F249" s="149">
        <v>118.5</v>
      </c>
      <c r="G249" s="148"/>
      <c r="H249" s="148">
        <v>143.5</v>
      </c>
      <c r="I249" s="150">
        <v>145</v>
      </c>
      <c r="J249" s="151" t="s">
        <v>556</v>
      </c>
      <c r="K249" s="152">
        <f>H249-F249</f>
        <v>25</v>
      </c>
      <c r="L249" s="153">
        <f>K249/F249</f>
        <v>0.2109704641350211</v>
      </c>
      <c r="M249" s="148" t="s">
        <v>535</v>
      </c>
      <c r="N249" s="154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108</v>
      </c>
      <c r="B250" s="156">
        <v>43090</v>
      </c>
      <c r="C250" s="156"/>
      <c r="D250" s="157" t="s">
        <v>405</v>
      </c>
      <c r="E250" s="158" t="s">
        <v>565</v>
      </c>
      <c r="F250" s="159">
        <v>715</v>
      </c>
      <c r="G250" s="159"/>
      <c r="H250" s="160">
        <v>500</v>
      </c>
      <c r="I250" s="160">
        <v>872</v>
      </c>
      <c r="J250" s="161" t="s">
        <v>705</v>
      </c>
      <c r="K250" s="162">
        <f>H250-F250</f>
        <v>-215</v>
      </c>
      <c r="L250" s="163">
        <f>K250/F250</f>
        <v>-0.30069930069930068</v>
      </c>
      <c r="M250" s="159" t="s">
        <v>547</v>
      </c>
      <c r="N250" s="156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109</v>
      </c>
      <c r="B251" s="146">
        <v>43098</v>
      </c>
      <c r="C251" s="146"/>
      <c r="D251" s="147" t="s">
        <v>549</v>
      </c>
      <c r="E251" s="148" t="s">
        <v>565</v>
      </c>
      <c r="F251" s="149">
        <v>435</v>
      </c>
      <c r="G251" s="148"/>
      <c r="H251" s="148">
        <v>542.5</v>
      </c>
      <c r="I251" s="150">
        <v>539</v>
      </c>
      <c r="J251" s="151" t="s">
        <v>623</v>
      </c>
      <c r="K251" s="152">
        <v>107.5</v>
      </c>
      <c r="L251" s="153">
        <v>0.247126436781609</v>
      </c>
      <c r="M251" s="148" t="s">
        <v>535</v>
      </c>
      <c r="N251" s="154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110</v>
      </c>
      <c r="B252" s="146">
        <v>43098</v>
      </c>
      <c r="C252" s="146"/>
      <c r="D252" s="147" t="s">
        <v>507</v>
      </c>
      <c r="E252" s="148" t="s">
        <v>565</v>
      </c>
      <c r="F252" s="149">
        <v>885</v>
      </c>
      <c r="G252" s="148"/>
      <c r="H252" s="148">
        <v>1090</v>
      </c>
      <c r="I252" s="150">
        <v>1084</v>
      </c>
      <c r="J252" s="151" t="s">
        <v>623</v>
      </c>
      <c r="K252" s="152">
        <v>205</v>
      </c>
      <c r="L252" s="153">
        <v>0.23163841807909599</v>
      </c>
      <c r="M252" s="148" t="s">
        <v>535</v>
      </c>
      <c r="N252" s="154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111</v>
      </c>
      <c r="B253" s="186">
        <v>43192</v>
      </c>
      <c r="C253" s="186"/>
      <c r="D253" s="164" t="s">
        <v>706</v>
      </c>
      <c r="E253" s="159" t="s">
        <v>565</v>
      </c>
      <c r="F253" s="187">
        <v>478.5</v>
      </c>
      <c r="G253" s="159"/>
      <c r="H253" s="159">
        <v>442</v>
      </c>
      <c r="I253" s="160">
        <v>613</v>
      </c>
      <c r="J253" s="161" t="s">
        <v>707</v>
      </c>
      <c r="K253" s="162">
        <f>H253-F253</f>
        <v>-36.5</v>
      </c>
      <c r="L253" s="163">
        <f>K253/F253</f>
        <v>-7.6280041797283177E-2</v>
      </c>
      <c r="M253" s="159" t="s">
        <v>547</v>
      </c>
      <c r="N253" s="156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5">
        <v>112</v>
      </c>
      <c r="B254" s="156">
        <v>43194</v>
      </c>
      <c r="C254" s="156"/>
      <c r="D254" s="157" t="s">
        <v>708</v>
      </c>
      <c r="E254" s="158" t="s">
        <v>565</v>
      </c>
      <c r="F254" s="159">
        <f>141.5-7.3</f>
        <v>134.19999999999999</v>
      </c>
      <c r="G254" s="159"/>
      <c r="H254" s="160">
        <v>77</v>
      </c>
      <c r="I254" s="160">
        <v>180</v>
      </c>
      <c r="J254" s="161" t="s">
        <v>709</v>
      </c>
      <c r="K254" s="162">
        <f>H254-F254</f>
        <v>-57.199999999999989</v>
      </c>
      <c r="L254" s="163">
        <f>K254/F254</f>
        <v>-0.42622950819672129</v>
      </c>
      <c r="M254" s="159" t="s">
        <v>547</v>
      </c>
      <c r="N254" s="156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5">
        <v>113</v>
      </c>
      <c r="B255" s="156">
        <v>43209</v>
      </c>
      <c r="C255" s="156"/>
      <c r="D255" s="157" t="s">
        <v>710</v>
      </c>
      <c r="E255" s="158" t="s">
        <v>565</v>
      </c>
      <c r="F255" s="159">
        <v>430</v>
      </c>
      <c r="G255" s="159"/>
      <c r="H255" s="160">
        <v>220</v>
      </c>
      <c r="I255" s="160">
        <v>537</v>
      </c>
      <c r="J255" s="161" t="s">
        <v>711</v>
      </c>
      <c r="K255" s="162">
        <f>H255-F255</f>
        <v>-210</v>
      </c>
      <c r="L255" s="163">
        <f>K255/F255</f>
        <v>-0.48837209302325579</v>
      </c>
      <c r="M255" s="159" t="s">
        <v>547</v>
      </c>
      <c r="N255" s="156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114</v>
      </c>
      <c r="B256" s="177">
        <v>43220</v>
      </c>
      <c r="C256" s="177"/>
      <c r="D256" s="178" t="s">
        <v>371</v>
      </c>
      <c r="E256" s="179" t="s">
        <v>565</v>
      </c>
      <c r="F256" s="179">
        <v>153.5</v>
      </c>
      <c r="G256" s="179"/>
      <c r="H256" s="179">
        <v>196</v>
      </c>
      <c r="I256" s="181">
        <v>196</v>
      </c>
      <c r="J256" s="151" t="s">
        <v>712</v>
      </c>
      <c r="K256" s="152">
        <f>H256-F256</f>
        <v>42.5</v>
      </c>
      <c r="L256" s="153">
        <f>K256/F256</f>
        <v>0.27687296416938112</v>
      </c>
      <c r="M256" s="148" t="s">
        <v>535</v>
      </c>
      <c r="N256" s="154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5">
        <v>115</v>
      </c>
      <c r="B257" s="156">
        <v>43306</v>
      </c>
      <c r="C257" s="156"/>
      <c r="D257" s="157" t="s">
        <v>682</v>
      </c>
      <c r="E257" s="158" t="s">
        <v>565</v>
      </c>
      <c r="F257" s="159">
        <v>27.5</v>
      </c>
      <c r="G257" s="159"/>
      <c r="H257" s="160">
        <v>13.1</v>
      </c>
      <c r="I257" s="160">
        <v>60</v>
      </c>
      <c r="J257" s="161" t="s">
        <v>713</v>
      </c>
      <c r="K257" s="162">
        <v>-14.4</v>
      </c>
      <c r="L257" s="163">
        <v>-0.52363636363636401</v>
      </c>
      <c r="M257" s="159" t="s">
        <v>547</v>
      </c>
      <c r="N257" s="156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116</v>
      </c>
      <c r="B258" s="186">
        <v>43318</v>
      </c>
      <c r="C258" s="186"/>
      <c r="D258" s="164" t="s">
        <v>714</v>
      </c>
      <c r="E258" s="159" t="s">
        <v>565</v>
      </c>
      <c r="F258" s="159">
        <v>148.5</v>
      </c>
      <c r="G258" s="159"/>
      <c r="H258" s="159">
        <v>102</v>
      </c>
      <c r="I258" s="160">
        <v>182</v>
      </c>
      <c r="J258" s="161" t="s">
        <v>715</v>
      </c>
      <c r="K258" s="162">
        <f>H258-F258</f>
        <v>-46.5</v>
      </c>
      <c r="L258" s="163">
        <f>K258/F258</f>
        <v>-0.31313131313131315</v>
      </c>
      <c r="M258" s="159" t="s">
        <v>547</v>
      </c>
      <c r="N258" s="156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45">
        <v>117</v>
      </c>
      <c r="B259" s="146">
        <v>43335</v>
      </c>
      <c r="C259" s="146"/>
      <c r="D259" s="147" t="s">
        <v>716</v>
      </c>
      <c r="E259" s="148" t="s">
        <v>565</v>
      </c>
      <c r="F259" s="179">
        <v>285</v>
      </c>
      <c r="G259" s="148"/>
      <c r="H259" s="148">
        <v>355</v>
      </c>
      <c r="I259" s="150">
        <v>364</v>
      </c>
      <c r="J259" s="151" t="s">
        <v>717</v>
      </c>
      <c r="K259" s="152">
        <v>70</v>
      </c>
      <c r="L259" s="153">
        <v>0.24561403508771901</v>
      </c>
      <c r="M259" s="148" t="s">
        <v>535</v>
      </c>
      <c r="N259" s="154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118</v>
      </c>
      <c r="B260" s="146">
        <v>43341</v>
      </c>
      <c r="C260" s="146"/>
      <c r="D260" s="147" t="s">
        <v>359</v>
      </c>
      <c r="E260" s="148" t="s">
        <v>565</v>
      </c>
      <c r="F260" s="179">
        <v>525</v>
      </c>
      <c r="G260" s="148"/>
      <c r="H260" s="148">
        <v>585</v>
      </c>
      <c r="I260" s="150">
        <v>635</v>
      </c>
      <c r="J260" s="151" t="s">
        <v>718</v>
      </c>
      <c r="K260" s="152">
        <f t="shared" ref="K260:K277" si="125">H260-F260</f>
        <v>60</v>
      </c>
      <c r="L260" s="153">
        <f t="shared" ref="L260:L277" si="126">K260/F260</f>
        <v>0.11428571428571428</v>
      </c>
      <c r="M260" s="148" t="s">
        <v>535</v>
      </c>
      <c r="N260" s="154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119</v>
      </c>
      <c r="B261" s="146">
        <v>43395</v>
      </c>
      <c r="C261" s="146"/>
      <c r="D261" s="147" t="s">
        <v>347</v>
      </c>
      <c r="E261" s="148" t="s">
        <v>565</v>
      </c>
      <c r="F261" s="179">
        <v>475</v>
      </c>
      <c r="G261" s="148"/>
      <c r="H261" s="148">
        <v>574</v>
      </c>
      <c r="I261" s="150">
        <v>570</v>
      </c>
      <c r="J261" s="151" t="s">
        <v>623</v>
      </c>
      <c r="K261" s="152">
        <f t="shared" si="125"/>
        <v>99</v>
      </c>
      <c r="L261" s="153">
        <f t="shared" si="126"/>
        <v>0.20842105263157895</v>
      </c>
      <c r="M261" s="148" t="s">
        <v>535</v>
      </c>
      <c r="N261" s="154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120</v>
      </c>
      <c r="B262" s="177">
        <v>43397</v>
      </c>
      <c r="C262" s="177"/>
      <c r="D262" s="178" t="s">
        <v>366</v>
      </c>
      <c r="E262" s="179" t="s">
        <v>565</v>
      </c>
      <c r="F262" s="179">
        <v>707.5</v>
      </c>
      <c r="G262" s="179"/>
      <c r="H262" s="179">
        <v>872</v>
      </c>
      <c r="I262" s="181">
        <v>872</v>
      </c>
      <c r="J262" s="182" t="s">
        <v>623</v>
      </c>
      <c r="K262" s="152">
        <f t="shared" si="125"/>
        <v>164.5</v>
      </c>
      <c r="L262" s="183">
        <f t="shared" si="126"/>
        <v>0.23250883392226149</v>
      </c>
      <c r="M262" s="179" t="s">
        <v>535</v>
      </c>
      <c r="N262" s="184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121</v>
      </c>
      <c r="B263" s="177">
        <v>43398</v>
      </c>
      <c r="C263" s="177"/>
      <c r="D263" s="178" t="s">
        <v>719</v>
      </c>
      <c r="E263" s="179" t="s">
        <v>565</v>
      </c>
      <c r="F263" s="179">
        <v>162</v>
      </c>
      <c r="G263" s="179"/>
      <c r="H263" s="179">
        <v>204</v>
      </c>
      <c r="I263" s="181">
        <v>209</v>
      </c>
      <c r="J263" s="182" t="s">
        <v>720</v>
      </c>
      <c r="K263" s="152">
        <f t="shared" si="125"/>
        <v>42</v>
      </c>
      <c r="L263" s="183">
        <f t="shared" si="126"/>
        <v>0.25925925925925924</v>
      </c>
      <c r="M263" s="179" t="s">
        <v>535</v>
      </c>
      <c r="N263" s="184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122</v>
      </c>
      <c r="B264" s="177">
        <v>43399</v>
      </c>
      <c r="C264" s="177"/>
      <c r="D264" s="178" t="s">
        <v>445</v>
      </c>
      <c r="E264" s="179" t="s">
        <v>565</v>
      </c>
      <c r="F264" s="179">
        <v>240</v>
      </c>
      <c r="G264" s="179"/>
      <c r="H264" s="179">
        <v>297</v>
      </c>
      <c r="I264" s="181">
        <v>297</v>
      </c>
      <c r="J264" s="182" t="s">
        <v>623</v>
      </c>
      <c r="K264" s="188">
        <f t="shared" si="125"/>
        <v>57</v>
      </c>
      <c r="L264" s="183">
        <f t="shared" si="126"/>
        <v>0.23749999999999999</v>
      </c>
      <c r="M264" s="179" t="s">
        <v>535</v>
      </c>
      <c r="N264" s="184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123</v>
      </c>
      <c r="B265" s="146">
        <v>43439</v>
      </c>
      <c r="C265" s="146"/>
      <c r="D265" s="147" t="s">
        <v>721</v>
      </c>
      <c r="E265" s="148" t="s">
        <v>565</v>
      </c>
      <c r="F265" s="148">
        <v>202.5</v>
      </c>
      <c r="G265" s="148"/>
      <c r="H265" s="148">
        <v>255</v>
      </c>
      <c r="I265" s="150">
        <v>252</v>
      </c>
      <c r="J265" s="151" t="s">
        <v>623</v>
      </c>
      <c r="K265" s="152">
        <f t="shared" si="125"/>
        <v>52.5</v>
      </c>
      <c r="L265" s="153">
        <f t="shared" si="126"/>
        <v>0.25925925925925924</v>
      </c>
      <c r="M265" s="148" t="s">
        <v>535</v>
      </c>
      <c r="N265" s="154">
        <v>43542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124</v>
      </c>
      <c r="B266" s="177">
        <v>43465</v>
      </c>
      <c r="C266" s="146"/>
      <c r="D266" s="178" t="s">
        <v>392</v>
      </c>
      <c r="E266" s="179" t="s">
        <v>565</v>
      </c>
      <c r="F266" s="179">
        <v>710</v>
      </c>
      <c r="G266" s="179"/>
      <c r="H266" s="179">
        <v>866</v>
      </c>
      <c r="I266" s="181">
        <v>866</v>
      </c>
      <c r="J266" s="182" t="s">
        <v>623</v>
      </c>
      <c r="K266" s="152">
        <f t="shared" si="125"/>
        <v>156</v>
      </c>
      <c r="L266" s="153">
        <f t="shared" si="126"/>
        <v>0.21971830985915494</v>
      </c>
      <c r="M266" s="148" t="s">
        <v>535</v>
      </c>
      <c r="N266" s="154">
        <v>43553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125</v>
      </c>
      <c r="B267" s="177">
        <v>43522</v>
      </c>
      <c r="C267" s="177"/>
      <c r="D267" s="178" t="s">
        <v>151</v>
      </c>
      <c r="E267" s="179" t="s">
        <v>565</v>
      </c>
      <c r="F267" s="179">
        <v>337.25</v>
      </c>
      <c r="G267" s="179"/>
      <c r="H267" s="179">
        <v>398.5</v>
      </c>
      <c r="I267" s="181">
        <v>411</v>
      </c>
      <c r="J267" s="151" t="s">
        <v>723</v>
      </c>
      <c r="K267" s="152">
        <f t="shared" si="125"/>
        <v>61.25</v>
      </c>
      <c r="L267" s="153">
        <f t="shared" si="126"/>
        <v>0.1816160118606375</v>
      </c>
      <c r="M267" s="148" t="s">
        <v>535</v>
      </c>
      <c r="N267" s="154">
        <v>43760</v>
      </c>
      <c r="O267" s="1"/>
      <c r="P267" s="1"/>
      <c r="Q267" s="1"/>
      <c r="R267" s="6" t="s">
        <v>722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126</v>
      </c>
      <c r="B268" s="190">
        <v>43559</v>
      </c>
      <c r="C268" s="190"/>
      <c r="D268" s="191" t="s">
        <v>724</v>
      </c>
      <c r="E268" s="192" t="s">
        <v>565</v>
      </c>
      <c r="F268" s="192">
        <v>130</v>
      </c>
      <c r="G268" s="192"/>
      <c r="H268" s="192">
        <v>65</v>
      </c>
      <c r="I268" s="193">
        <v>158</v>
      </c>
      <c r="J268" s="161" t="s">
        <v>725</v>
      </c>
      <c r="K268" s="162">
        <f t="shared" si="125"/>
        <v>-65</v>
      </c>
      <c r="L268" s="163">
        <f t="shared" si="126"/>
        <v>-0.5</v>
      </c>
      <c r="M268" s="159" t="s">
        <v>547</v>
      </c>
      <c r="N268" s="156">
        <v>43726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127</v>
      </c>
      <c r="B269" s="177">
        <v>43017</v>
      </c>
      <c r="C269" s="177"/>
      <c r="D269" s="178" t="s">
        <v>182</v>
      </c>
      <c r="E269" s="179" t="s">
        <v>565</v>
      </c>
      <c r="F269" s="179">
        <v>141.5</v>
      </c>
      <c r="G269" s="179"/>
      <c r="H269" s="179">
        <v>183.5</v>
      </c>
      <c r="I269" s="181">
        <v>210</v>
      </c>
      <c r="J269" s="151" t="s">
        <v>720</v>
      </c>
      <c r="K269" s="152">
        <f t="shared" si="125"/>
        <v>42</v>
      </c>
      <c r="L269" s="153">
        <f t="shared" si="126"/>
        <v>0.29681978798586572</v>
      </c>
      <c r="M269" s="148" t="s">
        <v>535</v>
      </c>
      <c r="N269" s="154">
        <v>43042</v>
      </c>
      <c r="O269" s="1"/>
      <c r="P269" s="1"/>
      <c r="Q269" s="1"/>
      <c r="R269" s="6" t="s">
        <v>726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128</v>
      </c>
      <c r="B270" s="190">
        <v>43074</v>
      </c>
      <c r="C270" s="190"/>
      <c r="D270" s="191" t="s">
        <v>727</v>
      </c>
      <c r="E270" s="192" t="s">
        <v>565</v>
      </c>
      <c r="F270" s="187">
        <v>172</v>
      </c>
      <c r="G270" s="192"/>
      <c r="H270" s="192">
        <v>155.25</v>
      </c>
      <c r="I270" s="193">
        <v>230</v>
      </c>
      <c r="J270" s="161" t="s">
        <v>728</v>
      </c>
      <c r="K270" s="162">
        <f t="shared" si="125"/>
        <v>-16.75</v>
      </c>
      <c r="L270" s="163">
        <f t="shared" si="126"/>
        <v>-9.7383720930232565E-2</v>
      </c>
      <c r="M270" s="159" t="s">
        <v>547</v>
      </c>
      <c r="N270" s="156">
        <v>43787</v>
      </c>
      <c r="O270" s="1"/>
      <c r="P270" s="1"/>
      <c r="Q270" s="1"/>
      <c r="R270" s="6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129</v>
      </c>
      <c r="B271" s="177">
        <v>43398</v>
      </c>
      <c r="C271" s="177"/>
      <c r="D271" s="178" t="s">
        <v>107</v>
      </c>
      <c r="E271" s="179" t="s">
        <v>565</v>
      </c>
      <c r="F271" s="179">
        <v>698.5</v>
      </c>
      <c r="G271" s="179"/>
      <c r="H271" s="179">
        <v>890</v>
      </c>
      <c r="I271" s="181">
        <v>890</v>
      </c>
      <c r="J271" s="151" t="s">
        <v>788</v>
      </c>
      <c r="K271" s="152">
        <f t="shared" si="125"/>
        <v>191.5</v>
      </c>
      <c r="L271" s="153">
        <f t="shared" si="126"/>
        <v>0.27415891195418757</v>
      </c>
      <c r="M271" s="148" t="s">
        <v>535</v>
      </c>
      <c r="N271" s="154">
        <v>44328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130</v>
      </c>
      <c r="B272" s="177">
        <v>42877</v>
      </c>
      <c r="C272" s="177"/>
      <c r="D272" s="178" t="s">
        <v>358</v>
      </c>
      <c r="E272" s="179" t="s">
        <v>565</v>
      </c>
      <c r="F272" s="179">
        <v>127.6</v>
      </c>
      <c r="G272" s="179"/>
      <c r="H272" s="179">
        <v>138</v>
      </c>
      <c r="I272" s="181">
        <v>190</v>
      </c>
      <c r="J272" s="151" t="s">
        <v>729</v>
      </c>
      <c r="K272" s="152">
        <f t="shared" si="125"/>
        <v>10.400000000000006</v>
      </c>
      <c r="L272" s="153">
        <f t="shared" si="126"/>
        <v>8.1504702194357417E-2</v>
      </c>
      <c r="M272" s="148" t="s">
        <v>535</v>
      </c>
      <c r="N272" s="154">
        <v>43774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131</v>
      </c>
      <c r="B273" s="177">
        <v>43158</v>
      </c>
      <c r="C273" s="177"/>
      <c r="D273" s="178" t="s">
        <v>730</v>
      </c>
      <c r="E273" s="179" t="s">
        <v>565</v>
      </c>
      <c r="F273" s="179">
        <v>317</v>
      </c>
      <c r="G273" s="179"/>
      <c r="H273" s="179">
        <v>382.5</v>
      </c>
      <c r="I273" s="181">
        <v>398</v>
      </c>
      <c r="J273" s="151" t="s">
        <v>731</v>
      </c>
      <c r="K273" s="152">
        <f t="shared" si="125"/>
        <v>65.5</v>
      </c>
      <c r="L273" s="153">
        <f t="shared" si="126"/>
        <v>0.20662460567823343</v>
      </c>
      <c r="M273" s="148" t="s">
        <v>535</v>
      </c>
      <c r="N273" s="154">
        <v>44238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132</v>
      </c>
      <c r="B274" s="190">
        <v>43164</v>
      </c>
      <c r="C274" s="190"/>
      <c r="D274" s="191" t="s">
        <v>144</v>
      </c>
      <c r="E274" s="192" t="s">
        <v>565</v>
      </c>
      <c r="F274" s="187">
        <f>510-14.4</f>
        <v>495.6</v>
      </c>
      <c r="G274" s="192"/>
      <c r="H274" s="192">
        <v>350</v>
      </c>
      <c r="I274" s="193">
        <v>672</v>
      </c>
      <c r="J274" s="161" t="s">
        <v>732</v>
      </c>
      <c r="K274" s="162">
        <f t="shared" si="125"/>
        <v>-145.60000000000002</v>
      </c>
      <c r="L274" s="163">
        <f t="shared" si="126"/>
        <v>-0.29378531073446329</v>
      </c>
      <c r="M274" s="159" t="s">
        <v>547</v>
      </c>
      <c r="N274" s="156">
        <v>43887</v>
      </c>
      <c r="O274" s="1"/>
      <c r="P274" s="1"/>
      <c r="Q274" s="1"/>
      <c r="R274" s="6" t="s">
        <v>722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133</v>
      </c>
      <c r="B275" s="190">
        <v>43237</v>
      </c>
      <c r="C275" s="190"/>
      <c r="D275" s="191" t="s">
        <v>437</v>
      </c>
      <c r="E275" s="192" t="s">
        <v>565</v>
      </c>
      <c r="F275" s="187">
        <v>230.3</v>
      </c>
      <c r="G275" s="192"/>
      <c r="H275" s="192">
        <v>102.5</v>
      </c>
      <c r="I275" s="193">
        <v>348</v>
      </c>
      <c r="J275" s="161" t="s">
        <v>733</v>
      </c>
      <c r="K275" s="162">
        <f t="shared" si="125"/>
        <v>-127.80000000000001</v>
      </c>
      <c r="L275" s="163">
        <f t="shared" si="126"/>
        <v>-0.55492835432045162</v>
      </c>
      <c r="M275" s="159" t="s">
        <v>547</v>
      </c>
      <c r="N275" s="156">
        <v>43896</v>
      </c>
      <c r="O275" s="1"/>
      <c r="P275" s="1"/>
      <c r="Q275" s="1"/>
      <c r="R275" s="6" t="s">
        <v>722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134</v>
      </c>
      <c r="B276" s="177">
        <v>43258</v>
      </c>
      <c r="C276" s="177"/>
      <c r="D276" s="178" t="s">
        <v>409</v>
      </c>
      <c r="E276" s="179" t="s">
        <v>565</v>
      </c>
      <c r="F276" s="179">
        <f>342.5-5.1</f>
        <v>337.4</v>
      </c>
      <c r="G276" s="179"/>
      <c r="H276" s="179">
        <v>412.5</v>
      </c>
      <c r="I276" s="181">
        <v>439</v>
      </c>
      <c r="J276" s="151" t="s">
        <v>734</v>
      </c>
      <c r="K276" s="152">
        <f t="shared" si="125"/>
        <v>75.100000000000023</v>
      </c>
      <c r="L276" s="153">
        <f t="shared" si="126"/>
        <v>0.22258446947243635</v>
      </c>
      <c r="M276" s="148" t="s">
        <v>535</v>
      </c>
      <c r="N276" s="154">
        <v>44230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0">
        <v>135</v>
      </c>
      <c r="B277" s="169">
        <v>43285</v>
      </c>
      <c r="C277" s="169"/>
      <c r="D277" s="170" t="s">
        <v>55</v>
      </c>
      <c r="E277" s="171" t="s">
        <v>565</v>
      </c>
      <c r="F277" s="171">
        <f>127.5-5.53</f>
        <v>121.97</v>
      </c>
      <c r="G277" s="172"/>
      <c r="H277" s="172">
        <v>122.5</v>
      </c>
      <c r="I277" s="172">
        <v>170</v>
      </c>
      <c r="J277" s="173" t="s">
        <v>761</v>
      </c>
      <c r="K277" s="174">
        <f t="shared" si="125"/>
        <v>0.53000000000000114</v>
      </c>
      <c r="L277" s="175">
        <f t="shared" si="126"/>
        <v>4.3453308190538747E-3</v>
      </c>
      <c r="M277" s="171" t="s">
        <v>656</v>
      </c>
      <c r="N277" s="169">
        <v>44431</v>
      </c>
      <c r="O277" s="1"/>
      <c r="P277" s="1"/>
      <c r="Q277" s="1"/>
      <c r="R277" s="6" t="s">
        <v>722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136</v>
      </c>
      <c r="B278" s="190">
        <v>43294</v>
      </c>
      <c r="C278" s="190"/>
      <c r="D278" s="191" t="s">
        <v>349</v>
      </c>
      <c r="E278" s="192" t="s">
        <v>565</v>
      </c>
      <c r="F278" s="187">
        <v>46.5</v>
      </c>
      <c r="G278" s="192"/>
      <c r="H278" s="192">
        <v>17</v>
      </c>
      <c r="I278" s="193">
        <v>59</v>
      </c>
      <c r="J278" s="161" t="s">
        <v>735</v>
      </c>
      <c r="K278" s="162">
        <f t="shared" ref="K278:K286" si="127">H278-F278</f>
        <v>-29.5</v>
      </c>
      <c r="L278" s="163">
        <f t="shared" ref="L278:L286" si="128">K278/F278</f>
        <v>-0.63440860215053763</v>
      </c>
      <c r="M278" s="159" t="s">
        <v>547</v>
      </c>
      <c r="N278" s="156">
        <v>43887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137</v>
      </c>
      <c r="B279" s="177">
        <v>43396</v>
      </c>
      <c r="C279" s="177"/>
      <c r="D279" s="178" t="s">
        <v>394</v>
      </c>
      <c r="E279" s="179" t="s">
        <v>565</v>
      </c>
      <c r="F279" s="179">
        <v>156.5</v>
      </c>
      <c r="G279" s="179"/>
      <c r="H279" s="179">
        <v>207.5</v>
      </c>
      <c r="I279" s="181">
        <v>191</v>
      </c>
      <c r="J279" s="151" t="s">
        <v>623</v>
      </c>
      <c r="K279" s="152">
        <f t="shared" si="127"/>
        <v>51</v>
      </c>
      <c r="L279" s="153">
        <f t="shared" si="128"/>
        <v>0.32587859424920129</v>
      </c>
      <c r="M279" s="148" t="s">
        <v>535</v>
      </c>
      <c r="N279" s="154">
        <v>44369</v>
      </c>
      <c r="O279" s="1"/>
      <c r="P279" s="1"/>
      <c r="Q279" s="1"/>
      <c r="R279" s="6" t="s">
        <v>722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138</v>
      </c>
      <c r="B280" s="177">
        <v>43439</v>
      </c>
      <c r="C280" s="177"/>
      <c r="D280" s="178" t="s">
        <v>314</v>
      </c>
      <c r="E280" s="179" t="s">
        <v>565</v>
      </c>
      <c r="F280" s="179">
        <v>259.5</v>
      </c>
      <c r="G280" s="179"/>
      <c r="H280" s="179">
        <v>320</v>
      </c>
      <c r="I280" s="181">
        <v>320</v>
      </c>
      <c r="J280" s="151" t="s">
        <v>623</v>
      </c>
      <c r="K280" s="152">
        <f t="shared" si="127"/>
        <v>60.5</v>
      </c>
      <c r="L280" s="153">
        <f t="shared" si="128"/>
        <v>0.23314065510597304</v>
      </c>
      <c r="M280" s="148" t="s">
        <v>535</v>
      </c>
      <c r="N280" s="154">
        <v>44323</v>
      </c>
      <c r="O280" s="1"/>
      <c r="P280" s="1"/>
      <c r="Q280" s="1"/>
      <c r="R280" s="6" t="s">
        <v>722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139</v>
      </c>
      <c r="B281" s="190">
        <v>43439</v>
      </c>
      <c r="C281" s="190"/>
      <c r="D281" s="191" t="s">
        <v>736</v>
      </c>
      <c r="E281" s="192" t="s">
        <v>565</v>
      </c>
      <c r="F281" s="192">
        <v>715</v>
      </c>
      <c r="G281" s="192"/>
      <c r="H281" s="192">
        <v>445</v>
      </c>
      <c r="I281" s="193">
        <v>840</v>
      </c>
      <c r="J281" s="161" t="s">
        <v>737</v>
      </c>
      <c r="K281" s="162">
        <f t="shared" si="127"/>
        <v>-270</v>
      </c>
      <c r="L281" s="163">
        <f t="shared" si="128"/>
        <v>-0.3776223776223776</v>
      </c>
      <c r="M281" s="159" t="s">
        <v>547</v>
      </c>
      <c r="N281" s="156">
        <v>43800</v>
      </c>
      <c r="O281" s="1"/>
      <c r="P281" s="1"/>
      <c r="Q281" s="1"/>
      <c r="R281" s="6" t="s">
        <v>722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140</v>
      </c>
      <c r="B282" s="177">
        <v>43469</v>
      </c>
      <c r="C282" s="177"/>
      <c r="D282" s="178" t="s">
        <v>156</v>
      </c>
      <c r="E282" s="179" t="s">
        <v>565</v>
      </c>
      <c r="F282" s="179">
        <v>875</v>
      </c>
      <c r="G282" s="179"/>
      <c r="H282" s="179">
        <v>1165</v>
      </c>
      <c r="I282" s="181">
        <v>1185</v>
      </c>
      <c r="J282" s="151" t="s">
        <v>738</v>
      </c>
      <c r="K282" s="152">
        <f t="shared" si="127"/>
        <v>290</v>
      </c>
      <c r="L282" s="153">
        <f t="shared" si="128"/>
        <v>0.33142857142857141</v>
      </c>
      <c r="M282" s="148" t="s">
        <v>535</v>
      </c>
      <c r="N282" s="154">
        <v>43847</v>
      </c>
      <c r="O282" s="1"/>
      <c r="P282" s="1"/>
      <c r="Q282" s="1"/>
      <c r="R282" s="6" t="s">
        <v>722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141</v>
      </c>
      <c r="B283" s="177">
        <v>43559</v>
      </c>
      <c r="C283" s="177"/>
      <c r="D283" s="178" t="s">
        <v>330</v>
      </c>
      <c r="E283" s="179" t="s">
        <v>565</v>
      </c>
      <c r="F283" s="179">
        <f>387-14.63</f>
        <v>372.37</v>
      </c>
      <c r="G283" s="179"/>
      <c r="H283" s="179">
        <v>490</v>
      </c>
      <c r="I283" s="181">
        <v>490</v>
      </c>
      <c r="J283" s="151" t="s">
        <v>623</v>
      </c>
      <c r="K283" s="152">
        <f t="shared" si="127"/>
        <v>117.63</v>
      </c>
      <c r="L283" s="153">
        <f t="shared" si="128"/>
        <v>0.31589548030185027</v>
      </c>
      <c r="M283" s="148" t="s">
        <v>535</v>
      </c>
      <c r="N283" s="154">
        <v>43850</v>
      </c>
      <c r="O283" s="1"/>
      <c r="P283" s="1"/>
      <c r="Q283" s="1"/>
      <c r="R283" s="6" t="s">
        <v>722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142</v>
      </c>
      <c r="B284" s="190">
        <v>43578</v>
      </c>
      <c r="C284" s="190"/>
      <c r="D284" s="191" t="s">
        <v>739</v>
      </c>
      <c r="E284" s="192" t="s">
        <v>537</v>
      </c>
      <c r="F284" s="192">
        <v>220</v>
      </c>
      <c r="G284" s="192"/>
      <c r="H284" s="192">
        <v>127.5</v>
      </c>
      <c r="I284" s="193">
        <v>284</v>
      </c>
      <c r="J284" s="161" t="s">
        <v>740</v>
      </c>
      <c r="K284" s="162">
        <f t="shared" si="127"/>
        <v>-92.5</v>
      </c>
      <c r="L284" s="163">
        <f t="shared" si="128"/>
        <v>-0.42045454545454547</v>
      </c>
      <c r="M284" s="159" t="s">
        <v>547</v>
      </c>
      <c r="N284" s="156">
        <v>43896</v>
      </c>
      <c r="O284" s="1"/>
      <c r="P284" s="1"/>
      <c r="Q284" s="1"/>
      <c r="R284" s="6" t="s">
        <v>722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143</v>
      </c>
      <c r="B285" s="177">
        <v>43622</v>
      </c>
      <c r="C285" s="177"/>
      <c r="D285" s="178" t="s">
        <v>446</v>
      </c>
      <c r="E285" s="179" t="s">
        <v>537</v>
      </c>
      <c r="F285" s="179">
        <v>332.8</v>
      </c>
      <c r="G285" s="179"/>
      <c r="H285" s="179">
        <v>405</v>
      </c>
      <c r="I285" s="181">
        <v>419</v>
      </c>
      <c r="J285" s="151" t="s">
        <v>741</v>
      </c>
      <c r="K285" s="152">
        <f t="shared" si="127"/>
        <v>72.199999999999989</v>
      </c>
      <c r="L285" s="153">
        <f t="shared" si="128"/>
        <v>0.21694711538461534</v>
      </c>
      <c r="M285" s="148" t="s">
        <v>535</v>
      </c>
      <c r="N285" s="154">
        <v>43860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0">
        <v>144</v>
      </c>
      <c r="B286" s="169">
        <v>43641</v>
      </c>
      <c r="C286" s="169"/>
      <c r="D286" s="170" t="s">
        <v>149</v>
      </c>
      <c r="E286" s="171" t="s">
        <v>565</v>
      </c>
      <c r="F286" s="171">
        <v>386</v>
      </c>
      <c r="G286" s="172"/>
      <c r="H286" s="172">
        <v>395</v>
      </c>
      <c r="I286" s="172">
        <v>452</v>
      </c>
      <c r="J286" s="173" t="s">
        <v>742</v>
      </c>
      <c r="K286" s="174">
        <f t="shared" si="127"/>
        <v>9</v>
      </c>
      <c r="L286" s="175">
        <f t="shared" si="128"/>
        <v>2.3316062176165803E-2</v>
      </c>
      <c r="M286" s="171" t="s">
        <v>656</v>
      </c>
      <c r="N286" s="169">
        <v>43868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0">
        <v>145</v>
      </c>
      <c r="B287" s="169">
        <v>43707</v>
      </c>
      <c r="C287" s="169"/>
      <c r="D287" s="170" t="s">
        <v>130</v>
      </c>
      <c r="E287" s="171" t="s">
        <v>565</v>
      </c>
      <c r="F287" s="171">
        <v>137.5</v>
      </c>
      <c r="G287" s="172"/>
      <c r="H287" s="172">
        <v>138.5</v>
      </c>
      <c r="I287" s="172">
        <v>190</v>
      </c>
      <c r="J287" s="173" t="s">
        <v>760</v>
      </c>
      <c r="K287" s="174">
        <f>H287-F287</f>
        <v>1</v>
      </c>
      <c r="L287" s="175">
        <f>K287/F287</f>
        <v>7.2727272727272727E-3</v>
      </c>
      <c r="M287" s="171" t="s">
        <v>656</v>
      </c>
      <c r="N287" s="169">
        <v>44432</v>
      </c>
      <c r="O287" s="1"/>
      <c r="P287" s="1"/>
      <c r="Q287" s="1"/>
      <c r="R287" s="6" t="s">
        <v>722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146</v>
      </c>
      <c r="B288" s="177">
        <v>43731</v>
      </c>
      <c r="C288" s="177"/>
      <c r="D288" s="178" t="s">
        <v>402</v>
      </c>
      <c r="E288" s="179" t="s">
        <v>565</v>
      </c>
      <c r="F288" s="179">
        <v>235</v>
      </c>
      <c r="G288" s="179"/>
      <c r="H288" s="179">
        <v>295</v>
      </c>
      <c r="I288" s="181">
        <v>296</v>
      </c>
      <c r="J288" s="151" t="s">
        <v>743</v>
      </c>
      <c r="K288" s="152">
        <f t="shared" ref="K288:K294" si="129">H288-F288</f>
        <v>60</v>
      </c>
      <c r="L288" s="153">
        <f t="shared" ref="L288:L294" si="130">K288/F288</f>
        <v>0.25531914893617019</v>
      </c>
      <c r="M288" s="148" t="s">
        <v>535</v>
      </c>
      <c r="N288" s="154">
        <v>43844</v>
      </c>
      <c r="O288" s="1"/>
      <c r="P288" s="1"/>
      <c r="Q288" s="1"/>
      <c r="R288" s="6" t="s">
        <v>726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147</v>
      </c>
      <c r="B289" s="177">
        <v>43752</v>
      </c>
      <c r="C289" s="177"/>
      <c r="D289" s="178" t="s">
        <v>744</v>
      </c>
      <c r="E289" s="179" t="s">
        <v>565</v>
      </c>
      <c r="F289" s="179">
        <v>277.5</v>
      </c>
      <c r="G289" s="179"/>
      <c r="H289" s="179">
        <v>333</v>
      </c>
      <c r="I289" s="181">
        <v>333</v>
      </c>
      <c r="J289" s="151" t="s">
        <v>745</v>
      </c>
      <c r="K289" s="152">
        <f t="shared" si="129"/>
        <v>55.5</v>
      </c>
      <c r="L289" s="153">
        <f t="shared" si="130"/>
        <v>0.2</v>
      </c>
      <c r="M289" s="148" t="s">
        <v>535</v>
      </c>
      <c r="N289" s="154">
        <v>43846</v>
      </c>
      <c r="O289" s="1"/>
      <c r="P289" s="1"/>
      <c r="Q289" s="1"/>
      <c r="R289" s="6" t="s">
        <v>722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148</v>
      </c>
      <c r="B290" s="177">
        <v>43752</v>
      </c>
      <c r="C290" s="177"/>
      <c r="D290" s="178" t="s">
        <v>746</v>
      </c>
      <c r="E290" s="179" t="s">
        <v>565</v>
      </c>
      <c r="F290" s="179">
        <v>930</v>
      </c>
      <c r="G290" s="179"/>
      <c r="H290" s="179">
        <v>1165</v>
      </c>
      <c r="I290" s="181">
        <v>1200</v>
      </c>
      <c r="J290" s="151" t="s">
        <v>747</v>
      </c>
      <c r="K290" s="152">
        <f t="shared" si="129"/>
        <v>235</v>
      </c>
      <c r="L290" s="153">
        <f t="shared" si="130"/>
        <v>0.25268817204301075</v>
      </c>
      <c r="M290" s="148" t="s">
        <v>535</v>
      </c>
      <c r="N290" s="154">
        <v>43847</v>
      </c>
      <c r="O290" s="1"/>
      <c r="P290" s="1"/>
      <c r="Q290" s="1"/>
      <c r="R290" s="6" t="s">
        <v>726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149</v>
      </c>
      <c r="B291" s="177">
        <v>43753</v>
      </c>
      <c r="C291" s="177"/>
      <c r="D291" s="178" t="s">
        <v>748</v>
      </c>
      <c r="E291" s="179" t="s">
        <v>565</v>
      </c>
      <c r="F291" s="149">
        <v>111</v>
      </c>
      <c r="G291" s="179"/>
      <c r="H291" s="179">
        <v>141</v>
      </c>
      <c r="I291" s="181">
        <v>141</v>
      </c>
      <c r="J291" s="151" t="s">
        <v>550</v>
      </c>
      <c r="K291" s="152">
        <f t="shared" si="129"/>
        <v>30</v>
      </c>
      <c r="L291" s="153">
        <f t="shared" si="130"/>
        <v>0.27027027027027029</v>
      </c>
      <c r="M291" s="148" t="s">
        <v>535</v>
      </c>
      <c r="N291" s="154">
        <v>44328</v>
      </c>
      <c r="O291" s="1"/>
      <c r="P291" s="1"/>
      <c r="Q291" s="1"/>
      <c r="R291" s="6" t="s">
        <v>726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150</v>
      </c>
      <c r="B292" s="177">
        <v>43753</v>
      </c>
      <c r="C292" s="177"/>
      <c r="D292" s="178" t="s">
        <v>749</v>
      </c>
      <c r="E292" s="179" t="s">
        <v>565</v>
      </c>
      <c r="F292" s="149">
        <v>296</v>
      </c>
      <c r="G292" s="179"/>
      <c r="H292" s="179">
        <v>370</v>
      </c>
      <c r="I292" s="181">
        <v>370</v>
      </c>
      <c r="J292" s="151" t="s">
        <v>623</v>
      </c>
      <c r="K292" s="152">
        <f t="shared" si="129"/>
        <v>74</v>
      </c>
      <c r="L292" s="153">
        <f t="shared" si="130"/>
        <v>0.25</v>
      </c>
      <c r="M292" s="148" t="s">
        <v>535</v>
      </c>
      <c r="N292" s="154">
        <v>43853</v>
      </c>
      <c r="O292" s="1"/>
      <c r="P292" s="1"/>
      <c r="Q292" s="1"/>
      <c r="R292" s="6" t="s">
        <v>726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151</v>
      </c>
      <c r="B293" s="177">
        <v>43754</v>
      </c>
      <c r="C293" s="177"/>
      <c r="D293" s="178" t="s">
        <v>750</v>
      </c>
      <c r="E293" s="179" t="s">
        <v>565</v>
      </c>
      <c r="F293" s="149">
        <v>300</v>
      </c>
      <c r="G293" s="179"/>
      <c r="H293" s="179">
        <v>382.5</v>
      </c>
      <c r="I293" s="181">
        <v>344</v>
      </c>
      <c r="J293" s="151" t="s">
        <v>791</v>
      </c>
      <c r="K293" s="152">
        <f t="shared" si="129"/>
        <v>82.5</v>
      </c>
      <c r="L293" s="153">
        <f t="shared" si="130"/>
        <v>0.27500000000000002</v>
      </c>
      <c r="M293" s="148" t="s">
        <v>535</v>
      </c>
      <c r="N293" s="154">
        <v>44238</v>
      </c>
      <c r="O293" s="1"/>
      <c r="P293" s="1"/>
      <c r="Q293" s="1"/>
      <c r="R293" s="6" t="s">
        <v>726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152</v>
      </c>
      <c r="B294" s="177">
        <v>43832</v>
      </c>
      <c r="C294" s="177"/>
      <c r="D294" s="178" t="s">
        <v>751</v>
      </c>
      <c r="E294" s="179" t="s">
        <v>565</v>
      </c>
      <c r="F294" s="149">
        <v>495</v>
      </c>
      <c r="G294" s="179"/>
      <c r="H294" s="179">
        <v>595</v>
      </c>
      <c r="I294" s="181">
        <v>590</v>
      </c>
      <c r="J294" s="151" t="s">
        <v>790</v>
      </c>
      <c r="K294" s="152">
        <f t="shared" si="129"/>
        <v>100</v>
      </c>
      <c r="L294" s="153">
        <f t="shared" si="130"/>
        <v>0.20202020202020202</v>
      </c>
      <c r="M294" s="148" t="s">
        <v>535</v>
      </c>
      <c r="N294" s="154">
        <v>44589</v>
      </c>
      <c r="O294" s="1"/>
      <c r="P294" s="1"/>
      <c r="Q294" s="1"/>
      <c r="R294" s="6" t="s">
        <v>726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153</v>
      </c>
      <c r="B295" s="177">
        <v>43966</v>
      </c>
      <c r="C295" s="177"/>
      <c r="D295" s="178" t="s">
        <v>71</v>
      </c>
      <c r="E295" s="179" t="s">
        <v>565</v>
      </c>
      <c r="F295" s="149">
        <v>67.5</v>
      </c>
      <c r="G295" s="179"/>
      <c r="H295" s="179">
        <v>86</v>
      </c>
      <c r="I295" s="181">
        <v>86</v>
      </c>
      <c r="J295" s="151" t="s">
        <v>752</v>
      </c>
      <c r="K295" s="152">
        <f t="shared" ref="K295:K303" si="131">H295-F295</f>
        <v>18.5</v>
      </c>
      <c r="L295" s="153">
        <f t="shared" ref="L295:L303" si="132">K295/F295</f>
        <v>0.27407407407407408</v>
      </c>
      <c r="M295" s="148" t="s">
        <v>535</v>
      </c>
      <c r="N295" s="154">
        <v>44008</v>
      </c>
      <c r="O295" s="1"/>
      <c r="P295" s="1"/>
      <c r="Q295" s="1"/>
      <c r="R295" s="6" t="s">
        <v>726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154</v>
      </c>
      <c r="B296" s="177">
        <v>44035</v>
      </c>
      <c r="C296" s="177"/>
      <c r="D296" s="178" t="s">
        <v>445</v>
      </c>
      <c r="E296" s="179" t="s">
        <v>565</v>
      </c>
      <c r="F296" s="149">
        <v>231</v>
      </c>
      <c r="G296" s="179"/>
      <c r="H296" s="179">
        <v>281</v>
      </c>
      <c r="I296" s="181">
        <v>281</v>
      </c>
      <c r="J296" s="151" t="s">
        <v>623</v>
      </c>
      <c r="K296" s="152">
        <f t="shared" si="131"/>
        <v>50</v>
      </c>
      <c r="L296" s="153">
        <f t="shared" si="132"/>
        <v>0.21645021645021645</v>
      </c>
      <c r="M296" s="148" t="s">
        <v>535</v>
      </c>
      <c r="N296" s="154">
        <v>44358</v>
      </c>
      <c r="O296" s="1"/>
      <c r="P296" s="1"/>
      <c r="Q296" s="1"/>
      <c r="R296" s="6" t="s">
        <v>726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155</v>
      </c>
      <c r="B297" s="177">
        <v>44092</v>
      </c>
      <c r="C297" s="177"/>
      <c r="D297" s="178" t="s">
        <v>386</v>
      </c>
      <c r="E297" s="179" t="s">
        <v>565</v>
      </c>
      <c r="F297" s="179">
        <v>206</v>
      </c>
      <c r="G297" s="179"/>
      <c r="H297" s="179">
        <v>248</v>
      </c>
      <c r="I297" s="181">
        <v>248</v>
      </c>
      <c r="J297" s="151" t="s">
        <v>623</v>
      </c>
      <c r="K297" s="152">
        <f t="shared" si="131"/>
        <v>42</v>
      </c>
      <c r="L297" s="153">
        <f t="shared" si="132"/>
        <v>0.20388349514563106</v>
      </c>
      <c r="M297" s="148" t="s">
        <v>535</v>
      </c>
      <c r="N297" s="154">
        <v>44214</v>
      </c>
      <c r="O297" s="1"/>
      <c r="P297" s="1"/>
      <c r="Q297" s="1"/>
      <c r="R297" s="6" t="s">
        <v>726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156</v>
      </c>
      <c r="B298" s="177">
        <v>44140</v>
      </c>
      <c r="C298" s="177"/>
      <c r="D298" s="178" t="s">
        <v>386</v>
      </c>
      <c r="E298" s="179" t="s">
        <v>565</v>
      </c>
      <c r="F298" s="179">
        <v>182.5</v>
      </c>
      <c r="G298" s="179"/>
      <c r="H298" s="179">
        <v>248</v>
      </c>
      <c r="I298" s="181">
        <v>248</v>
      </c>
      <c r="J298" s="151" t="s">
        <v>623</v>
      </c>
      <c r="K298" s="152">
        <f t="shared" si="131"/>
        <v>65.5</v>
      </c>
      <c r="L298" s="153">
        <f t="shared" si="132"/>
        <v>0.35890410958904112</v>
      </c>
      <c r="M298" s="148" t="s">
        <v>535</v>
      </c>
      <c r="N298" s="154">
        <v>44214</v>
      </c>
      <c r="O298" s="1"/>
      <c r="P298" s="1"/>
      <c r="Q298" s="1"/>
      <c r="R298" s="6" t="s">
        <v>726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157</v>
      </c>
      <c r="B299" s="177">
        <v>44140</v>
      </c>
      <c r="C299" s="177"/>
      <c r="D299" s="178" t="s">
        <v>314</v>
      </c>
      <c r="E299" s="179" t="s">
        <v>565</v>
      </c>
      <c r="F299" s="179">
        <v>247.5</v>
      </c>
      <c r="G299" s="179"/>
      <c r="H299" s="179">
        <v>320</v>
      </c>
      <c r="I299" s="181">
        <v>320</v>
      </c>
      <c r="J299" s="151" t="s">
        <v>623</v>
      </c>
      <c r="K299" s="152">
        <f t="shared" si="131"/>
        <v>72.5</v>
      </c>
      <c r="L299" s="153">
        <f t="shared" si="132"/>
        <v>0.29292929292929293</v>
      </c>
      <c r="M299" s="148" t="s">
        <v>535</v>
      </c>
      <c r="N299" s="154">
        <v>44323</v>
      </c>
      <c r="O299" s="1"/>
      <c r="P299" s="1"/>
      <c r="Q299" s="1"/>
      <c r="R299" s="6" t="s">
        <v>726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158</v>
      </c>
      <c r="B300" s="177">
        <v>44140</v>
      </c>
      <c r="C300" s="177"/>
      <c r="D300" s="178" t="s">
        <v>267</v>
      </c>
      <c r="E300" s="179" t="s">
        <v>565</v>
      </c>
      <c r="F300" s="149">
        <v>925</v>
      </c>
      <c r="G300" s="179"/>
      <c r="H300" s="179">
        <v>1095</v>
      </c>
      <c r="I300" s="181">
        <v>1093</v>
      </c>
      <c r="J300" s="151" t="s">
        <v>753</v>
      </c>
      <c r="K300" s="152">
        <f t="shared" si="131"/>
        <v>170</v>
      </c>
      <c r="L300" s="153">
        <f t="shared" si="132"/>
        <v>0.18378378378378379</v>
      </c>
      <c r="M300" s="148" t="s">
        <v>535</v>
      </c>
      <c r="N300" s="154">
        <v>44201</v>
      </c>
      <c r="O300" s="1"/>
      <c r="P300" s="1"/>
      <c r="Q300" s="1"/>
      <c r="R300" s="6" t="s">
        <v>726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159</v>
      </c>
      <c r="B301" s="177">
        <v>44140</v>
      </c>
      <c r="C301" s="177"/>
      <c r="D301" s="178" t="s">
        <v>330</v>
      </c>
      <c r="E301" s="179" t="s">
        <v>565</v>
      </c>
      <c r="F301" s="149">
        <v>332.5</v>
      </c>
      <c r="G301" s="179"/>
      <c r="H301" s="179">
        <v>393</v>
      </c>
      <c r="I301" s="181">
        <v>406</v>
      </c>
      <c r="J301" s="151" t="s">
        <v>754</v>
      </c>
      <c r="K301" s="152">
        <f t="shared" si="131"/>
        <v>60.5</v>
      </c>
      <c r="L301" s="153">
        <f t="shared" si="132"/>
        <v>0.18195488721804512</v>
      </c>
      <c r="M301" s="148" t="s">
        <v>535</v>
      </c>
      <c r="N301" s="154">
        <v>44256</v>
      </c>
      <c r="O301" s="1"/>
      <c r="P301" s="1"/>
      <c r="Q301" s="1"/>
      <c r="R301" s="6" t="s">
        <v>726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160</v>
      </c>
      <c r="B302" s="177">
        <v>44141</v>
      </c>
      <c r="C302" s="177"/>
      <c r="D302" s="178" t="s">
        <v>445</v>
      </c>
      <c r="E302" s="179" t="s">
        <v>565</v>
      </c>
      <c r="F302" s="149">
        <v>231</v>
      </c>
      <c r="G302" s="179"/>
      <c r="H302" s="179">
        <v>281</v>
      </c>
      <c r="I302" s="181">
        <v>281</v>
      </c>
      <c r="J302" s="151" t="s">
        <v>623</v>
      </c>
      <c r="K302" s="152">
        <f t="shared" si="131"/>
        <v>50</v>
      </c>
      <c r="L302" s="153">
        <f t="shared" si="132"/>
        <v>0.21645021645021645</v>
      </c>
      <c r="M302" s="148" t="s">
        <v>535</v>
      </c>
      <c r="N302" s="154">
        <v>44358</v>
      </c>
      <c r="O302" s="1"/>
      <c r="P302" s="1"/>
      <c r="Q302" s="1"/>
      <c r="R302" s="6" t="s">
        <v>726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161</v>
      </c>
      <c r="B303" s="177">
        <v>44187</v>
      </c>
      <c r="C303" s="177"/>
      <c r="D303" s="178" t="s">
        <v>421</v>
      </c>
      <c r="E303" s="179" t="s">
        <v>565</v>
      </c>
      <c r="F303" s="149">
        <v>190</v>
      </c>
      <c r="G303" s="179"/>
      <c r="H303" s="179">
        <v>239</v>
      </c>
      <c r="I303" s="181">
        <v>239</v>
      </c>
      <c r="J303" s="151" t="s">
        <v>840</v>
      </c>
      <c r="K303" s="152">
        <f t="shared" si="131"/>
        <v>49</v>
      </c>
      <c r="L303" s="153">
        <f t="shared" si="132"/>
        <v>0.25789473684210529</v>
      </c>
      <c r="M303" s="148" t="s">
        <v>535</v>
      </c>
      <c r="N303" s="154">
        <v>44844</v>
      </c>
      <c r="O303" s="1"/>
      <c r="P303" s="1"/>
      <c r="Q303" s="1"/>
      <c r="R303" s="6" t="s">
        <v>726</v>
      </c>
    </row>
    <row r="304" spans="1:26" ht="12.75" customHeight="1">
      <c r="A304" s="176">
        <v>162</v>
      </c>
      <c r="B304" s="177">
        <v>44258</v>
      </c>
      <c r="C304" s="177"/>
      <c r="D304" s="178" t="s">
        <v>751</v>
      </c>
      <c r="E304" s="179" t="s">
        <v>565</v>
      </c>
      <c r="F304" s="149">
        <v>495</v>
      </c>
      <c r="G304" s="179"/>
      <c r="H304" s="179">
        <v>595</v>
      </c>
      <c r="I304" s="181">
        <v>590</v>
      </c>
      <c r="J304" s="151" t="s">
        <v>790</v>
      </c>
      <c r="K304" s="152">
        <f t="shared" ref="K304:K311" si="133">H304-F304</f>
        <v>100</v>
      </c>
      <c r="L304" s="153">
        <f t="shared" ref="L304:L311" si="134">K304/F304</f>
        <v>0.20202020202020202</v>
      </c>
      <c r="M304" s="148" t="s">
        <v>535</v>
      </c>
      <c r="N304" s="154">
        <v>44589</v>
      </c>
      <c r="O304" s="1"/>
      <c r="P304" s="1"/>
      <c r="R304" s="6" t="s">
        <v>726</v>
      </c>
    </row>
    <row r="305" spans="1:26" ht="12.75" customHeight="1">
      <c r="A305" s="176">
        <v>163</v>
      </c>
      <c r="B305" s="177">
        <v>44274</v>
      </c>
      <c r="C305" s="177"/>
      <c r="D305" s="178" t="s">
        <v>330</v>
      </c>
      <c r="E305" s="179" t="s">
        <v>565</v>
      </c>
      <c r="F305" s="149">
        <v>355</v>
      </c>
      <c r="G305" s="179"/>
      <c r="H305" s="179">
        <v>422.5</v>
      </c>
      <c r="I305" s="181">
        <v>420</v>
      </c>
      <c r="J305" s="151" t="s">
        <v>755</v>
      </c>
      <c r="K305" s="152">
        <f t="shared" si="133"/>
        <v>67.5</v>
      </c>
      <c r="L305" s="153">
        <f t="shared" si="134"/>
        <v>0.19014084507042253</v>
      </c>
      <c r="M305" s="148" t="s">
        <v>535</v>
      </c>
      <c r="N305" s="154">
        <v>44361</v>
      </c>
      <c r="O305" s="1"/>
      <c r="R305" s="194" t="s">
        <v>726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164</v>
      </c>
      <c r="B306" s="177">
        <v>44295</v>
      </c>
      <c r="C306" s="177"/>
      <c r="D306" s="178" t="s">
        <v>756</v>
      </c>
      <c r="E306" s="179" t="s">
        <v>565</v>
      </c>
      <c r="F306" s="149">
        <v>555</v>
      </c>
      <c r="G306" s="179"/>
      <c r="H306" s="179">
        <v>663</v>
      </c>
      <c r="I306" s="181">
        <v>663</v>
      </c>
      <c r="J306" s="151" t="s">
        <v>757</v>
      </c>
      <c r="K306" s="152">
        <f t="shared" si="133"/>
        <v>108</v>
      </c>
      <c r="L306" s="153">
        <f t="shared" si="134"/>
        <v>0.19459459459459461</v>
      </c>
      <c r="M306" s="148" t="s">
        <v>535</v>
      </c>
      <c r="N306" s="154">
        <v>44321</v>
      </c>
      <c r="O306" s="1"/>
      <c r="P306" s="1"/>
      <c r="Q306" s="1"/>
      <c r="R306" s="194" t="s">
        <v>726</v>
      </c>
    </row>
    <row r="307" spans="1:26" ht="12.75" customHeight="1">
      <c r="A307" s="176">
        <v>165</v>
      </c>
      <c r="B307" s="177">
        <v>44308</v>
      </c>
      <c r="C307" s="177"/>
      <c r="D307" s="178" t="s">
        <v>358</v>
      </c>
      <c r="E307" s="179" t="s">
        <v>565</v>
      </c>
      <c r="F307" s="149">
        <v>126.5</v>
      </c>
      <c r="G307" s="179"/>
      <c r="H307" s="179">
        <v>155</v>
      </c>
      <c r="I307" s="181">
        <v>155</v>
      </c>
      <c r="J307" s="151" t="s">
        <v>623</v>
      </c>
      <c r="K307" s="152">
        <f t="shared" si="133"/>
        <v>28.5</v>
      </c>
      <c r="L307" s="153">
        <f t="shared" si="134"/>
        <v>0.22529644268774704</v>
      </c>
      <c r="M307" s="148" t="s">
        <v>535</v>
      </c>
      <c r="N307" s="154">
        <v>44362</v>
      </c>
      <c r="O307" s="1"/>
      <c r="R307" s="194" t="s">
        <v>726</v>
      </c>
    </row>
    <row r="308" spans="1:26" ht="12.75" customHeight="1">
      <c r="A308" s="220">
        <v>166</v>
      </c>
      <c r="B308" s="221">
        <v>44368</v>
      </c>
      <c r="C308" s="221"/>
      <c r="D308" s="222" t="s">
        <v>375</v>
      </c>
      <c r="E308" s="223" t="s">
        <v>565</v>
      </c>
      <c r="F308" s="224">
        <v>287.5</v>
      </c>
      <c r="G308" s="223"/>
      <c r="H308" s="223">
        <v>245</v>
      </c>
      <c r="I308" s="225">
        <v>344</v>
      </c>
      <c r="J308" s="161" t="s">
        <v>786</v>
      </c>
      <c r="K308" s="162">
        <f t="shared" si="133"/>
        <v>-42.5</v>
      </c>
      <c r="L308" s="163">
        <f t="shared" si="134"/>
        <v>-0.14782608695652175</v>
      </c>
      <c r="M308" s="159" t="s">
        <v>547</v>
      </c>
      <c r="N308" s="156">
        <v>44508</v>
      </c>
      <c r="O308" s="1"/>
      <c r="R308" s="194" t="s">
        <v>726</v>
      </c>
    </row>
    <row r="309" spans="1:26" ht="12.75" customHeight="1">
      <c r="A309" s="176">
        <v>167</v>
      </c>
      <c r="B309" s="177">
        <v>44368</v>
      </c>
      <c r="C309" s="177"/>
      <c r="D309" s="178" t="s">
        <v>445</v>
      </c>
      <c r="E309" s="179" t="s">
        <v>565</v>
      </c>
      <c r="F309" s="149">
        <v>241</v>
      </c>
      <c r="G309" s="179"/>
      <c r="H309" s="179">
        <v>298</v>
      </c>
      <c r="I309" s="181">
        <v>320</v>
      </c>
      <c r="J309" s="151" t="s">
        <v>623</v>
      </c>
      <c r="K309" s="152">
        <f t="shared" si="133"/>
        <v>57</v>
      </c>
      <c r="L309" s="153">
        <f t="shared" si="134"/>
        <v>0.23651452282157676</v>
      </c>
      <c r="M309" s="148" t="s">
        <v>535</v>
      </c>
      <c r="N309" s="154">
        <v>44802</v>
      </c>
      <c r="O309" s="41"/>
      <c r="R309" s="194" t="s">
        <v>726</v>
      </c>
    </row>
    <row r="310" spans="1:26" ht="12.75" customHeight="1">
      <c r="A310" s="176">
        <v>168</v>
      </c>
      <c r="B310" s="177">
        <v>44406</v>
      </c>
      <c r="C310" s="177"/>
      <c r="D310" s="178" t="s">
        <v>358</v>
      </c>
      <c r="E310" s="179" t="s">
        <v>565</v>
      </c>
      <c r="F310" s="149">
        <v>162.5</v>
      </c>
      <c r="G310" s="179"/>
      <c r="H310" s="179">
        <v>200</v>
      </c>
      <c r="I310" s="181">
        <v>200</v>
      </c>
      <c r="J310" s="151" t="s">
        <v>623</v>
      </c>
      <c r="K310" s="152">
        <f t="shared" si="133"/>
        <v>37.5</v>
      </c>
      <c r="L310" s="153">
        <f t="shared" si="134"/>
        <v>0.23076923076923078</v>
      </c>
      <c r="M310" s="148" t="s">
        <v>535</v>
      </c>
      <c r="N310" s="154">
        <v>44802</v>
      </c>
      <c r="O310" s="1"/>
      <c r="R310" s="194" t="s">
        <v>726</v>
      </c>
    </row>
    <row r="311" spans="1:26" ht="12.75" customHeight="1">
      <c r="A311" s="176">
        <v>169</v>
      </c>
      <c r="B311" s="177">
        <v>44462</v>
      </c>
      <c r="C311" s="177"/>
      <c r="D311" s="178" t="s">
        <v>762</v>
      </c>
      <c r="E311" s="179" t="s">
        <v>565</v>
      </c>
      <c r="F311" s="149">
        <v>1235</v>
      </c>
      <c r="G311" s="179"/>
      <c r="H311" s="179">
        <v>1505</v>
      </c>
      <c r="I311" s="181">
        <v>1500</v>
      </c>
      <c r="J311" s="151" t="s">
        <v>623</v>
      </c>
      <c r="K311" s="152">
        <f t="shared" si="133"/>
        <v>270</v>
      </c>
      <c r="L311" s="153">
        <f t="shared" si="134"/>
        <v>0.21862348178137653</v>
      </c>
      <c r="M311" s="148" t="s">
        <v>535</v>
      </c>
      <c r="N311" s="154">
        <v>44564</v>
      </c>
      <c r="O311" s="1"/>
      <c r="R311" s="194" t="s">
        <v>726</v>
      </c>
    </row>
    <row r="312" spans="1:26" ht="12.75" customHeight="1">
      <c r="A312" s="206">
        <v>170</v>
      </c>
      <c r="B312" s="207">
        <v>44480</v>
      </c>
      <c r="C312" s="207"/>
      <c r="D312" s="208" t="s">
        <v>764</v>
      </c>
      <c r="E312" s="209" t="s">
        <v>565</v>
      </c>
      <c r="F312" s="54">
        <v>58.75</v>
      </c>
      <c r="G312" s="209"/>
      <c r="H312" s="209"/>
      <c r="I312" s="54">
        <v>72.5</v>
      </c>
      <c r="J312" s="210" t="s">
        <v>538</v>
      </c>
      <c r="K312" s="206"/>
      <c r="L312" s="207"/>
      <c r="M312" s="207"/>
      <c r="N312" s="208"/>
      <c r="O312" s="41"/>
      <c r="R312" s="194" t="s">
        <v>726</v>
      </c>
    </row>
    <row r="313" spans="1:26" ht="12.75" customHeight="1">
      <c r="A313" s="211">
        <v>171</v>
      </c>
      <c r="B313" s="212">
        <v>44481</v>
      </c>
      <c r="C313" s="212"/>
      <c r="D313" s="213" t="s">
        <v>256</v>
      </c>
      <c r="E313" s="214" t="s">
        <v>565</v>
      </c>
      <c r="F313" s="215" t="s">
        <v>766</v>
      </c>
      <c r="G313" s="214"/>
      <c r="H313" s="214"/>
      <c r="I313" s="214">
        <v>380</v>
      </c>
      <c r="J313" s="216" t="s">
        <v>538</v>
      </c>
      <c r="K313" s="211"/>
      <c r="L313" s="212"/>
      <c r="M313" s="212"/>
      <c r="N313" s="213"/>
      <c r="O313" s="41"/>
      <c r="R313" s="194" t="s">
        <v>726</v>
      </c>
    </row>
    <row r="314" spans="1:26" ht="12.75" customHeight="1">
      <c r="A314" s="176">
        <v>172</v>
      </c>
      <c r="B314" s="177">
        <v>44481</v>
      </c>
      <c r="C314" s="177"/>
      <c r="D314" s="178" t="s">
        <v>381</v>
      </c>
      <c r="E314" s="179" t="s">
        <v>565</v>
      </c>
      <c r="F314" s="149">
        <v>45.5</v>
      </c>
      <c r="G314" s="179"/>
      <c r="H314" s="179">
        <v>56.5</v>
      </c>
      <c r="I314" s="181">
        <v>56</v>
      </c>
      <c r="J314" s="151" t="s">
        <v>864</v>
      </c>
      <c r="K314" s="152">
        <f>H314-F314</f>
        <v>11</v>
      </c>
      <c r="L314" s="153">
        <f>K314/F314</f>
        <v>0.24175824175824176</v>
      </c>
      <c r="M314" s="148" t="s">
        <v>535</v>
      </c>
      <c r="N314" s="154">
        <v>44881</v>
      </c>
      <c r="O314" s="41"/>
      <c r="R314" s="194"/>
    </row>
    <row r="315" spans="1:26" ht="12.75" customHeight="1">
      <c r="A315" s="176">
        <v>173</v>
      </c>
      <c r="B315" s="177">
        <v>44551</v>
      </c>
      <c r="C315" s="177"/>
      <c r="D315" s="178" t="s">
        <v>118</v>
      </c>
      <c r="E315" s="179" t="s">
        <v>565</v>
      </c>
      <c r="F315" s="149">
        <v>2300</v>
      </c>
      <c r="G315" s="179"/>
      <c r="H315" s="179">
        <f>(2820+2200)/2</f>
        <v>2510</v>
      </c>
      <c r="I315" s="181">
        <v>3000</v>
      </c>
      <c r="J315" s="151" t="s">
        <v>798</v>
      </c>
      <c r="K315" s="152">
        <f>H315-F315</f>
        <v>210</v>
      </c>
      <c r="L315" s="153">
        <f>K315/F315</f>
        <v>9.1304347826086957E-2</v>
      </c>
      <c r="M315" s="148" t="s">
        <v>535</v>
      </c>
      <c r="N315" s="154">
        <v>44649</v>
      </c>
      <c r="O315" s="1"/>
      <c r="R315" s="194"/>
    </row>
    <row r="316" spans="1:26" ht="12.75" customHeight="1">
      <c r="A316" s="217">
        <v>174</v>
      </c>
      <c r="B316" s="212">
        <v>44606</v>
      </c>
      <c r="C316" s="217"/>
      <c r="D316" s="217" t="s">
        <v>400</v>
      </c>
      <c r="E316" s="214" t="s">
        <v>565</v>
      </c>
      <c r="F316" s="214" t="s">
        <v>793</v>
      </c>
      <c r="G316" s="214"/>
      <c r="H316" s="214"/>
      <c r="I316" s="214">
        <v>764</v>
      </c>
      <c r="J316" s="214" t="s">
        <v>538</v>
      </c>
      <c r="K316" s="214"/>
      <c r="L316" s="214"/>
      <c r="M316" s="214"/>
      <c r="N316" s="217"/>
      <c r="O316" s="41"/>
      <c r="R316" s="194"/>
    </row>
    <row r="317" spans="1:26" ht="12.75" customHeight="1">
      <c r="A317" s="176">
        <v>175</v>
      </c>
      <c r="B317" s="177">
        <v>44613</v>
      </c>
      <c r="C317" s="177"/>
      <c r="D317" s="178" t="s">
        <v>762</v>
      </c>
      <c r="E317" s="179" t="s">
        <v>565</v>
      </c>
      <c r="F317" s="149">
        <v>1255</v>
      </c>
      <c r="G317" s="179"/>
      <c r="H317" s="179">
        <v>1515</v>
      </c>
      <c r="I317" s="181">
        <v>1510</v>
      </c>
      <c r="J317" s="151" t="s">
        <v>623</v>
      </c>
      <c r="K317" s="152">
        <f>H317-F317</f>
        <v>260</v>
      </c>
      <c r="L317" s="153">
        <f>K317/F317</f>
        <v>0.20717131474103587</v>
      </c>
      <c r="M317" s="148" t="s">
        <v>535</v>
      </c>
      <c r="N317" s="154">
        <v>44834</v>
      </c>
      <c r="O317" s="41"/>
      <c r="R317" s="194"/>
    </row>
    <row r="318" spans="1:26" ht="12.75" customHeight="1">
      <c r="A318">
        <v>176</v>
      </c>
      <c r="B318" s="212">
        <v>44670</v>
      </c>
      <c r="C318" s="212"/>
      <c r="D318" s="217" t="s">
        <v>500</v>
      </c>
      <c r="E318" s="243" t="s">
        <v>565</v>
      </c>
      <c r="F318" s="214" t="s">
        <v>800</v>
      </c>
      <c r="G318" s="214"/>
      <c r="H318" s="214"/>
      <c r="I318" s="214">
        <v>553</v>
      </c>
      <c r="J318" s="214" t="s">
        <v>538</v>
      </c>
      <c r="K318" s="214"/>
      <c r="L318" s="214"/>
      <c r="M318" s="214"/>
      <c r="N318" s="214"/>
      <c r="O318" s="41"/>
      <c r="R318" s="194"/>
    </row>
    <row r="319" spans="1:26" ht="12.75" customHeight="1">
      <c r="A319" s="176">
        <v>177</v>
      </c>
      <c r="B319" s="177">
        <v>44746</v>
      </c>
      <c r="C319" s="177"/>
      <c r="D319" s="178" t="s">
        <v>833</v>
      </c>
      <c r="E319" s="179" t="s">
        <v>565</v>
      </c>
      <c r="F319" s="149">
        <v>207.5</v>
      </c>
      <c r="G319" s="179"/>
      <c r="H319" s="179">
        <v>254</v>
      </c>
      <c r="I319" s="181">
        <v>254</v>
      </c>
      <c r="J319" s="151" t="s">
        <v>623</v>
      </c>
      <c r="K319" s="152">
        <f>H319-F319</f>
        <v>46.5</v>
      </c>
      <c r="L319" s="153">
        <f>K319/F319</f>
        <v>0.22409638554216868</v>
      </c>
      <c r="M319" s="148" t="s">
        <v>535</v>
      </c>
      <c r="N319" s="154">
        <v>44792</v>
      </c>
      <c r="O319" s="1"/>
      <c r="R319" s="194"/>
    </row>
    <row r="320" spans="1:26" ht="12.75" customHeight="1">
      <c r="A320" s="176">
        <v>178</v>
      </c>
      <c r="B320" s="177">
        <v>44775</v>
      </c>
      <c r="C320" s="177"/>
      <c r="D320" s="178" t="s">
        <v>447</v>
      </c>
      <c r="E320" s="179" t="s">
        <v>565</v>
      </c>
      <c r="F320" s="149">
        <v>31.25</v>
      </c>
      <c r="G320" s="179"/>
      <c r="H320" s="179">
        <v>38.75</v>
      </c>
      <c r="I320" s="181">
        <v>38</v>
      </c>
      <c r="J320" s="151" t="s">
        <v>623</v>
      </c>
      <c r="K320" s="152">
        <f t="shared" ref="K320" si="135">H320-F320</f>
        <v>7.5</v>
      </c>
      <c r="L320" s="153">
        <f t="shared" ref="L320" si="136">K320/F320</f>
        <v>0.24</v>
      </c>
      <c r="M320" s="148" t="s">
        <v>535</v>
      </c>
      <c r="N320" s="154">
        <v>44844</v>
      </c>
      <c r="O320" s="41"/>
      <c r="R320" s="54"/>
    </row>
    <row r="321" spans="1:18" ht="12.75" customHeight="1">
      <c r="A321" s="211">
        <v>179</v>
      </c>
      <c r="B321" s="212">
        <v>44841</v>
      </c>
      <c r="C321" s="217"/>
      <c r="D321" s="217" t="s">
        <v>838</v>
      </c>
      <c r="E321" s="243" t="s">
        <v>565</v>
      </c>
      <c r="F321" s="214" t="s">
        <v>839</v>
      </c>
      <c r="G321" s="214"/>
      <c r="H321" s="214"/>
      <c r="I321" s="214">
        <v>840</v>
      </c>
      <c r="J321" s="214" t="s">
        <v>538</v>
      </c>
      <c r="K321" s="214"/>
      <c r="L321" s="214"/>
      <c r="M321" s="214"/>
      <c r="N321" s="214"/>
      <c r="O321" s="41"/>
      <c r="Q321" s="197"/>
      <c r="R321" s="54"/>
    </row>
    <row r="322" spans="1:18" ht="12.75" customHeight="1">
      <c r="A322" s="211">
        <v>180</v>
      </c>
      <c r="B322" s="212">
        <v>44844</v>
      </c>
      <c r="C322" s="217"/>
      <c r="D322" s="217" t="s">
        <v>402</v>
      </c>
      <c r="E322" s="243" t="s">
        <v>565</v>
      </c>
      <c r="F322" s="214" t="s">
        <v>841</v>
      </c>
      <c r="G322" s="214"/>
      <c r="H322" s="214"/>
      <c r="I322" s="214">
        <v>291</v>
      </c>
      <c r="J322" s="214" t="s">
        <v>538</v>
      </c>
      <c r="K322" s="214"/>
      <c r="L322" s="214"/>
      <c r="M322" s="214"/>
      <c r="N322" s="214"/>
      <c r="O322" s="41"/>
      <c r="Q322" s="197"/>
      <c r="R322" s="54"/>
    </row>
    <row r="323" spans="1:18" ht="12.75" customHeight="1">
      <c r="A323" s="211">
        <v>181</v>
      </c>
      <c r="B323" s="212">
        <v>44845</v>
      </c>
      <c r="C323" s="217"/>
      <c r="D323" s="217" t="s">
        <v>400</v>
      </c>
      <c r="E323" s="243" t="s">
        <v>565</v>
      </c>
      <c r="F323" s="214" t="s">
        <v>863</v>
      </c>
      <c r="G323" s="214"/>
      <c r="H323" s="214"/>
      <c r="I323" s="214">
        <v>765</v>
      </c>
      <c r="J323" s="214" t="s">
        <v>538</v>
      </c>
      <c r="K323" s="214"/>
      <c r="L323" s="214"/>
      <c r="M323" s="214"/>
      <c r="N323" s="214"/>
      <c r="O323" s="41"/>
      <c r="Q323" s="197"/>
      <c r="R323" s="54"/>
    </row>
    <row r="324" spans="1:18" ht="12.75" customHeight="1">
      <c r="A324" s="290">
        <v>182</v>
      </c>
      <c r="B324" s="212">
        <v>44981</v>
      </c>
      <c r="C324" s="212"/>
      <c r="D324" s="217" t="s">
        <v>819</v>
      </c>
      <c r="E324" s="243" t="s">
        <v>565</v>
      </c>
      <c r="F324" s="243" t="s">
        <v>894</v>
      </c>
      <c r="G324" s="214"/>
      <c r="H324" s="214"/>
      <c r="I324" s="214">
        <v>2080</v>
      </c>
      <c r="J324" s="214" t="s">
        <v>538</v>
      </c>
      <c r="K324" s="214"/>
      <c r="L324" s="214"/>
      <c r="M324" s="214"/>
      <c r="N324" s="214"/>
      <c r="O324" s="41"/>
      <c r="R324" s="54"/>
    </row>
    <row r="325" spans="1:18" ht="12.75" customHeight="1">
      <c r="A325" s="211">
        <v>183</v>
      </c>
      <c r="B325" s="212">
        <v>44986</v>
      </c>
      <c r="C325" s="217"/>
      <c r="D325" s="217" t="s">
        <v>447</v>
      </c>
      <c r="E325" s="243" t="s">
        <v>565</v>
      </c>
      <c r="F325" s="214" t="s">
        <v>1069</v>
      </c>
      <c r="G325" s="214"/>
      <c r="H325" s="214"/>
      <c r="I325" s="214">
        <v>120</v>
      </c>
      <c r="J325" s="214" t="s">
        <v>538</v>
      </c>
      <c r="K325" s="214"/>
      <c r="L325" s="214"/>
      <c r="M325" s="214"/>
      <c r="N325" s="214"/>
      <c r="O325" s="41"/>
      <c r="R325" s="54"/>
    </row>
    <row r="326" spans="1:18" ht="12.75" customHeight="1">
      <c r="A326" s="290">
        <v>184</v>
      </c>
      <c r="B326" s="212">
        <v>45008</v>
      </c>
      <c r="C326" s="212"/>
      <c r="D326" s="217" t="s">
        <v>460</v>
      </c>
      <c r="E326" s="243" t="s">
        <v>565</v>
      </c>
      <c r="F326" s="243" t="s">
        <v>1080</v>
      </c>
      <c r="G326" s="214"/>
      <c r="H326" s="214"/>
      <c r="I326" s="214">
        <v>3523</v>
      </c>
      <c r="J326" s="214" t="s">
        <v>538</v>
      </c>
      <c r="K326" s="214"/>
      <c r="L326" s="214"/>
      <c r="M326" s="214"/>
      <c r="N326" s="214"/>
      <c r="O326" s="41"/>
      <c r="R326" s="54"/>
    </row>
    <row r="327" spans="1:18" ht="12.75" customHeight="1">
      <c r="A327" s="211"/>
      <c r="B327" s="212"/>
      <c r="C327" s="217"/>
      <c r="D327" s="217"/>
      <c r="E327" s="243"/>
      <c r="F327" s="214"/>
      <c r="G327" s="214"/>
      <c r="H327" s="214"/>
      <c r="I327" s="214"/>
      <c r="J327" s="214"/>
      <c r="K327" s="214"/>
      <c r="L327" s="214"/>
      <c r="M327" s="214"/>
      <c r="N327" s="21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B329" s="195" t="s">
        <v>758</v>
      </c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196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A331" s="196"/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A332" s="53"/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</sheetData>
  <autoFilter ref="R1:R328"/>
  <mergeCells count="10">
    <mergeCell ref="N62:N63"/>
    <mergeCell ref="O62:O63"/>
    <mergeCell ref="P62:P63"/>
    <mergeCell ref="B76:B77"/>
    <mergeCell ref="A76:A77"/>
    <mergeCell ref="J76:J77"/>
    <mergeCell ref="G62:G63"/>
    <mergeCell ref="J62:J63"/>
    <mergeCell ref="B62:B63"/>
    <mergeCell ref="A62:A6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3 M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2023-03-27T02:41:13Z</dcterms:modified>
</cp:coreProperties>
</file>