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1D6CF075-1E29-4DCB-97AD-4825099C1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F&amp;O)'!$S$1:$S$362</definedName>
  </definedNames>
  <calcPr calcId="181029"/>
</workbook>
</file>

<file path=xl/calcChain.xml><?xml version="1.0" encoding="utf-8"?>
<calcChain xmlns="http://schemas.openxmlformats.org/spreadsheetml/2006/main">
  <c r="K65" i="6" l="1"/>
  <c r="K131" i="6"/>
  <c r="M131" i="6" s="1"/>
  <c r="L66" i="6"/>
  <c r="K66" i="6"/>
  <c r="L65" i="6"/>
  <c r="K130" i="6"/>
  <c r="M130" i="6" s="1"/>
  <c r="L15" i="6"/>
  <c r="K15" i="6"/>
  <c r="M15" i="6" s="1"/>
  <c r="K127" i="6"/>
  <c r="K126" i="6"/>
  <c r="K129" i="6"/>
  <c r="K128" i="6"/>
  <c r="K64" i="6"/>
  <c r="L64" i="6"/>
  <c r="M65" i="6" l="1"/>
  <c r="M66" i="6"/>
  <c r="M64" i="6"/>
  <c r="K125" i="6"/>
  <c r="M125" i="6" s="1"/>
  <c r="L63" i="6"/>
  <c r="K63" i="6"/>
  <c r="K124" i="6"/>
  <c r="M124" i="6" s="1"/>
  <c r="M122" i="6"/>
  <c r="K122" i="6"/>
  <c r="K123" i="6"/>
  <c r="P30" i="6"/>
  <c r="L61" i="6"/>
  <c r="K61" i="6"/>
  <c r="K62" i="6"/>
  <c r="L62" i="6"/>
  <c r="M115" i="6"/>
  <c r="K115" i="6"/>
  <c r="K116" i="6"/>
  <c r="M120" i="6"/>
  <c r="K121" i="6"/>
  <c r="K120" i="6"/>
  <c r="M110" i="6"/>
  <c r="K111" i="6"/>
  <c r="K110" i="6"/>
  <c r="K340" i="6"/>
  <c r="L340" i="6" s="1"/>
  <c r="M61" i="6" l="1"/>
  <c r="M63" i="6"/>
  <c r="M62" i="6"/>
  <c r="K119" i="6"/>
  <c r="M119" i="6" s="1"/>
  <c r="L57" i="6"/>
  <c r="K57" i="6"/>
  <c r="L59" i="6"/>
  <c r="K59" i="6"/>
  <c r="L26" i="6"/>
  <c r="K26" i="6"/>
  <c r="K118" i="6"/>
  <c r="M118" i="6" s="1"/>
  <c r="L60" i="6"/>
  <c r="K60" i="6"/>
  <c r="P29" i="6"/>
  <c r="P28" i="6"/>
  <c r="M59" i="6" l="1"/>
  <c r="M60" i="6"/>
  <c r="M26" i="6"/>
  <c r="M57" i="6"/>
  <c r="K102" i="6"/>
  <c r="K101" i="6"/>
  <c r="M113" i="6"/>
  <c r="K114" i="6"/>
  <c r="K113" i="6"/>
  <c r="L58" i="6"/>
  <c r="K58" i="6"/>
  <c r="K117" i="6"/>
  <c r="M117" i="6" s="1"/>
  <c r="K350" i="6"/>
  <c r="L350" i="6" s="1"/>
  <c r="L56" i="6"/>
  <c r="K56" i="6"/>
  <c r="M56" i="6" s="1"/>
  <c r="K93" i="6"/>
  <c r="K94" i="6"/>
  <c r="M58" i="6" l="1"/>
  <c r="K112" i="6"/>
  <c r="M112" i="6" s="1"/>
  <c r="L52" i="6"/>
  <c r="K52" i="6"/>
  <c r="K109" i="6"/>
  <c r="K108" i="6"/>
  <c r="L55" i="6"/>
  <c r="K55" i="6"/>
  <c r="L48" i="6"/>
  <c r="K48" i="6"/>
  <c r="L53" i="6"/>
  <c r="K53" i="6"/>
  <c r="L54" i="6"/>
  <c r="K54" i="6"/>
  <c r="K104" i="6"/>
  <c r="K103" i="6"/>
  <c r="P27" i="6"/>
  <c r="K107" i="6"/>
  <c r="L139" i="6"/>
  <c r="K139" i="6"/>
  <c r="K46" i="6"/>
  <c r="L46" i="6"/>
  <c r="L20" i="6"/>
  <c r="K20" i="6"/>
  <c r="M48" i="6" l="1"/>
  <c r="M20" i="6"/>
  <c r="M53" i="6"/>
  <c r="M52" i="6"/>
  <c r="M55" i="6"/>
  <c r="M54" i="6"/>
  <c r="M139" i="6"/>
  <c r="M107" i="6"/>
  <c r="M46" i="6"/>
  <c r="L49" i="6"/>
  <c r="K49" i="6"/>
  <c r="K50" i="6"/>
  <c r="K51" i="6"/>
  <c r="L50" i="6"/>
  <c r="M49" i="6" l="1"/>
  <c r="K106" i="6"/>
  <c r="K105" i="6"/>
  <c r="L24" i="6" l="1"/>
  <c r="K24" i="6"/>
  <c r="K47" i="6"/>
  <c r="L47" i="6"/>
  <c r="K100" i="6"/>
  <c r="K99" i="6"/>
  <c r="K96" i="6"/>
  <c r="K95" i="6"/>
  <c r="M24" i="6" l="1"/>
  <c r="M47" i="6"/>
  <c r="K81" i="6"/>
  <c r="K80" i="6"/>
  <c r="K98" i="6"/>
  <c r="K97" i="6"/>
  <c r="K92" i="6"/>
  <c r="K91" i="6"/>
  <c r="P23" i="6"/>
  <c r="P25" i="6"/>
  <c r="L11" i="6"/>
  <c r="K11" i="6"/>
  <c r="L17" i="6"/>
  <c r="K17" i="6"/>
  <c r="M17" i="6" l="1"/>
  <c r="M11" i="6"/>
  <c r="K90" i="6"/>
  <c r="M90" i="6" s="1"/>
  <c r="K45" i="6"/>
  <c r="L45" i="6"/>
  <c r="K88" i="6"/>
  <c r="M88" i="6" s="1"/>
  <c r="L14" i="6"/>
  <c r="K14" i="6"/>
  <c r="M45" i="6" l="1"/>
  <c r="M14" i="6"/>
  <c r="L44" i="6"/>
  <c r="K44" i="6"/>
  <c r="M44" i="6" l="1"/>
  <c r="L10" i="6"/>
  <c r="K10" i="6"/>
  <c r="K356" i="6"/>
  <c r="L356" i="6" s="1"/>
  <c r="M10" i="6" l="1"/>
  <c r="P22" i="6"/>
  <c r="K89" i="6"/>
  <c r="M89" i="6" s="1"/>
  <c r="L138" i="6"/>
  <c r="K138" i="6"/>
  <c r="K43" i="6"/>
  <c r="L43" i="6"/>
  <c r="M138" i="6" l="1"/>
  <c r="M43" i="6"/>
  <c r="L140" i="6"/>
  <c r="K140" i="6"/>
  <c r="K87" i="6"/>
  <c r="K86" i="6"/>
  <c r="M140" i="6" l="1"/>
  <c r="P21" i="6"/>
  <c r="K85" i="6"/>
  <c r="M85" i="6" s="1"/>
  <c r="K84" i="6"/>
  <c r="M84" i="6" s="1"/>
  <c r="K83" i="6"/>
  <c r="M83" i="6" s="1"/>
  <c r="L13" i="6"/>
  <c r="K13" i="6"/>
  <c r="L19" i="6"/>
  <c r="K19" i="6"/>
  <c r="K82" i="6"/>
  <c r="M82" i="6" s="1"/>
  <c r="K79" i="6"/>
  <c r="M79" i="6" s="1"/>
  <c r="K76" i="6"/>
  <c r="M76" i="6" s="1"/>
  <c r="L16" i="6"/>
  <c r="K16" i="6"/>
  <c r="M16" i="6" l="1"/>
  <c r="M19" i="6"/>
  <c r="M13" i="6"/>
  <c r="K77" i="6"/>
  <c r="M77" i="6" s="1"/>
  <c r="K78" i="6"/>
  <c r="M78" i="6" s="1"/>
  <c r="L12" i="6"/>
  <c r="K12" i="6"/>
  <c r="M12" i="6" l="1"/>
  <c r="K324" i="6"/>
  <c r="L324" i="6" s="1"/>
  <c r="P18" i="6" l="1"/>
  <c r="K325" i="6" l="1"/>
  <c r="L325" i="6" s="1"/>
  <c r="K351" i="6" l="1"/>
  <c r="L351" i="6" s="1"/>
  <c r="K343" i="6" l="1"/>
  <c r="L343" i="6" s="1"/>
  <c r="K347" i="6" l="1"/>
  <c r="L347" i="6" s="1"/>
  <c r="K352" i="6" l="1"/>
  <c r="L352" i="6" s="1"/>
  <c r="K344" i="6" l="1"/>
  <c r="L344" i="6" s="1"/>
  <c r="K338" i="6"/>
  <c r="L338" i="6" s="1"/>
  <c r="K346" i="6" l="1"/>
  <c r="L346" i="6" s="1"/>
  <c r="K334" i="6" l="1"/>
  <c r="L334" i="6" s="1"/>
  <c r="K335" i="6" l="1"/>
  <c r="L335" i="6" s="1"/>
  <c r="K328" i="6"/>
  <c r="L328" i="6" s="1"/>
  <c r="K345" i="6" l="1"/>
  <c r="L345" i="6" s="1"/>
  <c r="K339" i="6"/>
  <c r="L339" i="6" s="1"/>
  <c r="K341" i="6" l="1"/>
  <c r="L341" i="6" s="1"/>
  <c r="L6" i="2" l="1"/>
  <c r="K6" i="3"/>
  <c r="D7" i="5" l="1"/>
  <c r="M7" i="6"/>
  <c r="K336" i="6" l="1"/>
  <c r="L336" i="6" s="1"/>
  <c r="K333" i="6" l="1"/>
  <c r="L333" i="6" s="1"/>
  <c r="K337" i="6" l="1"/>
  <c r="L337" i="6" s="1"/>
  <c r="K332" i="6"/>
  <c r="L332" i="6" s="1"/>
  <c r="K331" i="6"/>
  <c r="L331" i="6" s="1"/>
  <c r="K329" i="6"/>
  <c r="L329" i="6" s="1"/>
  <c r="H327" i="6"/>
  <c r="K327" i="6" s="1"/>
  <c r="L327" i="6" s="1"/>
  <c r="K326" i="6"/>
  <c r="L326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F295" i="6"/>
  <c r="K295" i="6" s="1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F289" i="6"/>
  <c r="K289" i="6" s="1"/>
  <c r="L289" i="6" s="1"/>
  <c r="F288" i="6"/>
  <c r="K288" i="6" s="1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8" i="6"/>
  <c r="L268" i="6" s="1"/>
  <c r="K267" i="6"/>
  <c r="L267" i="6" s="1"/>
  <c r="F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6" i="6"/>
  <c r="L236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H217" i="6"/>
  <c r="K217" i="6" s="1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H183" i="6"/>
  <c r="K183" i="6" s="1"/>
  <c r="L183" i="6" s="1"/>
  <c r="F182" i="6"/>
  <c r="K182" i="6" s="1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6" i="4"/>
</calcChain>
</file>

<file path=xl/sharedStrings.xml><?xml version="1.0" encoding="utf-8"?>
<sst xmlns="http://schemas.openxmlformats.org/spreadsheetml/2006/main" count="3725" uniqueCount="1340">
  <si>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</si>
  <si>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</si>
  <si>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</si>
  <si>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</si>
  <si>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</si>
  <si>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</si>
  <si>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</si>
  <si>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</si>
  <si>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</si>
  <si>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</si>
  <si>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</si>
  <si>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</si>
  <si>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</si>
  <si>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</si>
  <si>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</si>
  <si>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</si>
  <si>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</si>
  <si>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</si>
  <si>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</si>
  <si>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</si>
  <si>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</si>
  <si>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</si>
  <si>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</si>
  <si>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</si>
  <si>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</si>
  <si>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</si>
  <si>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</si>
  <si>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</si>
  <si>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</si>
  <si>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</si>
  <si>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</si>
  <si>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</si>
  <si>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</si>
  <si>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</si>
  <si>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</si>
  <si>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</si>
  <si>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</si>
  <si>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</si>
  <si>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</si>
  <si>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</si>
  <si>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</si>
  <si>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</si>
  <si>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</si>
  <si>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</si>
  <si>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</si>
  <si>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</si>
  <si>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</si>
  <si>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</si>
  <si>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</si>
  <si>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</si>
  <si>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</si>
  <si>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</si>
  <si>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</si>
  <si>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</si>
  <si>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</si>
  <si>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</si>
  <si>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</si>
  <si>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</si>
  <si>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</si>
  <si>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</si>
  <si>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</si>
  <si>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</si>
  <si>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</si>
  <si>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</si>
  <si>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</si>
  <si>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</si>
  <si>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</si>
  <si>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</si>
  <si>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</si>
  <si>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</si>
  <si>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</si>
  <si>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</si>
  <si>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</si>
  <si>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</si>
  <si>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</si>
  <si>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</si>
  <si>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</si>
  <si>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</si>
  <si>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</si>
  <si>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</si>
  <si>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</si>
  <si>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</si>
  <si>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</si>
  <si>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</si>
  <si>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</si>
  <si>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</si>
  <si>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</si>
  <si>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</si>
  <si>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</si>
  <si>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</si>
  <si>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</si>
  <si>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</si>
  <si>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</si>
  <si>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</si>
  <si>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</si>
  <si>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</si>
  <si>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</si>
  <si>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</si>
  <si>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</si>
  <si>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</si>
  <si>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</si>
  <si>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</si>
  <si>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</si>
  <si>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</si>
  <si>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</si>
  <si>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</si>
  <si>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</si>
  <si>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</si>
  <si>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</si>
  <si>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</si>
  <si>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</si>
  <si>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</si>
  <si>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</si>
  <si>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</si>
  <si>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</si>
  <si>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</si>
  <si>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</si>
  <si>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</si>
  <si>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</si>
  <si>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</si>
  <si>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</si>
  <si>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</si>
  <si>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</si>
  <si>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</si>
  <si>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</si>
  <si>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</si>
  <si>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</si>
  <si>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</si>
  <si>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</si>
  <si>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</si>
  <si>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</si>
  <si>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</si>
  <si>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</si>
  <si>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</si>
  <si>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</si>
  <si>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</si>
  <si>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</si>
  <si>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</si>
  <si>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</si>
  <si>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</si>
  <si>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</si>
  <si>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</si>
  <si>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</si>
  <si>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</si>
  <si>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</si>
  <si>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</si>
  <si>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</si>
  <si>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</si>
  <si>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</si>
  <si>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</si>
  <si>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</si>
  <si>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</si>
  <si>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</si>
  <si>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</si>
  <si>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</si>
  <si>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</si>
  <si>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</si>
  <si>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</si>
  <si>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</si>
  <si>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</si>
  <si>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</si>
  <si>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</si>
  <si>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</si>
  <si>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</si>
  <si>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</si>
  <si>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</si>
  <si>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</si>
  <si>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</si>
  <si>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</si>
  <si>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</si>
  <si>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</si>
  <si>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</si>
  <si>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</si>
  <si>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</si>
  <si>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</si>
  <si>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</si>
  <si>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</si>
  <si>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</si>
  <si>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</si>
  <si>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</si>
  <si>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</si>
  <si>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</si>
  <si>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</si>
  <si>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</si>
  <si>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</si>
  <si>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</si>
  <si>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</si>
  <si>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</si>
  <si>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</si>
  <si>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</si>
  <si>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</si>
  <si>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</si>
  <si>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</si>
  <si>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</si>
  <si>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</si>
  <si>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</si>
  <si>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</si>
  <si>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</si>
  <si>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</si>
  <si>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</si>
  <si>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</si>
  <si>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</si>
  <si>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</si>
  <si>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</si>
  <si>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</si>
  <si>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</si>
  <si>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</si>
  <si>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</si>
  <si>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</si>
  <si>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</si>
  <si>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</si>
  <si>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</si>
  <si>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</si>
  <si>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</si>
  <si>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</si>
  <si>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</si>
  <si>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</si>
  <si>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</si>
  <si>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</si>
  <si>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</si>
  <si>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</si>
  <si>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</si>
  <si>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</si>
  <si>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</si>
  <si>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</si>
  <si>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</si>
  <si>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</si>
  <si>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</si>
  <si>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</si>
  <si>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</si>
  <si>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</si>
  <si>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</si>
  <si>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</si>
  <si>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</si>
  <si>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</si>
  <si>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</si>
  <si>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</si>
  <si>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</si>
  <si>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</si>
  <si>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</si>
  <si>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</si>
  <si>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</si>
  <si>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</si>
  <si>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</si>
  <si>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</si>
  <si>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</si>
  <si>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</si>
  <si>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</si>
  <si>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</si>
  <si>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</si>
  <si>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</si>
  <si>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</si>
  <si>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</si>
  <si>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</si>
  <si>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</si>
  <si>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</si>
  <si>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</si>
  <si>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</si>
  <si>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</si>
  <si>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</si>
  <si>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</si>
  <si>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</si>
  <si>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</si>
  <si>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</si>
  <si>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</si>
  <si>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</si>
  <si>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</si>
  <si>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</si>
  <si>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</si>
  <si>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</si>
  <si>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</si>
  <si>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</si>
  <si>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</si>
  <si>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</si>
  <si>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</si>
  <si>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</si>
  <si>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</si>
  <si>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</si>
  <si>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</si>
  <si>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</si>
  <si>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</si>
  <si>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</si>
  <si>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</si>
  <si>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</si>
  <si>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</si>
  <si>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</si>
  <si>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</si>
  <si>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</si>
  <si>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</si>
  <si>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</si>
  <si>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</si>
  <si>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</si>
  <si>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</si>
  <si>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</si>
  <si>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</si>
  <si>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</si>
  <si>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</si>
  <si>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</si>
  <si>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</si>
  <si>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</si>
  <si>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</si>
  <si>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</si>
  <si>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</si>
  <si>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</si>
  <si>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</si>
  <si>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</si>
  <si>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</si>
  <si>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</si>
  <si>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</si>
  <si>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</si>
  <si>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</si>
  <si>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</si>
  <si>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</si>
  <si>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</si>
  <si>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</si>
  <si>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</si>
  <si>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</si>
  <si>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</si>
  <si>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</si>
  <si>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</si>
  <si>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</si>
  <si>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</si>
  <si>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</si>
  <si>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</si>
  <si>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</si>
  <si>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</si>
  <si>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</si>
  <si>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</si>
  <si>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</si>
  <si>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</si>
  <si>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</si>
  <si>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</si>
  <si>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</si>
  <si>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</si>
  <si>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</si>
  <si>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</si>
  <si>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</si>
  <si>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</si>
  <si>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</si>
  <si>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</si>
  <si>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</si>
  <si>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</si>
  <si>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</si>
  <si>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</si>
  <si>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</si>
  <si>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</si>
  <si>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</si>
  <si>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</si>
  <si>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</si>
  <si>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</si>
  <si>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</si>
  <si>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</si>
  <si>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</si>
  <si>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</si>
  <si>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</si>
  <si>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</si>
  <si>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</si>
  <si>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</si>
  <si>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</si>
  <si>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</si>
  <si>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</si>
  <si>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</si>
  <si>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</si>
  <si>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</si>
  <si>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</si>
  <si>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</si>
  <si>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</si>
  <si>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</si>
  <si>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</si>
  <si>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</si>
  <si>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</si>
  <si>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</si>
  <si>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</si>
  <si>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</si>
  <si>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</si>
  <si>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</si>
  <si>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</si>
  <si>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</si>
  <si>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</si>
  <si>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</si>
  <si>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</si>
  <si>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</si>
  <si>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</si>
  <si>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</si>
  <si>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</si>
  <si>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</si>
  <si>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</si>
  <si>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</si>
  <si>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</si>
  <si>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</si>
  <si>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</si>
  <si>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</si>
  <si>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</si>
  <si>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</si>
  <si>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</si>
  <si>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</si>
  <si>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</si>
  <si>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</si>
  <si>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</si>
  <si>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</si>
  <si>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</si>
  <si>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</si>
  <si>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</si>
  <si>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</si>
  <si>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</si>
  <si>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</si>
  <si>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</si>
  <si>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</si>
  <si>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</si>
  <si>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</si>
  <si>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</si>
  <si>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</si>
  <si>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</si>
  <si>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</si>
  <si>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</si>
  <si>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</si>
  <si>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</si>
  <si>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</si>
  <si>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</si>
  <si>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</si>
  <si>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</si>
  <si>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</si>
  <si>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</si>
  <si>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</si>
  <si>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</si>
  <si>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</si>
  <si>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</si>
  <si>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</si>
  <si>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</si>
  <si>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</si>
  <si>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</si>
  <si>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</si>
  <si>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</si>
  <si>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</si>
  <si>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</si>
  <si>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</si>
  <si>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</si>
  <si>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</si>
  <si>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</si>
  <si>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</si>
  <si>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</si>
  <si>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</si>
  <si>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</si>
  <si>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</si>
  <si>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</si>
  <si>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</si>
  <si>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</si>
  <si>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</si>
  <si>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</si>
  <si>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</si>
  <si>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</si>
  <si>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</si>
  <si>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</si>
  <si>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</si>
  <si>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</si>
  <si>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</si>
  <si>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</si>
  <si>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</si>
  <si>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</si>
  <si>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</si>
  <si>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</si>
  <si>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</si>
  <si>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</si>
  <si>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</si>
  <si>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</si>
  <si>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</si>
  <si>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</si>
  <si>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</si>
  <si>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</si>
  <si>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</si>
  <si>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</si>
  <si>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</si>
  <si>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</si>
  <si>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</si>
  <si>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</si>
  <si>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</si>
  <si>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</si>
  <si>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</si>
  <si>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</si>
  <si>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</si>
  <si>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</si>
  <si>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</si>
  <si>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</si>
  <si>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</si>
  <si>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</si>
  <si>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</si>
  <si>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</si>
  <si>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</si>
  <si>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</si>
  <si>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</si>
  <si>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</si>
  <si>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</si>
  <si>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</si>
  <si>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</si>
  <si>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</si>
  <si>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</si>
  <si>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</si>
  <si>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</si>
  <si>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</si>
  <si>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</si>
  <si>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</si>
  <si>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</si>
  <si>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</si>
  <si>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</si>
  <si>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</si>
  <si>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</si>
  <si>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</si>
  <si>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</si>
  <si>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</si>
  <si>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</si>
  <si>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</si>
  <si>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</si>
  <si>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</si>
  <si>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</si>
  <si>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</si>
  <si>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</si>
  <si>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</si>
  <si>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</si>
  <si>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</si>
  <si>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</si>
  <si>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</si>
  <si>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</si>
  <si>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</si>
  <si>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</si>
  <si>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</si>
  <si>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</si>
  <si>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</si>
  <si>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</si>
  <si>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</si>
  <si>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</si>
  <si>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</si>
  <si>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</si>
  <si>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</si>
  <si>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</si>
  <si>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</si>
  <si>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</si>
  <si>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</si>
  <si>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</si>
  <si>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</si>
  <si>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</si>
  <si>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</si>
  <si>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</si>
  <si>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</si>
  <si>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</si>
  <si>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</si>
  <si>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</si>
  <si>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</si>
  <si>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</si>
  <si>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</si>
  <si>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</si>
  <si>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</si>
  <si>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</si>
  <si>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</si>
  <si>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</si>
  <si>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</si>
  <si>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</si>
  <si>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</si>
  <si>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</si>
  <si>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</si>
  <si>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</si>
  <si>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</si>
  <si>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</si>
  <si>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</si>
  <si>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</si>
  <si>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</si>
  <si>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</si>
  <si>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</si>
  <si>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</si>
  <si>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</si>
  <si>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</si>
  <si>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</si>
  <si>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</si>
  <si>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</si>
  <si>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</si>
  <si>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</si>
  <si>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</si>
  <si>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</si>
  <si>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</si>
  <si>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</si>
  <si>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</si>
  <si>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</si>
  <si>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</si>
  <si>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</si>
  <si>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</si>
  <si>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</si>
  <si>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</si>
  <si>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</si>
  <si>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</si>
  <si>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</si>
  <si>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</si>
  <si>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</si>
  <si>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</si>
  <si>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</si>
  <si>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</si>
  <si>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</si>
  <si>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</si>
  <si>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</si>
  <si>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</si>
  <si>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</si>
  <si>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</si>
  <si>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</si>
  <si>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</si>
  <si>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</si>
  <si>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</si>
  <si>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</si>
  <si>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</si>
  <si>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</si>
  <si>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</si>
  <si>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</si>
  <si>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</si>
  <si>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</si>
  <si>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</si>
  <si>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</si>
  <si>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</si>
  <si>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</si>
  <si>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</si>
  <si>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</si>
  <si>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</si>
  <si>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</si>
  <si>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</si>
  <si>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</si>
  <si>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</si>
  <si>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</si>
  <si>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</si>
  <si>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</si>
  <si>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</si>
  <si>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</si>
  <si>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</si>
  <si>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</si>
  <si>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</si>
  <si>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</si>
  <si>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</si>
  <si>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</si>
  <si>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</si>
  <si>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</si>
  <si>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</si>
  <si>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</si>
  <si>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</si>
  <si>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</si>
  <si>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</si>
  <si>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</si>
  <si>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</si>
  <si>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</si>
  <si>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</si>
  <si>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</si>
  <si>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</si>
  <si>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</si>
  <si>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</si>
  <si>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</si>
  <si>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</si>
  <si>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</si>
  <si>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</si>
  <si>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</si>
  <si>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</si>
  <si>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</si>
  <si>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</si>
  <si>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</si>
  <si>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</si>
  <si>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</si>
  <si>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</si>
  <si>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</si>
  <si>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</si>
  <si>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</si>
  <si>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</si>
  <si>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</si>
  <si>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</si>
  <si>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</si>
  <si>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</si>
  <si>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</si>
  <si>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</si>
  <si>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</si>
  <si>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</si>
  <si>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</si>
  <si>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</si>
  <si>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</si>
  <si>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</si>
  <si>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</si>
  <si>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</si>
  <si>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</si>
  <si>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</si>
  <si>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</si>
  <si>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</si>
  <si>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</si>
  <si>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</si>
  <si>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</si>
  <si>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</si>
  <si>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</si>
  <si>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</si>
  <si>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</si>
  <si>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</si>
  <si>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</si>
  <si>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</si>
  <si>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</si>
  <si>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</si>
  <si>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</si>
  <si>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</si>
  <si>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</si>
  <si>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</si>
  <si>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</si>
  <si>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</si>
  <si>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</si>
  <si>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</si>
  <si>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</si>
  <si>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</si>
  <si>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</si>
  <si>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</si>
  <si>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</si>
  <si>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</si>
  <si>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</si>
  <si>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</si>
  <si>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</si>
  <si>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</si>
  <si>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</si>
  <si>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</si>
  <si>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</si>
  <si>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</si>
  <si>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</si>
  <si>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</si>
  <si>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</si>
  <si>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</si>
  <si>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</si>
  <si>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</si>
  <si>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</si>
  <si>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</si>
  <si>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</si>
  <si>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</si>
  <si>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</si>
  <si>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</si>
  <si>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</si>
  <si>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</si>
  <si>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</si>
  <si>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</si>
  <si>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</si>
  <si>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</si>
  <si>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</si>
  <si>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</si>
  <si>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</si>
  <si>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</si>
  <si>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</si>
  <si>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</si>
  <si>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</si>
  <si>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</si>
  <si>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</si>
  <si>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</si>
  <si>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</si>
  <si>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</si>
  <si>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</si>
  <si>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</si>
  <si>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</si>
  <si>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</si>
  <si>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</si>
  <si>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</si>
  <si>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</si>
  <si>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</si>
  <si>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</si>
  <si>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</si>
  <si>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</si>
  <si>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</si>
  <si>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</si>
  <si>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</si>
  <si>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</si>
  <si>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</si>
  <si>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</si>
  <si>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</si>
  <si>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</si>
  <si>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</si>
  <si>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</si>
  <si>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</si>
  <si>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</si>
  <si>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</si>
  <si>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</si>
  <si>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</si>
  <si>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</si>
  <si>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</si>
  <si>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</si>
  <si>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</si>
  <si>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</si>
  <si>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</si>
  <si>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</si>
  <si>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</si>
  <si>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</si>
  <si>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</si>
  <si>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</si>
  <si>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</si>
  <si>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</si>
  <si>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</si>
  <si>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</si>
  <si>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</si>
  <si>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</si>
  <si>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</si>
  <si>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</si>
  <si>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</si>
  <si>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</si>
  <si>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</si>
  <si>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</si>
  <si>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</si>
  <si>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</si>
  <si>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</si>
  <si>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</si>
  <si>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</si>
  <si>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</si>
  <si>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</si>
  <si>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</si>
  <si>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</si>
  <si>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</si>
  <si>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</si>
  <si>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</si>
  <si>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</si>
  <si>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</si>
  <si>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</si>
  <si>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</si>
  <si>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</si>
  <si>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</si>
  <si>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</si>
  <si>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</si>
  <si>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</si>
  <si>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</si>
  <si>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</si>
  <si>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</si>
  <si>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</si>
  <si>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</si>
  <si>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</si>
  <si>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</si>
  <si>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</si>
  <si>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</si>
  <si>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</si>
  <si>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</si>
  <si>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</si>
  <si>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</si>
  <si>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</si>
  <si>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</si>
  <si>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</si>
  <si>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</si>
  <si>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</si>
  <si>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</si>
  <si>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</si>
  <si>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</si>
  <si>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</si>
  <si>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</si>
  <si>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</si>
  <si>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</si>
  <si>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</si>
  <si>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</si>
  <si>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</si>
  <si>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</si>
  <si>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</si>
  <si>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</si>
  <si>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</si>
  <si>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</si>
  <si>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</si>
  <si>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</si>
  <si>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</si>
  <si>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</si>
  <si>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</si>
  <si>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</si>
  <si>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</si>
  <si>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</si>
  <si>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</si>
  <si>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</si>
  <si>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</si>
  <si>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</si>
  <si>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</si>
  <si>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</si>
  <si>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</si>
  <si>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</si>
  <si>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</si>
  <si>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</si>
  <si>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</si>
  <si>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</si>
  <si>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</si>
  <si>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</si>
  <si>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</si>
  <si>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</si>
  <si>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</si>
  <si>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</si>
  <si>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</si>
  <si>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</si>
  <si>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</si>
  <si>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</si>
  <si>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</si>
  <si>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</si>
  <si>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</si>
  <si>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</si>
  <si>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</si>
  <si>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</si>
  <si>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</si>
  <si>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</si>
  <si>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</si>
  <si>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</si>
  <si>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</si>
  <si>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</si>
  <si>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</si>
  <si>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</si>
  <si>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</si>
  <si>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</si>
  <si>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</si>
  <si>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</si>
  <si>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</si>
  <si>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</si>
  <si>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</si>
  <si>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</si>
  <si>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</si>
  <si>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</si>
  <si>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</si>
  <si>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</si>
  <si>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</si>
  <si>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</si>
  <si>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</si>
  <si>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</si>
  <si>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</si>
  <si>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</si>
  <si>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</si>
  <si>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</si>
  <si>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</si>
  <si>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</si>
  <si>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</si>
  <si>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</si>
  <si>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</si>
  <si>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</si>
  <si>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</si>
  <si>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</si>
  <si>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</si>
  <si>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</si>
  <si>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</si>
  <si>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</si>
  <si>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</si>
  <si>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</si>
  <si>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</si>
  <si>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</si>
  <si>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</si>
  <si>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</si>
  <si>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</si>
  <si>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</si>
  <si>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</si>
  <si>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</si>
  <si>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</si>
  <si>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</si>
  <si>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</si>
  <si>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</si>
  <si>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</si>
  <si>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</si>
  <si>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</si>
  <si>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</si>
  <si>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</si>
  <si>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</si>
  <si>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</si>
  <si>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</si>
  <si>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</si>
  <si>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</si>
  <si>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</si>
  <si>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</si>
  <si>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</si>
  <si>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</si>
  <si>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</si>
  <si>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</si>
  <si>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</si>
  <si>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</si>
  <si>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</si>
  <si>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</si>
  <si>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</si>
  <si>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</si>
  <si>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</si>
  <si>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</si>
  <si>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</si>
  <si>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</si>
  <si>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</si>
  <si>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</si>
  <si>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</si>
  <si>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</si>
  <si>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</si>
  <si>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</si>
  <si>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</si>
  <si>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</si>
  <si>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</si>
  <si>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</si>
  <si>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</si>
  <si>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</si>
  <si>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</si>
  <si>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</si>
  <si>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</si>
  <si>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</si>
  <si>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</si>
  <si>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</si>
  <si>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</si>
  <si>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</si>
  <si>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Profit of Rs.61.5/-</t>
  </si>
  <si>
    <t>Loss of Rs.40/-</t>
  </si>
  <si>
    <t>QE SECURITIES LLP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</si>
  <si>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</si>
  <si>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</si>
  <si>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</si>
  <si>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</si>
  <si>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</si>
  <si>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</si>
  <si>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</si>
  <si>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</si>
  <si>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</si>
  <si>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</si>
  <si>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</si>
  <si>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</si>
  <si>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</si>
  <si>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</si>
  <si>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</si>
  <si>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</si>
  <si>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AFEL</t>
  </si>
  <si>
    <t>ANUPREET KAUR SARABJIT KEER</t>
  </si>
  <si>
    <t>CAMELLIA TRADEX PRIVATE LIMITED</t>
  </si>
  <si>
    <t>NCLRESE</t>
  </si>
  <si>
    <t>VIBRANT SECURITIES PRIVATE LIMITED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</si>
  <si>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</si>
  <si>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</si>
  <si>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</si>
  <si>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</si>
  <si>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</si>
  <si>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</si>
  <si>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</si>
  <si>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</si>
  <si>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</si>
  <si>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</si>
  <si>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</si>
  <si>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</si>
  <si>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</si>
  <si>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</si>
  <si>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</si>
  <si>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</si>
  <si>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</si>
  <si>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</si>
  <si>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</si>
  <si>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</si>
  <si>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</si>
  <si>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</si>
  <si>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</si>
  <si>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</si>
  <si>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</si>
  <si>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</si>
  <si>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</si>
  <si>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</si>
  <si>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</si>
  <si>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</si>
  <si>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</si>
  <si>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</si>
  <si>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ENBETRD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</si>
  <si>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</si>
  <si>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</si>
  <si>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</si>
  <si>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</si>
  <si>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</si>
  <si>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</si>
  <si>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</si>
  <si>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</si>
  <si>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</si>
  <si>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</si>
  <si>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</si>
  <si>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BGRENERGY</t>
  </si>
  <si>
    <t>BGR Energy Systems Ltd</t>
  </si>
  <si>
    <t>NK SECURITIES RESEARCH PRIVATE LIMITED</t>
  </si>
  <si>
    <t>Profit of Rs.31/-</t>
  </si>
  <si>
    <t>1242-1282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</si>
  <si>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</si>
  <si>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</si>
  <si>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</si>
  <si>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</si>
  <si>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</si>
  <si>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</si>
  <si>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</si>
  <si>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</si>
  <si>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</si>
  <si>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</si>
  <si>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</si>
  <si>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</si>
  <si>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</si>
  <si>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</si>
  <si>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</si>
  <si>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GPSL</t>
  </si>
  <si>
    <t>MANSI SHARE AND STOCK ADVISORS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</si>
  <si>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</si>
  <si>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</si>
  <si>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</si>
  <si>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</si>
  <si>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</si>
  <si>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</si>
  <si>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</si>
  <si>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107.5-112.5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</si>
  <si>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</si>
  <si>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</si>
  <si>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</si>
  <si>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</si>
  <si>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</si>
  <si>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</si>
  <si>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</si>
  <si>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MIL</t>
  </si>
  <si>
    <t>MEHTA ATULKUMAR AMRITLAL HUF</t>
  </si>
  <si>
    <t>COUNTER CYCLICAL INVESTMENTS PRIVATE LIMITED</t>
  </si>
  <si>
    <t>FABER TREXIM PRIVATE LIMITED</t>
  </si>
  <si>
    <t>VEERHEALTH</t>
  </si>
  <si>
    <t>GLOBALWORTH SECURITIES LIMITED</t>
  </si>
  <si>
    <t>KHAITANLTD</t>
  </si>
  <si>
    <t>Khaitan (India) Ltd.</t>
  </si>
  <si>
    <t>RPPL</t>
  </si>
  <si>
    <t>Rajshree PolyPack Ltd</t>
  </si>
  <si>
    <t>JAINAM BROKING LIMITED</t>
  </si>
  <si>
    <t>SUNDARAM</t>
  </si>
  <si>
    <t>Sundaram Multi Pap Ltd</t>
  </si>
  <si>
    <t>TARMAT</t>
  </si>
  <si>
    <t>Tarmat Limited</t>
  </si>
  <si>
    <t>FINNIFTY 20800 CE 27 FEB</t>
  </si>
  <si>
    <t>130-170</t>
  </si>
  <si>
    <t>266-251.50</t>
  </si>
  <si>
    <t>BAJAJ-AUTO FEB FUT</t>
  </si>
  <si>
    <t>8450-8550</t>
  </si>
  <si>
    <t>COLPAL FEB FUT</t>
  </si>
  <si>
    <t>2590-2620</t>
  </si>
  <si>
    <t>240-220</t>
  </si>
  <si>
    <t>280-320</t>
  </si>
  <si>
    <t>ASTRAL 2100 CE 29 FEB</t>
  </si>
  <si>
    <t>ASTRAL 2160 CE 29 FEB</t>
  </si>
  <si>
    <t>FINNIFTY 20550 PE 27 FEB</t>
  </si>
  <si>
    <t>FINNIFTY 20850 CE 27 FEB</t>
  </si>
  <si>
    <t>2080-2100</t>
  </si>
  <si>
    <t>ADCON</t>
  </si>
  <si>
    <t>SPARK FINANCE</t>
  </si>
  <si>
    <t>SAHASTRAA ADVISORS PRIVATE LIMITED</t>
  </si>
  <si>
    <t>TOPGAIN FINANCE PRIVATE LIMITED</t>
  </si>
  <si>
    <t>BRIDGESE</t>
  </si>
  <si>
    <t>B.M. HOUSE (INDIA) LIMITED</t>
  </si>
  <si>
    <t>HARSHAD AMRUTLAL PANCHAL</t>
  </si>
  <si>
    <t>CRESSAN</t>
  </si>
  <si>
    <t>MANSI SHARE &amp; STOCK ADVISORS PRIVATE LIMITED</t>
  </si>
  <si>
    <t>PRESSURS</t>
  </si>
  <si>
    <t>RGRL</t>
  </si>
  <si>
    <t>HEMA JAYPRAKASH BHAVSAR</t>
  </si>
  <si>
    <t>THINKINK</t>
  </si>
  <si>
    <t>SUNFLOWER BROKING PRIVATE LIMITED</t>
  </si>
  <si>
    <t>NK SECURITIES RESEARCH PVT. LTD.</t>
  </si>
  <si>
    <t>NIKHIL RAJESH SINGH</t>
  </si>
  <si>
    <t>VINEY EQUITY MARKET LLP</t>
  </si>
  <si>
    <t>CITADEL SECURITIES INDIA MARKETS PRIVATE LIMITED</t>
  </si>
  <si>
    <t>BRIGHT</t>
  </si>
  <si>
    <t>Bright Solar Limited</t>
  </si>
  <si>
    <t>INM</t>
  </si>
  <si>
    <t>Interiors &amp; More Limited</t>
  </si>
  <si>
    <t>YUGA STOCKS AND COMMODITIES PRIVATE LIMITED  .</t>
  </si>
  <si>
    <t>EPITOME TRADING AND INVESTMENTS</t>
  </si>
  <si>
    <t>SHRI MUKTA SHARES</t>
  </si>
  <si>
    <t>MOKSH</t>
  </si>
  <si>
    <t>Moksh Ornaments Limited</t>
  </si>
  <si>
    <t>MINERVA VENTURES FUND</t>
  </si>
  <si>
    <t>PATINTLOG</t>
  </si>
  <si>
    <t>Patel Integrated Logistic</t>
  </si>
  <si>
    <t>PEARLPOLY</t>
  </si>
  <si>
    <t>Pearl Polymers Ltd</t>
  </si>
  <si>
    <t>SINDHUTRAD</t>
  </si>
  <si>
    <t>Sindhu Trade Links Ltd</t>
  </si>
  <si>
    <t>VT CAPITAL MARKET PVT LTD</t>
  </si>
  <si>
    <t>CRONY VYAPAR PVT LTD</t>
  </si>
  <si>
    <t>F3 ADVISORS PRIVATE LIMITED</t>
  </si>
  <si>
    <t>MUDUPULAVEMULA SURENDRANADHA REDDY</t>
  </si>
  <si>
    <t>SUMANCHEPURI</t>
  </si>
  <si>
    <t>Profit of Rs.90/-</t>
  </si>
  <si>
    <t>22300-22400</t>
  </si>
  <si>
    <t>FINNIFTY 20700 CE 27 FEB</t>
  </si>
  <si>
    <t>100-130</t>
  </si>
  <si>
    <t>JSWSTEEL MAR FUT</t>
  </si>
  <si>
    <t>811-814</t>
  </si>
  <si>
    <t>831-847</t>
  </si>
  <si>
    <t>BAJAJ-AUTO MAR FUT</t>
  </si>
  <si>
    <t>8290-8310</t>
  </si>
  <si>
    <t>8420-8500</t>
  </si>
  <si>
    <t>Profit of Rs.16.5/-</t>
  </si>
  <si>
    <t>Profit of Rs.200/-</t>
  </si>
  <si>
    <t>Loss of Rs.31.5/-</t>
  </si>
  <si>
    <t>BANKNIFTY 46800 CE 29 FEB</t>
  </si>
  <si>
    <t>470-550</t>
  </si>
  <si>
    <t>47-49</t>
  </si>
  <si>
    <t>ABCGAS</t>
  </si>
  <si>
    <t>SYAMALPRASAD DWARKAPRASAD SHOREWALA</t>
  </si>
  <si>
    <t>RUCHITA AGRAWAL</t>
  </si>
  <si>
    <t>ARJUN LEASING AND FINANCE PVT LTD .</t>
  </si>
  <si>
    <t>ACCELERATE</t>
  </si>
  <si>
    <t>SHUBHAM FINANCIAL SERVICES</t>
  </si>
  <si>
    <t>VIJAY PODDAR HUF</t>
  </si>
  <si>
    <t>SANGEETA KALPESH CHAWALLA</t>
  </si>
  <si>
    <t>ADJIA</t>
  </si>
  <si>
    <t>CHIRAGKUMAR VALANI</t>
  </si>
  <si>
    <t>SHRENI SHARES LTD</t>
  </si>
  <si>
    <t>BRANDBUCKT</t>
  </si>
  <si>
    <t>JR SEAMLESS PRIVATE LIMITED</t>
  </si>
  <si>
    <t>SANKET RAMESH FUKE</t>
  </si>
  <si>
    <t>CGFL</t>
  </si>
  <si>
    <t>AMAYSHA TEXTILES PRIVATE LIMITED</t>
  </si>
  <si>
    <t>ROHIT LOHIA</t>
  </si>
  <si>
    <t>CHLOGIST</t>
  </si>
  <si>
    <t>JAYA KISHORKUMAR GANDHI</t>
  </si>
  <si>
    <t>NISHA KANUBHAI MAKWANA</t>
  </si>
  <si>
    <t>VAISHALI COMMOSALES LLP</t>
  </si>
  <si>
    <t>FRANKLININD</t>
  </si>
  <si>
    <t>RYKKA CORPORATION PRIVATE LIMITED</t>
  </si>
  <si>
    <t>GALAGEX</t>
  </si>
  <si>
    <t>MANUBHAI AMRUTLAL SHAH</t>
  </si>
  <si>
    <t>GANONPRO</t>
  </si>
  <si>
    <t>VIRAL PRAFUL JHAVERI</t>
  </si>
  <si>
    <t>GARMNTMNTR</t>
  </si>
  <si>
    <t>FEROZA ANWAR SHAIKH</t>
  </si>
  <si>
    <t>JIGARBHAI ARVINDRAY SHAH</t>
  </si>
  <si>
    <t>GMPL</t>
  </si>
  <si>
    <t>GREENVALLEY TIE UP PRIVATE LIMITED</t>
  </si>
  <si>
    <t>RAJAN GUPTA</t>
  </si>
  <si>
    <t>BIREN PRAVIN GANDHI</t>
  </si>
  <si>
    <t>JAIPAN</t>
  </si>
  <si>
    <t>KALYANCAP</t>
  </si>
  <si>
    <t>UDAY R SHAH HUF</t>
  </si>
  <si>
    <t>LONTE</t>
  </si>
  <si>
    <t>SHAH DIPAK KANAYALAL</t>
  </si>
  <si>
    <t>MIHIKA</t>
  </si>
  <si>
    <t>SATISH VAGHARI</t>
  </si>
  <si>
    <t>MONGIPA</t>
  </si>
  <si>
    <t>SHOEB RAFIQ MOHAMMAD</t>
  </si>
  <si>
    <t>NATPLAS</t>
  </si>
  <si>
    <t>ALLIED MINNING INDUSTRIESPRIVATE LIMITED</t>
  </si>
  <si>
    <t>NDASEC</t>
  </si>
  <si>
    <t>SUBHADRA RAMESHCHANDRA SHAH</t>
  </si>
  <si>
    <t>POOJA AGGARWAL</t>
  </si>
  <si>
    <t>ANKIT GUPTA</t>
  </si>
  <si>
    <t>PANABYTE</t>
  </si>
  <si>
    <t>SHARANAPPA</t>
  </si>
  <si>
    <t>PCCOSMA</t>
  </si>
  <si>
    <t>POLYMAC</t>
  </si>
  <si>
    <t>PIYUSH SECURITIES PVT LTD</t>
  </si>
  <si>
    <t>RACONTEUR</t>
  </si>
  <si>
    <t>SATVINDER SINGH</t>
  </si>
  <si>
    <t>ANILKUMAR</t>
  </si>
  <si>
    <t>REFEXRENEW</t>
  </si>
  <si>
    <t>KAMLESH JAIN</t>
  </si>
  <si>
    <t>RGF</t>
  </si>
  <si>
    <t>KARVA AUTOMART LIMITED</t>
  </si>
  <si>
    <t>GULAM JAINUL ABEDIN SHAIKH</t>
  </si>
  <si>
    <t>RISAINTL</t>
  </si>
  <si>
    <t>MANISH GYANDCHAND MEHTA</t>
  </si>
  <si>
    <t>RSSOFTWARE</t>
  </si>
  <si>
    <t>SAENTER</t>
  </si>
  <si>
    <t>VARDHMAN ARVIND SANCHETI</t>
  </si>
  <si>
    <t>SAMYAKINT</t>
  </si>
  <si>
    <t>VIDYASAGARAN UNNNIPARAMBATH</t>
  </si>
  <si>
    <t>SHERVANI</t>
  </si>
  <si>
    <t>STANCAP</t>
  </si>
  <si>
    <t>DOLFIN MERCHANTS PRIVATE LIMITED</t>
  </si>
  <si>
    <t>WESSEL CONSULTANCY PRIVATE LIMITED</t>
  </si>
  <si>
    <t>SVS</t>
  </si>
  <si>
    <t>FINVENTION FINVEST PRIVATE LIMITED</t>
  </si>
  <si>
    <t>SUNNY SURENDRAKUMAR SHARMA</t>
  </si>
  <si>
    <t>SWORDEDGE</t>
  </si>
  <si>
    <t>JAI VINAYAK SECURITIES</t>
  </si>
  <si>
    <t>PANKAJ BABULAL VORA</t>
  </si>
  <si>
    <t>SETU SECURITIES PVT. LTD.</t>
  </si>
  <si>
    <t>YASHWANTBHAI A THAKKER</t>
  </si>
  <si>
    <t>BHARATH KUMAR PALATLA</t>
  </si>
  <si>
    <t>NALINIBEN SURESHBHAI PATEL</t>
  </si>
  <si>
    <t>ROCK GRANIMARMO PRIVATE LIMITED</t>
  </si>
  <si>
    <t>TITANIN</t>
  </si>
  <si>
    <t>SATINDER SINGH MANMOHAN SING OBEROI</t>
  </si>
  <si>
    <t>TRANSFD</t>
  </si>
  <si>
    <t>BIJAL KAUSHIK GANDHI</t>
  </si>
  <si>
    <t>UNISTRMU</t>
  </si>
  <si>
    <t>KIRITKUMAR M PATEL HUF</t>
  </si>
  <si>
    <t>PUNEET MITTAL</t>
  </si>
  <si>
    <t>MANGLAM FINANCIAL SERVICES</t>
  </si>
  <si>
    <t>MOHIT DOSI</t>
  </si>
  <si>
    <t>VIVIDIND</t>
  </si>
  <si>
    <t>DEEPAK NAGJIBHAI PATEL</t>
  </si>
  <si>
    <t>YARNSYN</t>
  </si>
  <si>
    <t>SHIVANG R VACHHETA</t>
  </si>
  <si>
    <t>ADROITINFO</t>
  </si>
  <si>
    <t>Adroit Infotech Limited</t>
  </si>
  <si>
    <t>ANNAPURNA</t>
  </si>
  <si>
    <t>Annapurna Swadisht Ltd</t>
  </si>
  <si>
    <t>AJAY SHIV NARAYAN UPADHYAYA</t>
  </si>
  <si>
    <t>ASALCBR</t>
  </si>
  <si>
    <t>Asso Alcohols &amp; Brew Ltd</t>
  </si>
  <si>
    <t>GUTTIKONDA VARA LAKSHMI</t>
  </si>
  <si>
    <t>ATALREAL</t>
  </si>
  <si>
    <t>Atal Realtech Limited</t>
  </si>
  <si>
    <t>KAUSHIK MAHESH WAGHELA</t>
  </si>
  <si>
    <t>Easy Trip Planners Ltd</t>
  </si>
  <si>
    <t>ESSENTIA</t>
  </si>
  <si>
    <t>Integra Essentia Limited</t>
  </si>
  <si>
    <t>HEADSUP</t>
  </si>
  <si>
    <t>Heads UP Ventures Limited</t>
  </si>
  <si>
    <t>SABALE HARSHAWARDHAN HANMANT</t>
  </si>
  <si>
    <t>IDEAFORGE</t>
  </si>
  <si>
    <t>Ideaforge Techno Ltd</t>
  </si>
  <si>
    <t>INFOLLION</t>
  </si>
  <si>
    <t>Infollion Research Ser L</t>
  </si>
  <si>
    <t>KIFS  ENTERPRISE</t>
  </si>
  <si>
    <t>KELLTONTEC</t>
  </si>
  <si>
    <t>Kellton Tech Sol Ltd</t>
  </si>
  <si>
    <t>SECURE SHANTI ADVISORY LLP</t>
  </si>
  <si>
    <t>LAXMICOT</t>
  </si>
  <si>
    <t>Laxmi Cotspin Limited</t>
  </si>
  <si>
    <t>MITTAL PUNEET</t>
  </si>
  <si>
    <t>MANUGRAPH</t>
  </si>
  <si>
    <t>Manugraph India Ltd.</t>
  </si>
  <si>
    <t>BHARAT KUNVERJI KENIA</t>
  </si>
  <si>
    <t>MCLEODRUSS</t>
  </si>
  <si>
    <t>McLeod Russel India Ltd.</t>
  </si>
  <si>
    <t>NIRAJ RAJNIKANT SHAH</t>
  </si>
  <si>
    <t>MOS</t>
  </si>
  <si>
    <t>Mos Utility Limited</t>
  </si>
  <si>
    <t>SKSE SECURITIES LTD</t>
  </si>
  <si>
    <t>Rain Industries Limited</t>
  </si>
  <si>
    <t>SAKET KUMAR GUPTA</t>
  </si>
  <si>
    <t>RPTECH</t>
  </si>
  <si>
    <t>Rashi Peripherals Limited</t>
  </si>
  <si>
    <t>SALZERELEC</t>
  </si>
  <si>
    <t>Salzer Electronics Ltd.</t>
  </si>
  <si>
    <t>SMLISUZU</t>
  </si>
  <si>
    <t>SML Isuzu Limited</t>
  </si>
  <si>
    <t>VIPUL JINDAL</t>
  </si>
  <si>
    <t>JALIYAN COMMODITY</t>
  </si>
  <si>
    <t>VIKASECO</t>
  </si>
  <si>
    <t>Vikas EcoTech Limited</t>
  </si>
  <si>
    <t>VISHWAS FINCAP SERVICES PRIVATE LIMITED</t>
  </si>
  <si>
    <t>YASHO</t>
  </si>
  <si>
    <t>Yasho Industries Limited</t>
  </si>
  <si>
    <t>ZAGGLE</t>
  </si>
  <si>
    <t>Zaggle Prepa Ocean Ser L</t>
  </si>
  <si>
    <t>MOUMITA SINGHANIA</t>
  </si>
  <si>
    <t>BHAVESH KIRTI MATHURIA</t>
  </si>
  <si>
    <t>SAURABH P GANDHI HUF</t>
  </si>
  <si>
    <t>XTENDED BUSINESS REPORTING LIMITED</t>
  </si>
  <si>
    <t>CMMIPL</t>
  </si>
  <si>
    <t>CMM Infraprojects Limited</t>
  </si>
  <si>
    <t>SAMTA MUNDRA</t>
  </si>
  <si>
    <t>KANANIIND</t>
  </si>
  <si>
    <t>Kanani Industries Ltd</t>
  </si>
  <si>
    <t>HARSHIL PREMJIBHAI KANANI</t>
  </si>
  <si>
    <t>MANISH VERMA</t>
  </si>
  <si>
    <t>MAITREYA</t>
  </si>
  <si>
    <t>Maitreya Medicare Limited</t>
  </si>
  <si>
    <t>VORA PRITESH BIJAL</t>
  </si>
  <si>
    <t>JATAN 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</si>
</sst>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6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7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164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6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167" fontId="36" fillId="48" borderId="29" xfId="0" applyNumberFormat="1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11" borderId="40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7" fontId="36" fillId="6" borderId="46" xfId="0" applyNumberFormat="1" applyFont="1" applyFill="1" applyBorder="1" applyAlignment="1">
      <alignment horizontal="center" vertical="center"/>
    </xf>
    <xf numFmtId="167" fontId="36" fillId="6" borderId="25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5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167" fontId="36" fillId="44" borderId="28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2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0" fontId="0" fillId="11" borderId="40" xfId="0" applyFill="1" applyBorder="1"/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7" fontId="36" fillId="44" borderId="42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7" fontId="36" fillId="44" borderId="46" xfId="0" applyNumberFormat="1" applyFont="1" applyFill="1" applyBorder="1" applyAlignment="1">
      <alignment horizontal="center" vertical="center"/>
    </xf>
    <xf numFmtId="167" fontId="36" fillId="46" borderId="46" xfId="0" applyNumberFormat="1" applyFont="1" applyFill="1" applyBorder="1" applyAlignment="1">
      <alignment horizontal="center" vertical="center"/>
    </xf>
    <xf numFmtId="167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0" fontId="37" fillId="6" borderId="46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6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16" fontId="36" fillId="11" borderId="52" xfId="0" applyNumberFormat="1" applyFont="1" applyFill="1" applyBorder="1" applyAlignment="1">
      <alignment horizontal="center" vertical="center"/>
    </xf>
    <xf numFmtId="0" fontId="37" fillId="48" borderId="30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" fontId="36" fillId="47" borderId="41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0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0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6" t="s">
        <v>20</v>
      </c>
      <c r="F9" s="26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6"/>
      <c r="N9" s="27"/>
      <c r="O9" s="27"/>
      <c r="P9" s="27"/>
    </row>
    <row r="10" spans="1:16" ht="38.25">
      <c r="A10" s="381"/>
      <c r="B10" s="383"/>
      <c r="C10" s="383"/>
      <c r="D10" s="383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22141.65</v>
      </c>
      <c r="F11" s="238">
        <v>22153.416666666668</v>
      </c>
      <c r="G11" s="237">
        <v>22076.233333333337</v>
      </c>
      <c r="H11" s="237">
        <v>22010.816666666669</v>
      </c>
      <c r="I11" s="237">
        <v>21933.633333333339</v>
      </c>
      <c r="J11" s="237">
        <v>22218.833333333336</v>
      </c>
      <c r="K11" s="237">
        <v>22296.016666666663</v>
      </c>
      <c r="L11" s="237">
        <v>22361.433333333334</v>
      </c>
      <c r="M11" s="236">
        <v>22230.6</v>
      </c>
      <c r="N11" s="236">
        <v>22088</v>
      </c>
      <c r="O11" s="236">
        <v>14839800</v>
      </c>
      <c r="P11" s="239">
        <v>3.9798763996132233E-2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46607.7</v>
      </c>
      <c r="F12" s="238">
        <v>46689.433333333327</v>
      </c>
      <c r="G12" s="237">
        <v>46444.266666666656</v>
      </c>
      <c r="H12" s="237">
        <v>46280.833333333328</v>
      </c>
      <c r="I12" s="237">
        <v>46035.666666666657</v>
      </c>
      <c r="J12" s="237">
        <v>46852.866666666654</v>
      </c>
      <c r="K12" s="237">
        <v>47098.033333333326</v>
      </c>
      <c r="L12" s="237">
        <v>47261.466666666653</v>
      </c>
      <c r="M12" s="236">
        <v>46934.6</v>
      </c>
      <c r="N12" s="236">
        <v>46526</v>
      </c>
      <c r="O12" s="236">
        <v>3140475</v>
      </c>
      <c r="P12" s="239">
        <v>2.7951804862720451E-2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45349</v>
      </c>
      <c r="E13" s="253">
        <v>20621.400000000001</v>
      </c>
      <c r="F13" s="253">
        <v>20657.149999999998</v>
      </c>
      <c r="G13" s="255">
        <v>20567.249999999996</v>
      </c>
      <c r="H13" s="255">
        <v>20513.099999999999</v>
      </c>
      <c r="I13" s="255">
        <v>20423.199999999997</v>
      </c>
      <c r="J13" s="255">
        <v>20711.299999999996</v>
      </c>
      <c r="K13" s="255">
        <v>20801.199999999997</v>
      </c>
      <c r="L13" s="255">
        <v>20855.349999999995</v>
      </c>
      <c r="M13" s="256">
        <v>20747.05</v>
      </c>
      <c r="N13" s="256">
        <v>20603</v>
      </c>
      <c r="O13" s="256">
        <v>126680</v>
      </c>
      <c r="P13" s="257">
        <v>0.14538878842676312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 t="e">
        <v>#N/A</v>
      </c>
      <c r="E14" s="253" t="e">
        <v>#N/A</v>
      </c>
      <c r="F14" s="253" t="e">
        <v>#N/A</v>
      </c>
      <c r="G14" s="255" t="e">
        <v>#N/A</v>
      </c>
      <c r="H14" s="255" t="e">
        <v>#N/A</v>
      </c>
      <c r="I14" s="255" t="e">
        <v>#N/A</v>
      </c>
      <c r="J14" s="255" t="e">
        <v>#N/A</v>
      </c>
      <c r="K14" s="255" t="e">
        <v>#N/A</v>
      </c>
      <c r="L14" s="255" t="e">
        <v>#N/A</v>
      </c>
      <c r="M14" s="256" t="e">
        <v>#N/A</v>
      </c>
      <c r="N14" s="256" t="e">
        <v>#N/A</v>
      </c>
      <c r="O14" s="256">
        <v>1345575</v>
      </c>
      <c r="P14" s="257">
        <v>0.34510421352526616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672.5</v>
      </c>
      <c r="F15" s="253">
        <v>673.26666666666665</v>
      </c>
      <c r="G15" s="255">
        <v>665.0333333333333</v>
      </c>
      <c r="H15" s="255">
        <v>657.56666666666661</v>
      </c>
      <c r="I15" s="255">
        <v>649.33333333333326</v>
      </c>
      <c r="J15" s="255">
        <v>680.73333333333335</v>
      </c>
      <c r="K15" s="255">
        <v>688.9666666666667</v>
      </c>
      <c r="L15" s="255">
        <v>696.43333333333339</v>
      </c>
      <c r="M15" s="256">
        <v>681.5</v>
      </c>
      <c r="N15" s="256">
        <v>665.8</v>
      </c>
      <c r="O15" s="256">
        <v>14077000</v>
      </c>
      <c r="P15" s="257">
        <v>1.2151279838941617E-2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5300.05</v>
      </c>
      <c r="F16" s="253">
        <v>5296.6166666666668</v>
      </c>
      <c r="G16" s="255">
        <v>5149.8333333333339</v>
      </c>
      <c r="H16" s="255">
        <v>4999.6166666666668</v>
      </c>
      <c r="I16" s="255">
        <v>4852.8333333333339</v>
      </c>
      <c r="J16" s="255">
        <v>5446.8333333333339</v>
      </c>
      <c r="K16" s="255">
        <v>5593.6166666666668</v>
      </c>
      <c r="L16" s="255">
        <v>5743.8333333333339</v>
      </c>
      <c r="M16" s="256">
        <v>5443.4</v>
      </c>
      <c r="N16" s="256">
        <v>5146.3999999999996</v>
      </c>
      <c r="O16" s="256">
        <v>1718750</v>
      </c>
      <c r="P16" s="257">
        <v>-9.5275694170285558E-2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28528</v>
      </c>
      <c r="F17" s="253">
        <v>28323.383333333331</v>
      </c>
      <c r="G17" s="255">
        <v>27809.966666666664</v>
      </c>
      <c r="H17" s="255">
        <v>27091.933333333331</v>
      </c>
      <c r="I17" s="255">
        <v>26578.516666666663</v>
      </c>
      <c r="J17" s="255">
        <v>29041.416666666664</v>
      </c>
      <c r="K17" s="255">
        <v>29554.833333333336</v>
      </c>
      <c r="L17" s="255">
        <v>30272.866666666665</v>
      </c>
      <c r="M17" s="256">
        <v>28836.799999999999</v>
      </c>
      <c r="N17" s="256">
        <v>27605.35</v>
      </c>
      <c r="O17" s="256">
        <v>195040</v>
      </c>
      <c r="P17" s="257">
        <v>-1.9899497487437186E-2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189.8</v>
      </c>
      <c r="F18" s="253">
        <v>190.33333333333334</v>
      </c>
      <c r="G18" s="255">
        <v>186.7166666666667</v>
      </c>
      <c r="H18" s="255">
        <v>183.63333333333335</v>
      </c>
      <c r="I18" s="255">
        <v>180.01666666666671</v>
      </c>
      <c r="J18" s="255">
        <v>193.41666666666669</v>
      </c>
      <c r="K18" s="255">
        <v>197.0333333333333</v>
      </c>
      <c r="L18" s="255">
        <v>200.11666666666667</v>
      </c>
      <c r="M18" s="256">
        <v>193.95</v>
      </c>
      <c r="N18" s="256">
        <v>187.25</v>
      </c>
      <c r="O18" s="256">
        <v>70383600</v>
      </c>
      <c r="P18" s="257">
        <v>4.0828903782451275E-3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225.8</v>
      </c>
      <c r="F19" s="253">
        <v>226.61666666666667</v>
      </c>
      <c r="G19" s="255">
        <v>223.43333333333334</v>
      </c>
      <c r="H19" s="255">
        <v>221.06666666666666</v>
      </c>
      <c r="I19" s="255">
        <v>217.88333333333333</v>
      </c>
      <c r="J19" s="255">
        <v>228.98333333333335</v>
      </c>
      <c r="K19" s="255">
        <v>232.16666666666669</v>
      </c>
      <c r="L19" s="255">
        <v>234.53333333333336</v>
      </c>
      <c r="M19" s="256">
        <v>229.8</v>
      </c>
      <c r="N19" s="256">
        <v>224.25</v>
      </c>
      <c r="O19" s="256">
        <v>48258600</v>
      </c>
      <c r="P19" s="257">
        <v>-2.5720434622854442E-2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2679.1</v>
      </c>
      <c r="F20" s="253">
        <v>2690.583333333333</v>
      </c>
      <c r="G20" s="255">
        <v>2656.7166666666662</v>
      </c>
      <c r="H20" s="255">
        <v>2634.333333333333</v>
      </c>
      <c r="I20" s="255">
        <v>2600.4666666666662</v>
      </c>
      <c r="J20" s="255">
        <v>2712.9666666666662</v>
      </c>
      <c r="K20" s="255">
        <v>2746.833333333333</v>
      </c>
      <c r="L20" s="255">
        <v>2769.2166666666662</v>
      </c>
      <c r="M20" s="256">
        <v>2724.45</v>
      </c>
      <c r="N20" s="256">
        <v>2668.2</v>
      </c>
      <c r="O20" s="256">
        <v>5131800</v>
      </c>
      <c r="P20" s="257">
        <v>2.7943032269695332E-2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3328.5</v>
      </c>
      <c r="F21" s="253">
        <v>3314.6166666666668</v>
      </c>
      <c r="G21" s="255">
        <v>3279.0333333333338</v>
      </c>
      <c r="H21" s="255">
        <v>3229.5666666666671</v>
      </c>
      <c r="I21" s="255">
        <v>3193.983333333334</v>
      </c>
      <c r="J21" s="255">
        <v>3364.0833333333335</v>
      </c>
      <c r="K21" s="255">
        <v>3399.6666666666665</v>
      </c>
      <c r="L21" s="255">
        <v>3449.1333333333332</v>
      </c>
      <c r="M21" s="256">
        <v>3350.2</v>
      </c>
      <c r="N21" s="256">
        <v>3265.15</v>
      </c>
      <c r="O21" s="256">
        <v>15971100</v>
      </c>
      <c r="P21" s="257">
        <v>1.8889952153110047E-2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1337.45</v>
      </c>
      <c r="F22" s="253">
        <v>1332.2666666666667</v>
      </c>
      <c r="G22" s="255">
        <v>1320.9333333333334</v>
      </c>
      <c r="H22" s="255">
        <v>1304.4166666666667</v>
      </c>
      <c r="I22" s="255">
        <v>1293.0833333333335</v>
      </c>
      <c r="J22" s="255">
        <v>1348.7833333333333</v>
      </c>
      <c r="K22" s="255">
        <v>1360.1166666666668</v>
      </c>
      <c r="L22" s="255">
        <v>1376.6333333333332</v>
      </c>
      <c r="M22" s="256">
        <v>1343.6</v>
      </c>
      <c r="N22" s="256">
        <v>1315.75</v>
      </c>
      <c r="O22" s="256">
        <v>39512800</v>
      </c>
      <c r="P22" s="257">
        <v>3.7801036480032517E-3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5047.6499999999996</v>
      </c>
      <c r="F23" s="253">
        <v>5038.25</v>
      </c>
      <c r="G23" s="255">
        <v>4683.1000000000004</v>
      </c>
      <c r="H23" s="255">
        <v>4318.55</v>
      </c>
      <c r="I23" s="255">
        <v>3963.4000000000005</v>
      </c>
      <c r="J23" s="255">
        <v>5402.8</v>
      </c>
      <c r="K23" s="255">
        <v>5757.95</v>
      </c>
      <c r="L23" s="255">
        <v>6122.5</v>
      </c>
      <c r="M23" s="256">
        <v>5393.4</v>
      </c>
      <c r="N23" s="256">
        <v>4673.7</v>
      </c>
      <c r="O23" s="256">
        <v>1479800</v>
      </c>
      <c r="P23" s="257">
        <v>-8.7444499259990136E-2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607.70000000000005</v>
      </c>
      <c r="F24" s="253">
        <v>608.38333333333333</v>
      </c>
      <c r="G24" s="255">
        <v>602.26666666666665</v>
      </c>
      <c r="H24" s="255">
        <v>596.83333333333337</v>
      </c>
      <c r="I24" s="255">
        <v>590.7166666666667</v>
      </c>
      <c r="J24" s="255">
        <v>613.81666666666661</v>
      </c>
      <c r="K24" s="255">
        <v>619.93333333333317</v>
      </c>
      <c r="L24" s="255">
        <v>625.36666666666656</v>
      </c>
      <c r="M24" s="256">
        <v>614.5</v>
      </c>
      <c r="N24" s="256">
        <v>602.95000000000005</v>
      </c>
      <c r="O24" s="256">
        <v>54801000</v>
      </c>
      <c r="P24" s="257">
        <v>8.9812421289852187E-3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6598.05</v>
      </c>
      <c r="F25" s="253">
        <v>6660.3833333333341</v>
      </c>
      <c r="G25" s="255">
        <v>6520.8666666666686</v>
      </c>
      <c r="H25" s="255">
        <v>6443.6833333333343</v>
      </c>
      <c r="I25" s="255">
        <v>6304.1666666666688</v>
      </c>
      <c r="J25" s="255">
        <v>6737.5666666666684</v>
      </c>
      <c r="K25" s="255">
        <v>6877.083333333333</v>
      </c>
      <c r="L25" s="255">
        <v>6954.2666666666682</v>
      </c>
      <c r="M25" s="256">
        <v>6799.9</v>
      </c>
      <c r="N25" s="256">
        <v>6583.2</v>
      </c>
      <c r="O25" s="256">
        <v>1877875</v>
      </c>
      <c r="P25" s="257">
        <v>-3.5155213584505173E-3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525.9</v>
      </c>
      <c r="F26" s="253">
        <v>524.44999999999993</v>
      </c>
      <c r="G26" s="255">
        <v>520.44999999999982</v>
      </c>
      <c r="H26" s="255">
        <v>514.99999999999989</v>
      </c>
      <c r="I26" s="255">
        <v>510.99999999999977</v>
      </c>
      <c r="J26" s="255">
        <v>529.89999999999986</v>
      </c>
      <c r="K26" s="255">
        <v>533.90000000000009</v>
      </c>
      <c r="L26" s="255">
        <v>539.34999999999991</v>
      </c>
      <c r="M26" s="256">
        <v>528.45000000000005</v>
      </c>
      <c r="N26" s="256">
        <v>519</v>
      </c>
      <c r="O26" s="256">
        <v>10334300</v>
      </c>
      <c r="P26" s="257">
        <v>6.9570978963061124E-3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173.35</v>
      </c>
      <c r="F27" s="253">
        <v>172.76666666666665</v>
      </c>
      <c r="G27" s="255">
        <v>170.3833333333333</v>
      </c>
      <c r="H27" s="255">
        <v>167.41666666666666</v>
      </c>
      <c r="I27" s="255">
        <v>165.0333333333333</v>
      </c>
      <c r="J27" s="255">
        <v>175.73333333333329</v>
      </c>
      <c r="K27" s="255">
        <v>178.11666666666662</v>
      </c>
      <c r="L27" s="255">
        <v>181.08333333333329</v>
      </c>
      <c r="M27" s="256">
        <v>175.15</v>
      </c>
      <c r="N27" s="256">
        <v>169.8</v>
      </c>
      <c r="O27" s="256">
        <v>107190000</v>
      </c>
      <c r="P27" s="257">
        <v>-6.3065425462173849E-2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2859.3</v>
      </c>
      <c r="F28" s="253">
        <v>2882.2000000000003</v>
      </c>
      <c r="G28" s="255">
        <v>2824.6500000000005</v>
      </c>
      <c r="H28" s="255">
        <v>2790.0000000000005</v>
      </c>
      <c r="I28" s="255">
        <v>2732.4500000000007</v>
      </c>
      <c r="J28" s="255">
        <v>2916.8500000000004</v>
      </c>
      <c r="K28" s="255">
        <v>2974.4000000000005</v>
      </c>
      <c r="L28" s="255">
        <v>3009.05</v>
      </c>
      <c r="M28" s="256">
        <v>2939.75</v>
      </c>
      <c r="N28" s="256">
        <v>2847.55</v>
      </c>
      <c r="O28" s="256">
        <v>9456600</v>
      </c>
      <c r="P28" s="257">
        <v>8.6815611639773818E-2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2085.75</v>
      </c>
      <c r="F29" s="253">
        <v>2084.15</v>
      </c>
      <c r="G29" s="255">
        <v>2047.4</v>
      </c>
      <c r="H29" s="255">
        <v>2009.05</v>
      </c>
      <c r="I29" s="255">
        <v>1972.3</v>
      </c>
      <c r="J29" s="255">
        <v>2122.5</v>
      </c>
      <c r="K29" s="255">
        <v>2159.25</v>
      </c>
      <c r="L29" s="255">
        <v>2197.6000000000004</v>
      </c>
      <c r="M29" s="256">
        <v>2120.9</v>
      </c>
      <c r="N29" s="256">
        <v>2045.8</v>
      </c>
      <c r="O29" s="256">
        <v>3970573</v>
      </c>
      <c r="P29" s="257">
        <v>-3.1163248858243037E-2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6284.7</v>
      </c>
      <c r="F30" s="253">
        <v>6281.0166666666664</v>
      </c>
      <c r="G30" s="255">
        <v>6252.2333333333327</v>
      </c>
      <c r="H30" s="255">
        <v>6219.7666666666664</v>
      </c>
      <c r="I30" s="255">
        <v>6190.9833333333327</v>
      </c>
      <c r="J30" s="255">
        <v>6313.4833333333327</v>
      </c>
      <c r="K30" s="255">
        <v>6342.2666666666655</v>
      </c>
      <c r="L30" s="255">
        <v>6374.7333333333327</v>
      </c>
      <c r="M30" s="256">
        <v>6309.8</v>
      </c>
      <c r="N30" s="256">
        <v>6248.55</v>
      </c>
      <c r="O30" s="256">
        <v>388725</v>
      </c>
      <c r="P30" s="257">
        <v>0.10582462129293792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587.79999999999995</v>
      </c>
      <c r="F31" s="253">
        <v>591.15</v>
      </c>
      <c r="G31" s="255">
        <v>582.29999999999995</v>
      </c>
      <c r="H31" s="255">
        <v>576.79999999999995</v>
      </c>
      <c r="I31" s="255">
        <v>567.94999999999993</v>
      </c>
      <c r="J31" s="255">
        <v>596.65</v>
      </c>
      <c r="K31" s="255">
        <v>605.50000000000011</v>
      </c>
      <c r="L31" s="255">
        <v>611</v>
      </c>
      <c r="M31" s="256">
        <v>600</v>
      </c>
      <c r="N31" s="256">
        <v>585.65</v>
      </c>
      <c r="O31" s="256">
        <v>26430000</v>
      </c>
      <c r="P31" s="257">
        <v>4.9059299833293643E-2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1043.6500000000001</v>
      </c>
      <c r="F32" s="253">
        <v>1037.7166666666667</v>
      </c>
      <c r="G32" s="255">
        <v>1027.2833333333333</v>
      </c>
      <c r="H32" s="255">
        <v>1010.9166666666666</v>
      </c>
      <c r="I32" s="255">
        <v>1000.4833333333332</v>
      </c>
      <c r="J32" s="255">
        <v>1054.0833333333335</v>
      </c>
      <c r="K32" s="255">
        <v>1064.5166666666669</v>
      </c>
      <c r="L32" s="255">
        <v>1080.8833333333334</v>
      </c>
      <c r="M32" s="256">
        <v>1048.1500000000001</v>
      </c>
      <c r="N32" s="256">
        <v>1021.35</v>
      </c>
      <c r="O32" s="256">
        <v>21797600</v>
      </c>
      <c r="P32" s="257">
        <v>1.2126111560226355E-3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1082.95</v>
      </c>
      <c r="F33" s="253">
        <v>1085.1666666666667</v>
      </c>
      <c r="G33" s="255">
        <v>1077.0833333333335</v>
      </c>
      <c r="H33" s="255">
        <v>1071.2166666666667</v>
      </c>
      <c r="I33" s="255">
        <v>1063.1333333333334</v>
      </c>
      <c r="J33" s="255">
        <v>1091.0333333333335</v>
      </c>
      <c r="K33" s="255">
        <v>1099.116666666667</v>
      </c>
      <c r="L33" s="255">
        <v>1104.9833333333336</v>
      </c>
      <c r="M33" s="256">
        <v>1093.25</v>
      </c>
      <c r="N33" s="256">
        <v>1079.3</v>
      </c>
      <c r="O33" s="256">
        <v>46576875</v>
      </c>
      <c r="P33" s="257">
        <v>6.7818592021183181E-3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8357.85</v>
      </c>
      <c r="F34" s="253">
        <v>8366.1999999999989</v>
      </c>
      <c r="G34" s="255">
        <v>8277.7999999999975</v>
      </c>
      <c r="H34" s="255">
        <v>8197.7499999999982</v>
      </c>
      <c r="I34" s="255">
        <v>8109.3499999999967</v>
      </c>
      <c r="J34" s="255">
        <v>8446.2499999999982</v>
      </c>
      <c r="K34" s="255">
        <v>8534.65</v>
      </c>
      <c r="L34" s="255">
        <v>8614.6999999999989</v>
      </c>
      <c r="M34" s="256">
        <v>8454.6</v>
      </c>
      <c r="N34" s="256">
        <v>8286.15</v>
      </c>
      <c r="O34" s="256">
        <v>2237500</v>
      </c>
      <c r="P34" s="257">
        <v>-2.558519324986391E-2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1615.95</v>
      </c>
      <c r="F35" s="253">
        <v>1618.1666666666667</v>
      </c>
      <c r="G35" s="255">
        <v>1607.4333333333334</v>
      </c>
      <c r="H35" s="255">
        <v>1598.9166666666667</v>
      </c>
      <c r="I35" s="255">
        <v>1588.1833333333334</v>
      </c>
      <c r="J35" s="255">
        <v>1626.6833333333334</v>
      </c>
      <c r="K35" s="255">
        <v>1637.4166666666665</v>
      </c>
      <c r="L35" s="255">
        <v>1645.9333333333334</v>
      </c>
      <c r="M35" s="256">
        <v>1628.9</v>
      </c>
      <c r="N35" s="256">
        <v>1609.65</v>
      </c>
      <c r="O35" s="256">
        <v>9479500</v>
      </c>
      <c r="P35" s="257">
        <v>-2.353728883395138E-2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6638.9</v>
      </c>
      <c r="F36" s="253">
        <v>6658.833333333333</v>
      </c>
      <c r="G36" s="255">
        <v>6599.8666666666659</v>
      </c>
      <c r="H36" s="255">
        <v>6560.833333333333</v>
      </c>
      <c r="I36" s="255">
        <v>6501.8666666666659</v>
      </c>
      <c r="J36" s="255">
        <v>6697.8666666666659</v>
      </c>
      <c r="K36" s="255">
        <v>6756.833333333333</v>
      </c>
      <c r="L36" s="255">
        <v>6795.8666666666659</v>
      </c>
      <c r="M36" s="256">
        <v>6717.8</v>
      </c>
      <c r="N36" s="256">
        <v>6619.8</v>
      </c>
      <c r="O36" s="256">
        <v>9073625</v>
      </c>
      <c r="P36" s="257">
        <v>1.5841695005387856E-2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2294.0500000000002</v>
      </c>
      <c r="F37" s="253">
        <v>2301.0333333333333</v>
      </c>
      <c r="G37" s="255">
        <v>2263.4166666666665</v>
      </c>
      <c r="H37" s="255">
        <v>2232.7833333333333</v>
      </c>
      <c r="I37" s="255">
        <v>2195.1666666666665</v>
      </c>
      <c r="J37" s="255">
        <v>2331.6666666666665</v>
      </c>
      <c r="K37" s="255">
        <v>2369.2833333333333</v>
      </c>
      <c r="L37" s="255">
        <v>2399.9166666666665</v>
      </c>
      <c r="M37" s="256">
        <v>2338.65</v>
      </c>
      <c r="N37" s="256">
        <v>2270.4</v>
      </c>
      <c r="O37" s="256">
        <v>2619600</v>
      </c>
      <c r="P37" s="257">
        <v>-1.0313952170463561E-2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378.75</v>
      </c>
      <c r="F38" s="253">
        <v>379.65000000000003</v>
      </c>
      <c r="G38" s="255">
        <v>374.10000000000008</v>
      </c>
      <c r="H38" s="255">
        <v>369.45000000000005</v>
      </c>
      <c r="I38" s="255">
        <v>363.90000000000009</v>
      </c>
      <c r="J38" s="255">
        <v>384.30000000000007</v>
      </c>
      <c r="K38" s="255">
        <v>389.85</v>
      </c>
      <c r="L38" s="255">
        <v>394.50000000000006</v>
      </c>
      <c r="M38" s="256">
        <v>385.2</v>
      </c>
      <c r="N38" s="256">
        <v>375</v>
      </c>
      <c r="O38" s="256">
        <v>12150400</v>
      </c>
      <c r="P38" s="257">
        <v>-5.3825068527286322E-2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202.8</v>
      </c>
      <c r="F39" s="253">
        <v>204.04999999999998</v>
      </c>
      <c r="G39" s="255">
        <v>198.09999999999997</v>
      </c>
      <c r="H39" s="255">
        <v>193.39999999999998</v>
      </c>
      <c r="I39" s="255">
        <v>187.44999999999996</v>
      </c>
      <c r="J39" s="255">
        <v>208.74999999999997</v>
      </c>
      <c r="K39" s="255">
        <v>214.69999999999996</v>
      </c>
      <c r="L39" s="255">
        <v>219.39999999999998</v>
      </c>
      <c r="M39" s="256">
        <v>210</v>
      </c>
      <c r="N39" s="256">
        <v>199.35</v>
      </c>
      <c r="O39" s="256">
        <v>107017500</v>
      </c>
      <c r="P39" s="257">
        <v>0.10990976975731176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269.35000000000002</v>
      </c>
      <c r="F40" s="253">
        <v>269.65000000000003</v>
      </c>
      <c r="G40" s="255">
        <v>266.95000000000005</v>
      </c>
      <c r="H40" s="255">
        <v>264.55</v>
      </c>
      <c r="I40" s="255">
        <v>261.85000000000002</v>
      </c>
      <c r="J40" s="255">
        <v>272.05000000000007</v>
      </c>
      <c r="K40" s="255">
        <v>274.75</v>
      </c>
      <c r="L40" s="255">
        <v>277.15000000000009</v>
      </c>
      <c r="M40" s="256">
        <v>272.35000000000002</v>
      </c>
      <c r="N40" s="256">
        <v>267.25</v>
      </c>
      <c r="O40" s="256">
        <v>145264275</v>
      </c>
      <c r="P40" s="257">
        <v>-1.2192696316333837E-2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1421.35</v>
      </c>
      <c r="F41" s="253">
        <v>1421.1166666666668</v>
      </c>
      <c r="G41" s="255">
        <v>1415.2333333333336</v>
      </c>
      <c r="H41" s="255">
        <v>1409.1166666666668</v>
      </c>
      <c r="I41" s="255">
        <v>1403.2333333333336</v>
      </c>
      <c r="J41" s="255">
        <v>1427.2333333333336</v>
      </c>
      <c r="K41" s="255">
        <v>1433.1166666666668</v>
      </c>
      <c r="L41" s="255">
        <v>1439.2333333333336</v>
      </c>
      <c r="M41" s="256">
        <v>1427</v>
      </c>
      <c r="N41" s="256">
        <v>1415</v>
      </c>
      <c r="O41" s="256">
        <v>3559875</v>
      </c>
      <c r="P41" s="257">
        <v>-3.8391410048622364E-2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204.25</v>
      </c>
      <c r="F42" s="253">
        <v>204.63333333333333</v>
      </c>
      <c r="G42" s="255">
        <v>202.56666666666666</v>
      </c>
      <c r="H42" s="255">
        <v>200.88333333333333</v>
      </c>
      <c r="I42" s="255">
        <v>198.81666666666666</v>
      </c>
      <c r="J42" s="255">
        <v>206.31666666666666</v>
      </c>
      <c r="K42" s="255">
        <v>208.38333333333333</v>
      </c>
      <c r="L42" s="255">
        <v>210.06666666666666</v>
      </c>
      <c r="M42" s="256">
        <v>206.7</v>
      </c>
      <c r="N42" s="256">
        <v>202.95</v>
      </c>
      <c r="O42" s="256">
        <v>131265300</v>
      </c>
      <c r="P42" s="257">
        <v>2.2556724834598817E-2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564</v>
      </c>
      <c r="F43" s="253">
        <v>558.46666666666658</v>
      </c>
      <c r="G43" s="255">
        <v>549.33333333333314</v>
      </c>
      <c r="H43" s="255">
        <v>534.66666666666652</v>
      </c>
      <c r="I43" s="255">
        <v>525.53333333333308</v>
      </c>
      <c r="J43" s="255">
        <v>573.13333333333321</v>
      </c>
      <c r="K43" s="255">
        <v>582.26666666666665</v>
      </c>
      <c r="L43" s="255">
        <v>596.93333333333328</v>
      </c>
      <c r="M43" s="256">
        <v>567.6</v>
      </c>
      <c r="N43" s="256">
        <v>543.79999999999995</v>
      </c>
      <c r="O43" s="256">
        <v>16084200</v>
      </c>
      <c r="P43" s="257">
        <v>-0.15211189200473174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1175.5999999999999</v>
      </c>
      <c r="F44" s="253">
        <v>1158.1000000000001</v>
      </c>
      <c r="G44" s="255">
        <v>1136.2000000000003</v>
      </c>
      <c r="H44" s="255">
        <v>1096.8000000000002</v>
      </c>
      <c r="I44" s="255">
        <v>1074.9000000000003</v>
      </c>
      <c r="J44" s="255">
        <v>1197.5000000000002</v>
      </c>
      <c r="K44" s="255">
        <v>1219.4000000000003</v>
      </c>
      <c r="L44" s="255">
        <v>1258.8000000000002</v>
      </c>
      <c r="M44" s="256">
        <v>1180</v>
      </c>
      <c r="N44" s="256">
        <v>1118.7</v>
      </c>
      <c r="O44" s="256">
        <v>8834000</v>
      </c>
      <c r="P44" s="257">
        <v>3.5032220269478616E-2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1111.45</v>
      </c>
      <c r="F45" s="253">
        <v>1114.8166666666666</v>
      </c>
      <c r="G45" s="255">
        <v>1102.6333333333332</v>
      </c>
      <c r="H45" s="255">
        <v>1093.8166666666666</v>
      </c>
      <c r="I45" s="255">
        <v>1081.6333333333332</v>
      </c>
      <c r="J45" s="255">
        <v>1123.6333333333332</v>
      </c>
      <c r="K45" s="255">
        <v>1135.8166666666666</v>
      </c>
      <c r="L45" s="255">
        <v>1144.6333333333332</v>
      </c>
      <c r="M45" s="256">
        <v>1127</v>
      </c>
      <c r="N45" s="256">
        <v>1106</v>
      </c>
      <c r="O45" s="256">
        <v>35294400</v>
      </c>
      <c r="P45" s="257">
        <v>-4.1814088131231905E-3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227.7</v>
      </c>
      <c r="F46" s="253">
        <v>228.46666666666667</v>
      </c>
      <c r="G46" s="255">
        <v>225.23333333333335</v>
      </c>
      <c r="H46" s="255">
        <v>222.76666666666668</v>
      </c>
      <c r="I46" s="255">
        <v>219.53333333333336</v>
      </c>
      <c r="J46" s="255">
        <v>230.93333333333334</v>
      </c>
      <c r="K46" s="255">
        <v>234.16666666666663</v>
      </c>
      <c r="L46" s="255">
        <v>236.63333333333333</v>
      </c>
      <c r="M46" s="256">
        <v>231.7</v>
      </c>
      <c r="N46" s="256">
        <v>226</v>
      </c>
      <c r="O46" s="256">
        <v>99645000</v>
      </c>
      <c r="P46" s="257">
        <v>3.4388795029701894E-2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274</v>
      </c>
      <c r="F47" s="253">
        <v>272.66666666666669</v>
      </c>
      <c r="G47" s="255">
        <v>270.13333333333338</v>
      </c>
      <c r="H47" s="255">
        <v>266.26666666666671</v>
      </c>
      <c r="I47" s="255">
        <v>263.73333333333341</v>
      </c>
      <c r="J47" s="255">
        <v>276.53333333333336</v>
      </c>
      <c r="K47" s="255">
        <v>279.06666666666666</v>
      </c>
      <c r="L47" s="255">
        <v>282.93333333333334</v>
      </c>
      <c r="M47" s="256">
        <v>275.2</v>
      </c>
      <c r="N47" s="256">
        <v>268.8</v>
      </c>
      <c r="O47" s="256">
        <v>39710000</v>
      </c>
      <c r="P47" s="257">
        <v>-2.029235798433356E-2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28772.6</v>
      </c>
      <c r="F48" s="253">
        <v>28659.833333333332</v>
      </c>
      <c r="G48" s="255">
        <v>28332.966666666664</v>
      </c>
      <c r="H48" s="255">
        <v>27893.333333333332</v>
      </c>
      <c r="I48" s="255">
        <v>27566.466666666664</v>
      </c>
      <c r="J48" s="255">
        <v>29099.466666666664</v>
      </c>
      <c r="K48" s="255">
        <v>29426.333333333332</v>
      </c>
      <c r="L48" s="255">
        <v>29865.966666666664</v>
      </c>
      <c r="M48" s="256">
        <v>28986.7</v>
      </c>
      <c r="N48" s="256">
        <v>28220.2</v>
      </c>
      <c r="O48" s="256">
        <v>256800</v>
      </c>
      <c r="P48" s="257">
        <v>0.12879120879120878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628.35</v>
      </c>
      <c r="F49" s="253">
        <v>622.43333333333339</v>
      </c>
      <c r="G49" s="255">
        <v>611.26666666666677</v>
      </c>
      <c r="H49" s="255">
        <v>594.18333333333339</v>
      </c>
      <c r="I49" s="255">
        <v>583.01666666666677</v>
      </c>
      <c r="J49" s="255">
        <v>639.51666666666677</v>
      </c>
      <c r="K49" s="255">
        <v>650.68333333333328</v>
      </c>
      <c r="L49" s="255">
        <v>667.76666666666677</v>
      </c>
      <c r="M49" s="256">
        <v>633.6</v>
      </c>
      <c r="N49" s="256">
        <v>605.35</v>
      </c>
      <c r="O49" s="256">
        <v>38624400</v>
      </c>
      <c r="P49" s="257">
        <v>6.0439831974301951E-2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4907.3999999999996</v>
      </c>
      <c r="F50" s="253">
        <v>4920.5666666666666</v>
      </c>
      <c r="G50" s="255">
        <v>4888.1333333333332</v>
      </c>
      <c r="H50" s="255">
        <v>4868.8666666666668</v>
      </c>
      <c r="I50" s="255">
        <v>4836.4333333333334</v>
      </c>
      <c r="J50" s="255">
        <v>4939.833333333333</v>
      </c>
      <c r="K50" s="255">
        <v>4972.2666666666655</v>
      </c>
      <c r="L50" s="255">
        <v>4991.5333333333328</v>
      </c>
      <c r="M50" s="256">
        <v>4953</v>
      </c>
      <c r="N50" s="256">
        <v>4901.3</v>
      </c>
      <c r="O50" s="256">
        <v>2500000</v>
      </c>
      <c r="P50" s="257">
        <v>-2.4656679151061175E-2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780.45</v>
      </c>
      <c r="F51" s="253">
        <v>790.46666666666658</v>
      </c>
      <c r="G51" s="255">
        <v>767.03333333333319</v>
      </c>
      <c r="H51" s="255">
        <v>753.61666666666656</v>
      </c>
      <c r="I51" s="255">
        <v>730.18333333333317</v>
      </c>
      <c r="J51" s="255">
        <v>803.88333333333321</v>
      </c>
      <c r="K51" s="255">
        <v>827.31666666666661</v>
      </c>
      <c r="L51" s="255">
        <v>840.73333333333323</v>
      </c>
      <c r="M51" s="256">
        <v>813.9</v>
      </c>
      <c r="N51" s="256">
        <v>777.05</v>
      </c>
      <c r="O51" s="256">
        <v>8303000</v>
      </c>
      <c r="P51" s="257">
        <v>4.6244959677419352E-2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572.5</v>
      </c>
      <c r="F52" s="253">
        <v>575.05000000000007</v>
      </c>
      <c r="G52" s="255">
        <v>565.60000000000014</v>
      </c>
      <c r="H52" s="255">
        <v>558.70000000000005</v>
      </c>
      <c r="I52" s="255">
        <v>549.25000000000011</v>
      </c>
      <c r="J52" s="255">
        <v>581.95000000000016</v>
      </c>
      <c r="K52" s="255">
        <v>591.4000000000002</v>
      </c>
      <c r="L52" s="255">
        <v>598.30000000000018</v>
      </c>
      <c r="M52" s="256">
        <v>584.5</v>
      </c>
      <c r="N52" s="256">
        <v>568.15</v>
      </c>
      <c r="O52" s="256">
        <v>50679000</v>
      </c>
      <c r="P52" s="257">
        <v>-7.5688186339685826E-2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799.9</v>
      </c>
      <c r="F53" s="253">
        <v>801.26666666666654</v>
      </c>
      <c r="G53" s="255">
        <v>793.98333333333312</v>
      </c>
      <c r="H53" s="255">
        <v>788.06666666666661</v>
      </c>
      <c r="I53" s="255">
        <v>780.78333333333319</v>
      </c>
      <c r="J53" s="255">
        <v>807.18333333333305</v>
      </c>
      <c r="K53" s="255">
        <v>814.46666666666658</v>
      </c>
      <c r="L53" s="255">
        <v>820.38333333333298</v>
      </c>
      <c r="M53" s="256">
        <v>808.55</v>
      </c>
      <c r="N53" s="256">
        <v>795.35</v>
      </c>
      <c r="O53" s="256">
        <v>4553250</v>
      </c>
      <c r="P53" s="257">
        <v>-3.2124352331606217E-2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357.2</v>
      </c>
      <c r="F54" s="253">
        <v>359.86666666666662</v>
      </c>
      <c r="G54" s="255">
        <v>353.38333333333321</v>
      </c>
      <c r="H54" s="255">
        <v>349.56666666666661</v>
      </c>
      <c r="I54" s="255">
        <v>343.0833333333332</v>
      </c>
      <c r="J54" s="255">
        <v>363.68333333333322</v>
      </c>
      <c r="K54" s="255">
        <v>370.16666666666669</v>
      </c>
      <c r="L54" s="255">
        <v>373.98333333333323</v>
      </c>
      <c r="M54" s="256">
        <v>366.35</v>
      </c>
      <c r="N54" s="256">
        <v>356.05</v>
      </c>
      <c r="O54" s="256">
        <v>9213100</v>
      </c>
      <c r="P54" s="257">
        <v>2.0665426741062203E-3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1110.2</v>
      </c>
      <c r="F55" s="253">
        <v>1107.4333333333334</v>
      </c>
      <c r="G55" s="255">
        <v>1099.1666666666667</v>
      </c>
      <c r="H55" s="255">
        <v>1088.1333333333334</v>
      </c>
      <c r="I55" s="255">
        <v>1079.8666666666668</v>
      </c>
      <c r="J55" s="255">
        <v>1118.4666666666667</v>
      </c>
      <c r="K55" s="255">
        <v>1126.7333333333331</v>
      </c>
      <c r="L55" s="255">
        <v>1137.7666666666667</v>
      </c>
      <c r="M55" s="256">
        <v>1115.7</v>
      </c>
      <c r="N55" s="256">
        <v>1096.4000000000001</v>
      </c>
      <c r="O55" s="256">
        <v>16280625</v>
      </c>
      <c r="P55" s="257">
        <v>7.5033842583639527E-3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1465.95</v>
      </c>
      <c r="F56" s="253">
        <v>1466.9833333333333</v>
      </c>
      <c r="G56" s="255">
        <v>1457.5166666666667</v>
      </c>
      <c r="H56" s="255">
        <v>1449.0833333333333</v>
      </c>
      <c r="I56" s="255">
        <v>1439.6166666666666</v>
      </c>
      <c r="J56" s="255">
        <v>1475.4166666666667</v>
      </c>
      <c r="K56" s="255">
        <v>1484.8833333333334</v>
      </c>
      <c r="L56" s="255">
        <v>1493.3166666666668</v>
      </c>
      <c r="M56" s="256">
        <v>1476.45</v>
      </c>
      <c r="N56" s="256">
        <v>1458.55</v>
      </c>
      <c r="O56" s="256">
        <v>9951500</v>
      </c>
      <c r="P56" s="257">
        <v>1.3065064018813691E-4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443.25</v>
      </c>
      <c r="F57" s="253">
        <v>443.51666666666665</v>
      </c>
      <c r="G57" s="255">
        <v>440.23333333333329</v>
      </c>
      <c r="H57" s="255">
        <v>437.21666666666664</v>
      </c>
      <c r="I57" s="255">
        <v>433.93333333333328</v>
      </c>
      <c r="J57" s="255">
        <v>446.5333333333333</v>
      </c>
      <c r="K57" s="255">
        <v>449.81666666666661</v>
      </c>
      <c r="L57" s="255">
        <v>452.83333333333331</v>
      </c>
      <c r="M57" s="256">
        <v>446.8</v>
      </c>
      <c r="N57" s="256">
        <v>440.5</v>
      </c>
      <c r="O57" s="256">
        <v>66236100</v>
      </c>
      <c r="P57" s="257">
        <v>-6.9892642382646478E-3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6610.3</v>
      </c>
      <c r="F58" s="253">
        <v>6585.6333333333341</v>
      </c>
      <c r="G58" s="255">
        <v>6501.2666666666682</v>
      </c>
      <c r="H58" s="255">
        <v>6392.2333333333345</v>
      </c>
      <c r="I58" s="255">
        <v>6307.8666666666686</v>
      </c>
      <c r="J58" s="255">
        <v>6694.6666666666679</v>
      </c>
      <c r="K58" s="255">
        <v>6779.0333333333347</v>
      </c>
      <c r="L58" s="255">
        <v>6888.0666666666675</v>
      </c>
      <c r="M58" s="256">
        <v>6670</v>
      </c>
      <c r="N58" s="256">
        <v>6476.6</v>
      </c>
      <c r="O58" s="256">
        <v>1411350</v>
      </c>
      <c r="P58" s="257">
        <v>-3.2493573264781493E-2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2527.1</v>
      </c>
      <c r="F59" s="253">
        <v>2533.2999999999997</v>
      </c>
      <c r="G59" s="255">
        <v>2509.7999999999993</v>
      </c>
      <c r="H59" s="255">
        <v>2492.4999999999995</v>
      </c>
      <c r="I59" s="255">
        <v>2468.9999999999991</v>
      </c>
      <c r="J59" s="255">
        <v>2550.5999999999995</v>
      </c>
      <c r="K59" s="255">
        <v>2574.1000000000004</v>
      </c>
      <c r="L59" s="255">
        <v>2591.3999999999996</v>
      </c>
      <c r="M59" s="256">
        <v>2556.8000000000002</v>
      </c>
      <c r="N59" s="256">
        <v>2516</v>
      </c>
      <c r="O59" s="256">
        <v>3554950</v>
      </c>
      <c r="P59" s="257">
        <v>8.1389578163771712E-3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989.95</v>
      </c>
      <c r="F60" s="253">
        <v>991.9666666666667</v>
      </c>
      <c r="G60" s="255">
        <v>978.98333333333335</v>
      </c>
      <c r="H60" s="255">
        <v>968.01666666666665</v>
      </c>
      <c r="I60" s="255">
        <v>955.0333333333333</v>
      </c>
      <c r="J60" s="255">
        <v>1002.9333333333334</v>
      </c>
      <c r="K60" s="255">
        <v>1015.9166666666667</v>
      </c>
      <c r="L60" s="255">
        <v>1026.8833333333334</v>
      </c>
      <c r="M60" s="256">
        <v>1004.95</v>
      </c>
      <c r="N60" s="256">
        <v>981</v>
      </c>
      <c r="O60" s="256">
        <v>18076000</v>
      </c>
      <c r="P60" s="257">
        <v>3.6289629077566929E-2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1059.0999999999999</v>
      </c>
      <c r="F61" s="253">
        <v>1067.6833333333334</v>
      </c>
      <c r="G61" s="255">
        <v>1046.2166666666667</v>
      </c>
      <c r="H61" s="255">
        <v>1033.3333333333333</v>
      </c>
      <c r="I61" s="255">
        <v>1011.8666666666666</v>
      </c>
      <c r="J61" s="255">
        <v>1080.5666666666668</v>
      </c>
      <c r="K61" s="255">
        <v>1102.0333333333335</v>
      </c>
      <c r="L61" s="255">
        <v>1114.916666666667</v>
      </c>
      <c r="M61" s="256">
        <v>1089.1500000000001</v>
      </c>
      <c r="N61" s="256">
        <v>1054.8</v>
      </c>
      <c r="O61" s="256">
        <v>1736700</v>
      </c>
      <c r="P61" s="257">
        <v>-1.1159824631327222E-2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287.7</v>
      </c>
      <c r="F62" s="253">
        <v>289.13333333333333</v>
      </c>
      <c r="G62" s="255">
        <v>284.71666666666664</v>
      </c>
      <c r="H62" s="255">
        <v>281.73333333333329</v>
      </c>
      <c r="I62" s="255">
        <v>277.31666666666661</v>
      </c>
      <c r="J62" s="255">
        <v>292.11666666666667</v>
      </c>
      <c r="K62" s="255">
        <v>296.53333333333342</v>
      </c>
      <c r="L62" s="255">
        <v>299.51666666666671</v>
      </c>
      <c r="M62" s="256">
        <v>293.55</v>
      </c>
      <c r="N62" s="256">
        <v>286.14999999999998</v>
      </c>
      <c r="O62" s="256">
        <v>17753400</v>
      </c>
      <c r="P62" s="257">
        <v>5.531778300877381E-2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134.94999999999999</v>
      </c>
      <c r="F63" s="253">
        <v>135.26666666666665</v>
      </c>
      <c r="G63" s="255">
        <v>134.0333333333333</v>
      </c>
      <c r="H63" s="255">
        <v>133.11666666666665</v>
      </c>
      <c r="I63" s="255">
        <v>131.8833333333333</v>
      </c>
      <c r="J63" s="255">
        <v>136.18333333333331</v>
      </c>
      <c r="K63" s="255">
        <v>137.41666666666666</v>
      </c>
      <c r="L63" s="255">
        <v>138.33333333333331</v>
      </c>
      <c r="M63" s="256">
        <v>136.5</v>
      </c>
      <c r="N63" s="256">
        <v>134.35</v>
      </c>
      <c r="O63" s="256">
        <v>44025000</v>
      </c>
      <c r="P63" s="257">
        <v>-2.9441739327369493E-3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2739.55</v>
      </c>
      <c r="F64" s="253">
        <v>2735.1833333333329</v>
      </c>
      <c r="G64" s="255">
        <v>2660.8666666666659</v>
      </c>
      <c r="H64" s="255">
        <v>2582.1833333333329</v>
      </c>
      <c r="I64" s="255">
        <v>2507.8666666666659</v>
      </c>
      <c r="J64" s="255">
        <v>2813.8666666666659</v>
      </c>
      <c r="K64" s="255">
        <v>2888.1833333333325</v>
      </c>
      <c r="L64" s="255">
        <v>2966.8666666666659</v>
      </c>
      <c r="M64" s="256">
        <v>2809.5</v>
      </c>
      <c r="N64" s="256">
        <v>2656.5</v>
      </c>
      <c r="O64" s="256">
        <v>4353000</v>
      </c>
      <c r="P64" s="257">
        <v>-4.5080618624547548E-2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529.95000000000005</v>
      </c>
      <c r="F65" s="253">
        <v>531.86666666666667</v>
      </c>
      <c r="G65" s="255">
        <v>526.43333333333339</v>
      </c>
      <c r="H65" s="255">
        <v>522.91666666666674</v>
      </c>
      <c r="I65" s="255">
        <v>517.48333333333346</v>
      </c>
      <c r="J65" s="255">
        <v>535.38333333333333</v>
      </c>
      <c r="K65" s="255">
        <v>540.81666666666649</v>
      </c>
      <c r="L65" s="255">
        <v>544.33333333333326</v>
      </c>
      <c r="M65" s="256">
        <v>537.29999999999995</v>
      </c>
      <c r="N65" s="256">
        <v>528.35</v>
      </c>
      <c r="O65" s="256">
        <v>23212500</v>
      </c>
      <c r="P65" s="257">
        <v>4.9245089019968611E-3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2110.3000000000002</v>
      </c>
      <c r="F66" s="253">
        <v>2103.5</v>
      </c>
      <c r="G66" s="255">
        <v>2083.8000000000002</v>
      </c>
      <c r="H66" s="255">
        <v>2057.3000000000002</v>
      </c>
      <c r="I66" s="255">
        <v>2037.6000000000004</v>
      </c>
      <c r="J66" s="255">
        <v>2130</v>
      </c>
      <c r="K66" s="255">
        <v>2149.6999999999998</v>
      </c>
      <c r="L66" s="255">
        <v>2176.1999999999998</v>
      </c>
      <c r="M66" s="256">
        <v>2123.1999999999998</v>
      </c>
      <c r="N66" s="256">
        <v>2077</v>
      </c>
      <c r="O66" s="256">
        <v>3293500</v>
      </c>
      <c r="P66" s="257">
        <v>-1.6671718702637162E-3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2283.65</v>
      </c>
      <c r="F67" s="253">
        <v>2293.7666666666664</v>
      </c>
      <c r="G67" s="255">
        <v>2267.7833333333328</v>
      </c>
      <c r="H67" s="255">
        <v>2251.9166666666665</v>
      </c>
      <c r="I67" s="255">
        <v>2225.9333333333329</v>
      </c>
      <c r="J67" s="255">
        <v>2309.6333333333328</v>
      </c>
      <c r="K67" s="255">
        <v>2335.6166666666663</v>
      </c>
      <c r="L67" s="255">
        <v>2351.4833333333327</v>
      </c>
      <c r="M67" s="256">
        <v>2319.75</v>
      </c>
      <c r="N67" s="256">
        <v>2277.9</v>
      </c>
      <c r="O67" s="256">
        <v>3018600</v>
      </c>
      <c r="P67" s="257">
        <v>-4.8462071011769357E-3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149.65</v>
      </c>
      <c r="F68" s="253">
        <v>149.20000000000002</v>
      </c>
      <c r="G68" s="255">
        <v>146.05000000000004</v>
      </c>
      <c r="H68" s="255">
        <v>142.45000000000002</v>
      </c>
      <c r="I68" s="255">
        <v>139.30000000000004</v>
      </c>
      <c r="J68" s="255">
        <v>152.80000000000004</v>
      </c>
      <c r="K68" s="255">
        <v>155.95000000000002</v>
      </c>
      <c r="L68" s="255">
        <v>159.55000000000004</v>
      </c>
      <c r="M68" s="256">
        <v>152.35</v>
      </c>
      <c r="N68" s="256">
        <v>145.6</v>
      </c>
      <c r="O68" s="256">
        <v>12186000</v>
      </c>
      <c r="P68" s="257">
        <v>-0.14753410283315846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3577.25</v>
      </c>
      <c r="F69" s="253">
        <v>3596.8166666666671</v>
      </c>
      <c r="G69" s="255">
        <v>3540.4333333333343</v>
      </c>
      <c r="H69" s="255">
        <v>3503.6166666666672</v>
      </c>
      <c r="I69" s="255">
        <v>3447.2333333333345</v>
      </c>
      <c r="J69" s="255">
        <v>3633.6333333333341</v>
      </c>
      <c r="K69" s="255">
        <v>3690.0166666666664</v>
      </c>
      <c r="L69" s="255">
        <v>3726.8333333333339</v>
      </c>
      <c r="M69" s="256">
        <v>3653.2</v>
      </c>
      <c r="N69" s="256">
        <v>3560</v>
      </c>
      <c r="O69" s="256">
        <v>4096800</v>
      </c>
      <c r="P69" s="257">
        <v>4.0008123476848088E-2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6942.15</v>
      </c>
      <c r="F70" s="253">
        <v>6950.55</v>
      </c>
      <c r="G70" s="255">
        <v>6859.05</v>
      </c>
      <c r="H70" s="255">
        <v>6775.95</v>
      </c>
      <c r="I70" s="255">
        <v>6684.45</v>
      </c>
      <c r="J70" s="255">
        <v>7033.6500000000005</v>
      </c>
      <c r="K70" s="255">
        <v>7125.1500000000005</v>
      </c>
      <c r="L70" s="255">
        <v>7208.2500000000009</v>
      </c>
      <c r="M70" s="256">
        <v>7042.05</v>
      </c>
      <c r="N70" s="256">
        <v>6867.45</v>
      </c>
      <c r="O70" s="256">
        <v>1557600</v>
      </c>
      <c r="P70" s="257">
        <v>1.6909316445779199E-2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904.25</v>
      </c>
      <c r="F71" s="253">
        <v>901.26666666666677</v>
      </c>
      <c r="G71" s="255">
        <v>891.58333333333348</v>
      </c>
      <c r="H71" s="255">
        <v>878.91666666666674</v>
      </c>
      <c r="I71" s="255">
        <v>869.23333333333346</v>
      </c>
      <c r="J71" s="255">
        <v>913.93333333333351</v>
      </c>
      <c r="K71" s="255">
        <v>923.61666666666667</v>
      </c>
      <c r="L71" s="255">
        <v>936.28333333333353</v>
      </c>
      <c r="M71" s="256">
        <v>910.95</v>
      </c>
      <c r="N71" s="256">
        <v>888.6</v>
      </c>
      <c r="O71" s="256">
        <v>35715900</v>
      </c>
      <c r="P71" s="257">
        <v>1.5814913886151392E-2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6421.85</v>
      </c>
      <c r="F72" s="253">
        <v>6425.3166666666657</v>
      </c>
      <c r="G72" s="255">
        <v>6372.6833333333316</v>
      </c>
      <c r="H72" s="255">
        <v>6323.5166666666655</v>
      </c>
      <c r="I72" s="255">
        <v>6270.8833333333314</v>
      </c>
      <c r="J72" s="255">
        <v>6474.4833333333318</v>
      </c>
      <c r="K72" s="255">
        <v>6527.1166666666668</v>
      </c>
      <c r="L72" s="255">
        <v>6576.2833333333319</v>
      </c>
      <c r="M72" s="256">
        <v>6477.95</v>
      </c>
      <c r="N72" s="256">
        <v>6376.15</v>
      </c>
      <c r="O72" s="256">
        <v>2174250</v>
      </c>
      <c r="P72" s="257">
        <v>3.5480414335039887E-2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3957.55</v>
      </c>
      <c r="F73" s="253">
        <v>3947.35</v>
      </c>
      <c r="G73" s="255">
        <v>3900.7</v>
      </c>
      <c r="H73" s="255">
        <v>3843.85</v>
      </c>
      <c r="I73" s="255">
        <v>3797.2</v>
      </c>
      <c r="J73" s="255">
        <v>4004.2</v>
      </c>
      <c r="K73" s="255">
        <v>4050.8500000000004</v>
      </c>
      <c r="L73" s="255">
        <v>4107.7</v>
      </c>
      <c r="M73" s="256">
        <v>3994</v>
      </c>
      <c r="N73" s="256">
        <v>3890.5</v>
      </c>
      <c r="O73" s="256">
        <v>3877125</v>
      </c>
      <c r="P73" s="257">
        <v>-1.3974809737861053E-2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2889.9</v>
      </c>
      <c r="F74" s="253">
        <v>2886.8500000000004</v>
      </c>
      <c r="G74" s="255">
        <v>2854.4000000000005</v>
      </c>
      <c r="H74" s="255">
        <v>2818.9</v>
      </c>
      <c r="I74" s="255">
        <v>2786.4500000000003</v>
      </c>
      <c r="J74" s="255">
        <v>2922.3500000000008</v>
      </c>
      <c r="K74" s="255">
        <v>2954.8000000000006</v>
      </c>
      <c r="L74" s="255">
        <v>2990.3000000000011</v>
      </c>
      <c r="M74" s="256">
        <v>2919.3</v>
      </c>
      <c r="N74" s="256">
        <v>2851.35</v>
      </c>
      <c r="O74" s="256">
        <v>2523675</v>
      </c>
      <c r="P74" s="257">
        <v>8.1291881797209715E-3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328.75</v>
      </c>
      <c r="F75" s="253">
        <v>329.48333333333335</v>
      </c>
      <c r="G75" s="255">
        <v>327.2166666666667</v>
      </c>
      <c r="H75" s="255">
        <v>325.68333333333334</v>
      </c>
      <c r="I75" s="255">
        <v>323.41666666666669</v>
      </c>
      <c r="J75" s="255">
        <v>331.01666666666671</v>
      </c>
      <c r="K75" s="255">
        <v>333.28333333333336</v>
      </c>
      <c r="L75" s="255">
        <v>334.81666666666672</v>
      </c>
      <c r="M75" s="256">
        <v>331.75</v>
      </c>
      <c r="N75" s="256">
        <v>327.95</v>
      </c>
      <c r="O75" s="256">
        <v>20008800</v>
      </c>
      <c r="P75" s="257">
        <v>2.7166882276843468E-2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151.75</v>
      </c>
      <c r="F76" s="253">
        <v>151.54999999999998</v>
      </c>
      <c r="G76" s="255">
        <v>150.29999999999995</v>
      </c>
      <c r="H76" s="255">
        <v>148.84999999999997</v>
      </c>
      <c r="I76" s="255">
        <v>147.59999999999994</v>
      </c>
      <c r="J76" s="255">
        <v>152.99999999999997</v>
      </c>
      <c r="K76" s="255">
        <v>154.25000000000003</v>
      </c>
      <c r="L76" s="255">
        <v>155.69999999999999</v>
      </c>
      <c r="M76" s="256">
        <v>152.80000000000001</v>
      </c>
      <c r="N76" s="256">
        <v>150.1</v>
      </c>
      <c r="O76" s="256">
        <v>99910000</v>
      </c>
      <c r="P76" s="257">
        <v>2.4875621890547265E-2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181.95</v>
      </c>
      <c r="F77" s="253">
        <v>181.03333333333333</v>
      </c>
      <c r="G77" s="255">
        <v>178.66666666666666</v>
      </c>
      <c r="H77" s="255">
        <v>175.38333333333333</v>
      </c>
      <c r="I77" s="255">
        <v>173.01666666666665</v>
      </c>
      <c r="J77" s="255">
        <v>184.31666666666666</v>
      </c>
      <c r="K77" s="255">
        <v>186.68333333333334</v>
      </c>
      <c r="L77" s="255">
        <v>189.96666666666667</v>
      </c>
      <c r="M77" s="256">
        <v>183.4</v>
      </c>
      <c r="N77" s="256">
        <v>177.75</v>
      </c>
      <c r="O77" s="256">
        <v>138951900</v>
      </c>
      <c r="P77" s="257">
        <v>1.4293347582153353E-2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929.4</v>
      </c>
      <c r="F78" s="253">
        <v>926.88333333333333</v>
      </c>
      <c r="G78" s="255">
        <v>910.51666666666665</v>
      </c>
      <c r="H78" s="255">
        <v>891.63333333333333</v>
      </c>
      <c r="I78" s="255">
        <v>875.26666666666665</v>
      </c>
      <c r="J78" s="255">
        <v>945.76666666666665</v>
      </c>
      <c r="K78" s="255">
        <v>962.13333333333321</v>
      </c>
      <c r="L78" s="255">
        <v>981.01666666666665</v>
      </c>
      <c r="M78" s="256">
        <v>943.25</v>
      </c>
      <c r="N78" s="256">
        <v>908</v>
      </c>
      <c r="O78" s="256">
        <v>16707625</v>
      </c>
      <c r="P78" s="257">
        <v>8.0251253925842592E-2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87.85</v>
      </c>
      <c r="F79" s="253">
        <v>88.066666666666663</v>
      </c>
      <c r="G79" s="255">
        <v>86.633333333333326</v>
      </c>
      <c r="H79" s="255">
        <v>85.416666666666657</v>
      </c>
      <c r="I79" s="255">
        <v>83.98333333333332</v>
      </c>
      <c r="J79" s="255">
        <v>89.283333333333331</v>
      </c>
      <c r="K79" s="255">
        <v>90.716666666666669</v>
      </c>
      <c r="L79" s="255">
        <v>91.933333333333337</v>
      </c>
      <c r="M79" s="256">
        <v>89.5</v>
      </c>
      <c r="N79" s="256">
        <v>86.85</v>
      </c>
      <c r="O79" s="256">
        <v>217968750</v>
      </c>
      <c r="P79" s="257">
        <v>-1.5347868069319511E-2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680.65</v>
      </c>
      <c r="F80" s="253">
        <v>676.88333333333333</v>
      </c>
      <c r="G80" s="255">
        <v>670.76666666666665</v>
      </c>
      <c r="H80" s="255">
        <v>660.88333333333333</v>
      </c>
      <c r="I80" s="255">
        <v>654.76666666666665</v>
      </c>
      <c r="J80" s="255">
        <v>686.76666666666665</v>
      </c>
      <c r="K80" s="255">
        <v>692.88333333333321</v>
      </c>
      <c r="L80" s="255">
        <v>702.76666666666665</v>
      </c>
      <c r="M80" s="256">
        <v>683</v>
      </c>
      <c r="N80" s="256">
        <v>667</v>
      </c>
      <c r="O80" s="256">
        <v>7944300</v>
      </c>
      <c r="P80" s="257">
        <v>-4.8427281220803489E-2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1250.6500000000001</v>
      </c>
      <c r="F81" s="253">
        <v>1248.1666666666667</v>
      </c>
      <c r="G81" s="255">
        <v>1236.9333333333334</v>
      </c>
      <c r="H81" s="255">
        <v>1223.2166666666667</v>
      </c>
      <c r="I81" s="255">
        <v>1211.9833333333333</v>
      </c>
      <c r="J81" s="255">
        <v>1261.8833333333334</v>
      </c>
      <c r="K81" s="255">
        <v>1273.1166666666666</v>
      </c>
      <c r="L81" s="255">
        <v>1286.8333333333335</v>
      </c>
      <c r="M81" s="256">
        <v>1259.4000000000001</v>
      </c>
      <c r="N81" s="256">
        <v>1234.45</v>
      </c>
      <c r="O81" s="256">
        <v>6295000</v>
      </c>
      <c r="P81" s="257">
        <v>-2.2287799953405296E-2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2468.4499999999998</v>
      </c>
      <c r="F82" s="253">
        <v>2453.4833333333331</v>
      </c>
      <c r="G82" s="255">
        <v>2415.9666666666662</v>
      </c>
      <c r="H82" s="255">
        <v>2363.4833333333331</v>
      </c>
      <c r="I82" s="255">
        <v>2325.9666666666662</v>
      </c>
      <c r="J82" s="255">
        <v>2505.9666666666662</v>
      </c>
      <c r="K82" s="255">
        <v>2543.4833333333336</v>
      </c>
      <c r="L82" s="255">
        <v>2595.9666666666662</v>
      </c>
      <c r="M82" s="256">
        <v>2491</v>
      </c>
      <c r="N82" s="256">
        <v>2401</v>
      </c>
      <c r="O82" s="256">
        <v>4938100</v>
      </c>
      <c r="P82" s="257">
        <v>-1.4690550658705335E-2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469.6</v>
      </c>
      <c r="F83" s="253">
        <v>471.18333333333339</v>
      </c>
      <c r="G83" s="255">
        <v>462.76666666666677</v>
      </c>
      <c r="H83" s="255">
        <v>455.93333333333339</v>
      </c>
      <c r="I83" s="255">
        <v>447.51666666666677</v>
      </c>
      <c r="J83" s="255">
        <v>478.01666666666677</v>
      </c>
      <c r="K83" s="255">
        <v>486.43333333333339</v>
      </c>
      <c r="L83" s="255">
        <v>493.26666666666677</v>
      </c>
      <c r="M83" s="256">
        <v>479.6</v>
      </c>
      <c r="N83" s="256">
        <v>464.35</v>
      </c>
      <c r="O83" s="256">
        <v>11856000</v>
      </c>
      <c r="P83" s="257">
        <v>4.3294614572333683E-2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2190.6</v>
      </c>
      <c r="F84" s="253">
        <v>2190.5</v>
      </c>
      <c r="G84" s="255">
        <v>2173.5</v>
      </c>
      <c r="H84" s="255">
        <v>2156.4</v>
      </c>
      <c r="I84" s="255">
        <v>2139.4</v>
      </c>
      <c r="J84" s="255">
        <v>2207.6</v>
      </c>
      <c r="K84" s="255">
        <v>2224.6</v>
      </c>
      <c r="L84" s="255">
        <v>2241.6999999999998</v>
      </c>
      <c r="M84" s="256">
        <v>2207.5</v>
      </c>
      <c r="N84" s="256">
        <v>2173.4</v>
      </c>
      <c r="O84" s="256">
        <v>8721945</v>
      </c>
      <c r="P84" s="257">
        <v>-2.0778664381727627E-2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567.65</v>
      </c>
      <c r="F85" s="253">
        <v>572.38333333333333</v>
      </c>
      <c r="G85" s="255">
        <v>561.76666666666665</v>
      </c>
      <c r="H85" s="255">
        <v>555.88333333333333</v>
      </c>
      <c r="I85" s="255">
        <v>545.26666666666665</v>
      </c>
      <c r="J85" s="255">
        <v>578.26666666666665</v>
      </c>
      <c r="K85" s="255">
        <v>588.88333333333321</v>
      </c>
      <c r="L85" s="255">
        <v>594.76666666666665</v>
      </c>
      <c r="M85" s="256">
        <v>583</v>
      </c>
      <c r="N85" s="256">
        <v>566.5</v>
      </c>
      <c r="O85" s="256">
        <v>7826250</v>
      </c>
      <c r="P85" s="257">
        <v>-0.11354948322242674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3054.25</v>
      </c>
      <c r="F86" s="253">
        <v>3049.2833333333333</v>
      </c>
      <c r="G86" s="255">
        <v>3020.0666666666666</v>
      </c>
      <c r="H86" s="255">
        <v>2985.8833333333332</v>
      </c>
      <c r="I86" s="255">
        <v>2956.6666666666665</v>
      </c>
      <c r="J86" s="255">
        <v>3083.4666666666667</v>
      </c>
      <c r="K86" s="255">
        <v>3112.6833333333329</v>
      </c>
      <c r="L86" s="255">
        <v>3146.8666666666668</v>
      </c>
      <c r="M86" s="256">
        <v>3078.5</v>
      </c>
      <c r="N86" s="256">
        <v>3015.1</v>
      </c>
      <c r="O86" s="256">
        <v>8892600</v>
      </c>
      <c r="P86" s="257">
        <v>-2.0714262116356668E-2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1423.8</v>
      </c>
      <c r="F87" s="253">
        <v>1421.7166666666665</v>
      </c>
      <c r="G87" s="255">
        <v>1413.4833333333329</v>
      </c>
      <c r="H87" s="255">
        <v>1403.1666666666665</v>
      </c>
      <c r="I87" s="255">
        <v>1394.9333333333329</v>
      </c>
      <c r="J87" s="255">
        <v>1432.0333333333328</v>
      </c>
      <c r="K87" s="255">
        <v>1440.2666666666664</v>
      </c>
      <c r="L87" s="255">
        <v>1450.5833333333328</v>
      </c>
      <c r="M87" s="256">
        <v>1429.95</v>
      </c>
      <c r="N87" s="256">
        <v>1411.4</v>
      </c>
      <c r="O87" s="256">
        <v>4417500</v>
      </c>
      <c r="P87" s="257">
        <v>9.598902982516283E-3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1653</v>
      </c>
      <c r="F88" s="253">
        <v>1654.8500000000001</v>
      </c>
      <c r="G88" s="255">
        <v>1640.9000000000003</v>
      </c>
      <c r="H88" s="255">
        <v>1628.8000000000002</v>
      </c>
      <c r="I88" s="255">
        <v>1614.8500000000004</v>
      </c>
      <c r="J88" s="255">
        <v>1666.9500000000003</v>
      </c>
      <c r="K88" s="255">
        <v>1680.9</v>
      </c>
      <c r="L88" s="255">
        <v>1693.0000000000002</v>
      </c>
      <c r="M88" s="256">
        <v>1668.8</v>
      </c>
      <c r="N88" s="256">
        <v>1642.75</v>
      </c>
      <c r="O88" s="256">
        <v>13722800</v>
      </c>
      <c r="P88" s="257">
        <v>-3.5073450922584251E-3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3885.45</v>
      </c>
      <c r="F89" s="253">
        <v>3851.0500000000006</v>
      </c>
      <c r="G89" s="255">
        <v>3787.2000000000012</v>
      </c>
      <c r="H89" s="255">
        <v>3688.9500000000007</v>
      </c>
      <c r="I89" s="255">
        <v>3625.1000000000013</v>
      </c>
      <c r="J89" s="255">
        <v>3949.3000000000011</v>
      </c>
      <c r="K89" s="255">
        <v>4013.1500000000005</v>
      </c>
      <c r="L89" s="255">
        <v>4111.4000000000015</v>
      </c>
      <c r="M89" s="256">
        <v>3914.9</v>
      </c>
      <c r="N89" s="256">
        <v>3752.8</v>
      </c>
      <c r="O89" s="256">
        <v>3306300</v>
      </c>
      <c r="P89" s="257">
        <v>0.10077906512185378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1425.8</v>
      </c>
      <c r="F90" s="253">
        <v>1426.9000000000003</v>
      </c>
      <c r="G90" s="255">
        <v>1416.8000000000006</v>
      </c>
      <c r="H90" s="255">
        <v>1407.8000000000004</v>
      </c>
      <c r="I90" s="255">
        <v>1397.7000000000007</v>
      </c>
      <c r="J90" s="255">
        <v>1435.9000000000005</v>
      </c>
      <c r="K90" s="255">
        <v>1446.0000000000005</v>
      </c>
      <c r="L90" s="255">
        <v>1455.0000000000005</v>
      </c>
      <c r="M90" s="256">
        <v>1437</v>
      </c>
      <c r="N90" s="256">
        <v>1417.9</v>
      </c>
      <c r="O90" s="256">
        <v>228197750</v>
      </c>
      <c r="P90" s="257">
        <v>-1.9964640937135433E-3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577.4</v>
      </c>
      <c r="F91" s="253">
        <v>576.21666666666658</v>
      </c>
      <c r="G91" s="255">
        <v>570.48333333333312</v>
      </c>
      <c r="H91" s="255">
        <v>563.56666666666649</v>
      </c>
      <c r="I91" s="255">
        <v>557.83333333333303</v>
      </c>
      <c r="J91" s="255">
        <v>583.13333333333321</v>
      </c>
      <c r="K91" s="255">
        <v>588.86666666666656</v>
      </c>
      <c r="L91" s="255">
        <v>595.7833333333333</v>
      </c>
      <c r="M91" s="256">
        <v>581.95000000000005</v>
      </c>
      <c r="N91" s="256">
        <v>569.29999999999995</v>
      </c>
      <c r="O91" s="256">
        <v>35077900</v>
      </c>
      <c r="P91" s="257">
        <v>3.7681819660928706E-2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4491.3500000000004</v>
      </c>
      <c r="F92" s="253">
        <v>4490.8500000000004</v>
      </c>
      <c r="G92" s="255">
        <v>4459.1500000000005</v>
      </c>
      <c r="H92" s="255">
        <v>4426.95</v>
      </c>
      <c r="I92" s="255">
        <v>4395.25</v>
      </c>
      <c r="J92" s="255">
        <v>4523.0500000000011</v>
      </c>
      <c r="K92" s="255">
        <v>4554.7500000000018</v>
      </c>
      <c r="L92" s="255">
        <v>4586.9500000000016</v>
      </c>
      <c r="M92" s="256">
        <v>4522.55</v>
      </c>
      <c r="N92" s="256">
        <v>4458.6499999999996</v>
      </c>
      <c r="O92" s="256">
        <v>4071300</v>
      </c>
      <c r="P92" s="257">
        <v>-2.1839411849502666E-2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505.05</v>
      </c>
      <c r="F93" s="253">
        <v>509.33333333333331</v>
      </c>
      <c r="G93" s="255">
        <v>499.51666666666665</v>
      </c>
      <c r="H93" s="255">
        <v>493.98333333333335</v>
      </c>
      <c r="I93" s="255">
        <v>484.16666666666669</v>
      </c>
      <c r="J93" s="255">
        <v>514.86666666666656</v>
      </c>
      <c r="K93" s="255">
        <v>524.68333333333339</v>
      </c>
      <c r="L93" s="255">
        <v>530.21666666666658</v>
      </c>
      <c r="M93" s="256">
        <v>519.15</v>
      </c>
      <c r="N93" s="256">
        <v>503.8</v>
      </c>
      <c r="O93" s="256">
        <v>51158800</v>
      </c>
      <c r="P93" s="257">
        <v>-9.9970198585787439E-3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262.75</v>
      </c>
      <c r="F94" s="253">
        <v>262.65000000000003</v>
      </c>
      <c r="G94" s="255">
        <v>257.95000000000005</v>
      </c>
      <c r="H94" s="255">
        <v>253.15000000000003</v>
      </c>
      <c r="I94" s="255">
        <v>248.45000000000005</v>
      </c>
      <c r="J94" s="255">
        <v>267.45000000000005</v>
      </c>
      <c r="K94" s="255">
        <v>272.14999999999998</v>
      </c>
      <c r="L94" s="255">
        <v>276.95000000000005</v>
      </c>
      <c r="M94" s="256">
        <v>267.35000000000002</v>
      </c>
      <c r="N94" s="256">
        <v>257.85000000000002</v>
      </c>
      <c r="O94" s="256">
        <v>31800000</v>
      </c>
      <c r="P94" s="257">
        <v>-2.1526418786692758E-2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542.45000000000005</v>
      </c>
      <c r="F95" s="253">
        <v>532.93333333333339</v>
      </c>
      <c r="G95" s="255">
        <v>521.16666666666674</v>
      </c>
      <c r="H95" s="255">
        <v>499.88333333333333</v>
      </c>
      <c r="I95" s="255">
        <v>488.11666666666667</v>
      </c>
      <c r="J95" s="255">
        <v>554.21666666666681</v>
      </c>
      <c r="K95" s="255">
        <v>565.98333333333346</v>
      </c>
      <c r="L95" s="255">
        <v>587.26666666666688</v>
      </c>
      <c r="M95" s="256">
        <v>544.70000000000005</v>
      </c>
      <c r="N95" s="256">
        <v>511.65</v>
      </c>
      <c r="O95" s="256">
        <v>38070000</v>
      </c>
      <c r="P95" s="257">
        <v>5.9353869271224644E-2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2401.85</v>
      </c>
      <c r="F96" s="253">
        <v>2395.9166666666665</v>
      </c>
      <c r="G96" s="255">
        <v>2387.833333333333</v>
      </c>
      <c r="H96" s="255">
        <v>2373.8166666666666</v>
      </c>
      <c r="I96" s="255">
        <v>2365.7333333333331</v>
      </c>
      <c r="J96" s="255">
        <v>2409.9333333333329</v>
      </c>
      <c r="K96" s="255">
        <v>2418.016666666666</v>
      </c>
      <c r="L96" s="255">
        <v>2432.0333333333328</v>
      </c>
      <c r="M96" s="256">
        <v>2404</v>
      </c>
      <c r="N96" s="256">
        <v>2381.9</v>
      </c>
      <c r="O96" s="256">
        <v>12690000</v>
      </c>
      <c r="P96" s="257">
        <v>1.3683529439957823E-2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1053.95</v>
      </c>
      <c r="F97" s="253">
        <v>1056.5166666666667</v>
      </c>
      <c r="G97" s="255">
        <v>1049.4833333333333</v>
      </c>
      <c r="H97" s="255">
        <v>1045.0166666666667</v>
      </c>
      <c r="I97" s="255">
        <v>1037.9833333333333</v>
      </c>
      <c r="J97" s="255">
        <v>1060.9833333333333</v>
      </c>
      <c r="K97" s="255">
        <v>1068.0166666666667</v>
      </c>
      <c r="L97" s="255">
        <v>1072.4833333333333</v>
      </c>
      <c r="M97" s="256">
        <v>1063.55</v>
      </c>
      <c r="N97" s="256">
        <v>1052.05</v>
      </c>
      <c r="O97" s="256">
        <v>76339900</v>
      </c>
      <c r="P97" s="257">
        <v>-4.3284118921669251E-2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1649.8</v>
      </c>
      <c r="F98" s="253">
        <v>1650.2666666666667</v>
      </c>
      <c r="G98" s="255">
        <v>1632.9833333333333</v>
      </c>
      <c r="H98" s="255">
        <v>1616.1666666666667</v>
      </c>
      <c r="I98" s="255">
        <v>1598.8833333333334</v>
      </c>
      <c r="J98" s="255">
        <v>1667.0833333333333</v>
      </c>
      <c r="K98" s="255">
        <v>1684.3666666666666</v>
      </c>
      <c r="L98" s="255">
        <v>1701.1833333333332</v>
      </c>
      <c r="M98" s="256">
        <v>1667.55</v>
      </c>
      <c r="N98" s="256">
        <v>1633.45</v>
      </c>
      <c r="O98" s="256">
        <v>3214500</v>
      </c>
      <c r="P98" s="257">
        <v>3.2937017994858611E-2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524.1</v>
      </c>
      <c r="F99" s="253">
        <v>524.25</v>
      </c>
      <c r="G99" s="255">
        <v>519.65</v>
      </c>
      <c r="H99" s="255">
        <v>515.19999999999993</v>
      </c>
      <c r="I99" s="255">
        <v>510.59999999999991</v>
      </c>
      <c r="J99" s="255">
        <v>528.70000000000005</v>
      </c>
      <c r="K99" s="255">
        <v>533.29999999999995</v>
      </c>
      <c r="L99" s="255">
        <v>537.75000000000011</v>
      </c>
      <c r="M99" s="256">
        <v>528.85</v>
      </c>
      <c r="N99" s="256">
        <v>519.79999999999995</v>
      </c>
      <c r="O99" s="256">
        <v>12552000</v>
      </c>
      <c r="P99" s="257">
        <v>-2.4253731343283583E-2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16.850000000000001</v>
      </c>
      <c r="F100" s="253">
        <v>17.2</v>
      </c>
      <c r="G100" s="255">
        <v>16.399999999999999</v>
      </c>
      <c r="H100" s="255">
        <v>15.95</v>
      </c>
      <c r="I100" s="255">
        <v>15.149999999999999</v>
      </c>
      <c r="J100" s="255">
        <v>17.649999999999999</v>
      </c>
      <c r="K100" s="255">
        <v>18.450000000000003</v>
      </c>
      <c r="L100" s="255">
        <v>18.899999999999999</v>
      </c>
      <c r="M100" s="256">
        <v>18</v>
      </c>
      <c r="N100" s="256">
        <v>16.75</v>
      </c>
      <c r="O100" s="256">
        <v>2190960000</v>
      </c>
      <c r="P100" s="257">
        <v>-1.2760895425543419E-2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119.4</v>
      </c>
      <c r="F101" s="253">
        <v>119.43333333333334</v>
      </c>
      <c r="G101" s="255">
        <v>117.96666666666667</v>
      </c>
      <c r="H101" s="255">
        <v>116.53333333333333</v>
      </c>
      <c r="I101" s="255">
        <v>115.06666666666666</v>
      </c>
      <c r="J101" s="255">
        <v>120.86666666666667</v>
      </c>
      <c r="K101" s="255">
        <v>122.33333333333334</v>
      </c>
      <c r="L101" s="255">
        <v>123.76666666666668</v>
      </c>
      <c r="M101" s="256">
        <v>120.9</v>
      </c>
      <c r="N101" s="256">
        <v>118</v>
      </c>
      <c r="O101" s="256">
        <v>70935000</v>
      </c>
      <c r="P101" s="257">
        <v>-1.9015350573917855E-2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84.05</v>
      </c>
      <c r="F102" s="253">
        <v>83.783333333333331</v>
      </c>
      <c r="G102" s="255">
        <v>82.916666666666657</v>
      </c>
      <c r="H102" s="255">
        <v>81.783333333333331</v>
      </c>
      <c r="I102" s="255">
        <v>80.916666666666657</v>
      </c>
      <c r="J102" s="255">
        <v>84.916666666666657</v>
      </c>
      <c r="K102" s="255">
        <v>85.783333333333331</v>
      </c>
      <c r="L102" s="255">
        <v>86.916666666666657</v>
      </c>
      <c r="M102" s="256">
        <v>84.65</v>
      </c>
      <c r="N102" s="256">
        <v>82.65</v>
      </c>
      <c r="O102" s="256">
        <v>357187500</v>
      </c>
      <c r="P102" s="257">
        <v>-9.3858213782868447E-2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146.85</v>
      </c>
      <c r="F103" s="253">
        <v>146.88333333333333</v>
      </c>
      <c r="G103" s="255">
        <v>145.41666666666666</v>
      </c>
      <c r="H103" s="255">
        <v>143.98333333333332</v>
      </c>
      <c r="I103" s="255">
        <v>142.51666666666665</v>
      </c>
      <c r="J103" s="255">
        <v>148.31666666666666</v>
      </c>
      <c r="K103" s="255">
        <v>149.78333333333336</v>
      </c>
      <c r="L103" s="255">
        <v>151.21666666666667</v>
      </c>
      <c r="M103" s="256">
        <v>148.35</v>
      </c>
      <c r="N103" s="256">
        <v>145.44999999999999</v>
      </c>
      <c r="O103" s="256">
        <v>66168750</v>
      </c>
      <c r="P103" s="257">
        <v>-5.7626575518051698E-2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432.45</v>
      </c>
      <c r="F104" s="253">
        <v>434</v>
      </c>
      <c r="G104" s="255">
        <v>429.45</v>
      </c>
      <c r="H104" s="255">
        <v>426.45</v>
      </c>
      <c r="I104" s="255">
        <v>421.9</v>
      </c>
      <c r="J104" s="255">
        <v>437</v>
      </c>
      <c r="K104" s="255">
        <v>441.54999999999995</v>
      </c>
      <c r="L104" s="255">
        <v>444.55</v>
      </c>
      <c r="M104" s="256">
        <v>438.55</v>
      </c>
      <c r="N104" s="256">
        <v>431</v>
      </c>
      <c r="O104" s="256">
        <v>14458125</v>
      </c>
      <c r="P104" s="257">
        <v>-6.4253992251724467E-3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581</v>
      </c>
      <c r="F105" s="253">
        <v>582.88333333333333</v>
      </c>
      <c r="G105" s="255">
        <v>566.31666666666661</v>
      </c>
      <c r="H105" s="255">
        <v>551.63333333333333</v>
      </c>
      <c r="I105" s="255">
        <v>535.06666666666661</v>
      </c>
      <c r="J105" s="255">
        <v>597.56666666666661</v>
      </c>
      <c r="K105" s="255">
        <v>614.13333333333344</v>
      </c>
      <c r="L105" s="255">
        <v>628.81666666666661</v>
      </c>
      <c r="M105" s="256">
        <v>599.45000000000005</v>
      </c>
      <c r="N105" s="256">
        <v>568.20000000000005</v>
      </c>
      <c r="O105" s="256">
        <v>18836000</v>
      </c>
      <c r="P105" s="257">
        <v>1.3014951059481554E-2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239.35</v>
      </c>
      <c r="F106" s="253">
        <v>241.11666666666667</v>
      </c>
      <c r="G106" s="255">
        <v>236.48333333333335</v>
      </c>
      <c r="H106" s="255">
        <v>233.61666666666667</v>
      </c>
      <c r="I106" s="255">
        <v>228.98333333333335</v>
      </c>
      <c r="J106" s="255">
        <v>243.98333333333335</v>
      </c>
      <c r="K106" s="255">
        <v>248.61666666666667</v>
      </c>
      <c r="L106" s="255">
        <v>251.48333333333335</v>
      </c>
      <c r="M106" s="256">
        <v>245.75</v>
      </c>
      <c r="N106" s="256">
        <v>238.25</v>
      </c>
      <c r="O106" s="256">
        <v>21393300</v>
      </c>
      <c r="P106" s="257">
        <v>-2.9733747803757263E-3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2688.45</v>
      </c>
      <c r="F107" s="253">
        <v>2686.0666666666666</v>
      </c>
      <c r="G107" s="255">
        <v>2662.1333333333332</v>
      </c>
      <c r="H107" s="255">
        <v>2635.8166666666666</v>
      </c>
      <c r="I107" s="255">
        <v>2611.8833333333332</v>
      </c>
      <c r="J107" s="255">
        <v>2712.3833333333332</v>
      </c>
      <c r="K107" s="255">
        <v>2736.3166666666666</v>
      </c>
      <c r="L107" s="255">
        <v>2762.6333333333332</v>
      </c>
      <c r="M107" s="256">
        <v>2710</v>
      </c>
      <c r="N107" s="256">
        <v>2659.75</v>
      </c>
      <c r="O107" s="256">
        <v>1004400</v>
      </c>
      <c r="P107" s="257">
        <v>-4.723961297666477E-2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3178.75</v>
      </c>
      <c r="F108" s="253">
        <v>3168.85</v>
      </c>
      <c r="G108" s="255">
        <v>3140.75</v>
      </c>
      <c r="H108" s="255">
        <v>3102.75</v>
      </c>
      <c r="I108" s="255">
        <v>3074.65</v>
      </c>
      <c r="J108" s="255">
        <v>3206.85</v>
      </c>
      <c r="K108" s="255">
        <v>3234.9499999999994</v>
      </c>
      <c r="L108" s="255">
        <v>3272.95</v>
      </c>
      <c r="M108" s="256">
        <v>3196.95</v>
      </c>
      <c r="N108" s="256">
        <v>3130.85</v>
      </c>
      <c r="O108" s="256">
        <v>5945700</v>
      </c>
      <c r="P108" s="257">
        <v>1.4901679639492011E-2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1468.7</v>
      </c>
      <c r="F109" s="253">
        <v>1473.6833333333334</v>
      </c>
      <c r="G109" s="255">
        <v>1460.5666666666668</v>
      </c>
      <c r="H109" s="255">
        <v>1452.4333333333334</v>
      </c>
      <c r="I109" s="255">
        <v>1439.3166666666668</v>
      </c>
      <c r="J109" s="255">
        <v>1481.8166666666668</v>
      </c>
      <c r="K109" s="255">
        <v>1494.9333333333336</v>
      </c>
      <c r="L109" s="255">
        <v>1503.0666666666668</v>
      </c>
      <c r="M109" s="256">
        <v>1486.8</v>
      </c>
      <c r="N109" s="256">
        <v>1465.55</v>
      </c>
      <c r="O109" s="256">
        <v>27959500</v>
      </c>
      <c r="P109" s="257">
        <v>1.1522737961723527E-2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246.45</v>
      </c>
      <c r="F110" s="253">
        <v>247.5</v>
      </c>
      <c r="G110" s="255">
        <v>242.2</v>
      </c>
      <c r="H110" s="255">
        <v>237.95</v>
      </c>
      <c r="I110" s="255">
        <v>232.64999999999998</v>
      </c>
      <c r="J110" s="255">
        <v>251.75</v>
      </c>
      <c r="K110" s="255">
        <v>257.05</v>
      </c>
      <c r="L110" s="255">
        <v>261.3</v>
      </c>
      <c r="M110" s="256">
        <v>252.8</v>
      </c>
      <c r="N110" s="256">
        <v>243.25</v>
      </c>
      <c r="O110" s="256">
        <v>104543200</v>
      </c>
      <c r="P110" s="257">
        <v>6.2107081174438687E-2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1662.5</v>
      </c>
      <c r="F111" s="253">
        <v>1662.1833333333334</v>
      </c>
      <c r="G111" s="255">
        <v>1647.9666666666667</v>
      </c>
      <c r="H111" s="255">
        <v>1633.4333333333334</v>
      </c>
      <c r="I111" s="255">
        <v>1619.2166666666667</v>
      </c>
      <c r="J111" s="255">
        <v>1676.7166666666667</v>
      </c>
      <c r="K111" s="255">
        <v>1690.9333333333334</v>
      </c>
      <c r="L111" s="255">
        <v>1705.4666666666667</v>
      </c>
      <c r="M111" s="256">
        <v>1676.4</v>
      </c>
      <c r="N111" s="256">
        <v>1647.65</v>
      </c>
      <c r="O111" s="256">
        <v>25464000</v>
      </c>
      <c r="P111" s="257">
        <v>2.8383115519441709E-2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178</v>
      </c>
      <c r="F112" s="253">
        <v>176.73333333333335</v>
      </c>
      <c r="G112" s="255">
        <v>174.31666666666669</v>
      </c>
      <c r="H112" s="255">
        <v>170.63333333333335</v>
      </c>
      <c r="I112" s="255">
        <v>168.2166666666667</v>
      </c>
      <c r="J112" s="255">
        <v>180.41666666666669</v>
      </c>
      <c r="K112" s="255">
        <v>182.83333333333331</v>
      </c>
      <c r="L112" s="255">
        <v>186.51666666666668</v>
      </c>
      <c r="M112" s="256">
        <v>179.15</v>
      </c>
      <c r="N112" s="256">
        <v>173.05</v>
      </c>
      <c r="O112" s="256">
        <v>182120250</v>
      </c>
      <c r="P112" s="257">
        <v>3.1362155596046604E-2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1214.5999999999999</v>
      </c>
      <c r="F113" s="253">
        <v>1215.75</v>
      </c>
      <c r="G113" s="255">
        <v>1207.05</v>
      </c>
      <c r="H113" s="255">
        <v>1199.5</v>
      </c>
      <c r="I113" s="255">
        <v>1190.8</v>
      </c>
      <c r="J113" s="255">
        <v>1223.3</v>
      </c>
      <c r="K113" s="255">
        <v>1231.9999999999998</v>
      </c>
      <c r="L113" s="255">
        <v>1239.55</v>
      </c>
      <c r="M113" s="256">
        <v>1224.45</v>
      </c>
      <c r="N113" s="256">
        <v>1208.2</v>
      </c>
      <c r="O113" s="256">
        <v>3430700</v>
      </c>
      <c r="P113" s="257">
        <v>-7.3872609229689426E-2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968.2</v>
      </c>
      <c r="F114" s="253">
        <v>973.65</v>
      </c>
      <c r="G114" s="255">
        <v>957.4</v>
      </c>
      <c r="H114" s="255">
        <v>946.6</v>
      </c>
      <c r="I114" s="255">
        <v>930.35</v>
      </c>
      <c r="J114" s="255">
        <v>984.44999999999993</v>
      </c>
      <c r="K114" s="255">
        <v>1000.6999999999999</v>
      </c>
      <c r="L114" s="255">
        <v>1011.4999999999999</v>
      </c>
      <c r="M114" s="256">
        <v>989.9</v>
      </c>
      <c r="N114" s="256">
        <v>962.85</v>
      </c>
      <c r="O114" s="256">
        <v>18102000</v>
      </c>
      <c r="P114" s="257">
        <v>1.8887113177393578E-3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410.05</v>
      </c>
      <c r="F115" s="253">
        <v>410.2833333333333</v>
      </c>
      <c r="G115" s="255">
        <v>407.76666666666659</v>
      </c>
      <c r="H115" s="255">
        <v>405.48333333333329</v>
      </c>
      <c r="I115" s="255">
        <v>402.96666666666658</v>
      </c>
      <c r="J115" s="255">
        <v>412.56666666666661</v>
      </c>
      <c r="K115" s="255">
        <v>415.08333333333326</v>
      </c>
      <c r="L115" s="255">
        <v>417.36666666666662</v>
      </c>
      <c r="M115" s="256">
        <v>412.8</v>
      </c>
      <c r="N115" s="256">
        <v>408</v>
      </c>
      <c r="O115" s="256">
        <v>119880000</v>
      </c>
      <c r="P115" s="257">
        <v>-5.3383870063660266E-5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770.6</v>
      </c>
      <c r="F116" s="253">
        <v>774.76666666666677</v>
      </c>
      <c r="G116" s="255">
        <v>762.83333333333348</v>
      </c>
      <c r="H116" s="255">
        <v>755.06666666666672</v>
      </c>
      <c r="I116" s="255">
        <v>743.13333333333344</v>
      </c>
      <c r="J116" s="255">
        <v>782.53333333333353</v>
      </c>
      <c r="K116" s="255">
        <v>794.4666666666667</v>
      </c>
      <c r="L116" s="255">
        <v>802.23333333333358</v>
      </c>
      <c r="M116" s="256">
        <v>786.7</v>
      </c>
      <c r="N116" s="256">
        <v>767</v>
      </c>
      <c r="O116" s="256">
        <v>24978750</v>
      </c>
      <c r="P116" s="257">
        <v>8.514474606831614E-4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4392.2</v>
      </c>
      <c r="F117" s="253">
        <v>4376.2499999999991</v>
      </c>
      <c r="G117" s="255">
        <v>4347.3499999999985</v>
      </c>
      <c r="H117" s="255">
        <v>4302.4999999999991</v>
      </c>
      <c r="I117" s="255">
        <v>4273.5999999999985</v>
      </c>
      <c r="J117" s="255">
        <v>4421.0999999999985</v>
      </c>
      <c r="K117" s="255">
        <v>4449.9999999999982</v>
      </c>
      <c r="L117" s="255">
        <v>4494.8499999999985</v>
      </c>
      <c r="M117" s="256">
        <v>4405.1499999999996</v>
      </c>
      <c r="N117" s="256">
        <v>4331.3999999999996</v>
      </c>
      <c r="O117" s="256">
        <v>779000</v>
      </c>
      <c r="P117" s="257">
        <v>2.0969855832241154E-2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808.55</v>
      </c>
      <c r="F118" s="253">
        <v>813.69999999999993</v>
      </c>
      <c r="G118" s="255">
        <v>800.44999999999982</v>
      </c>
      <c r="H118" s="255">
        <v>792.34999999999991</v>
      </c>
      <c r="I118" s="255">
        <v>779.0999999999998</v>
      </c>
      <c r="J118" s="255">
        <v>821.79999999999984</v>
      </c>
      <c r="K118" s="255">
        <v>835.05000000000007</v>
      </c>
      <c r="L118" s="255">
        <v>843.14999999999986</v>
      </c>
      <c r="M118" s="256">
        <v>826.95</v>
      </c>
      <c r="N118" s="256">
        <v>805.6</v>
      </c>
      <c r="O118" s="256">
        <v>17830800</v>
      </c>
      <c r="P118" s="257">
        <v>5.0170946966685219E-2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487.35</v>
      </c>
      <c r="F119" s="253">
        <v>488</v>
      </c>
      <c r="G119" s="255">
        <v>483.15</v>
      </c>
      <c r="H119" s="255">
        <v>478.95</v>
      </c>
      <c r="I119" s="255">
        <v>474.09999999999997</v>
      </c>
      <c r="J119" s="255">
        <v>492.2</v>
      </c>
      <c r="K119" s="255">
        <v>497.05</v>
      </c>
      <c r="L119" s="255">
        <v>501.25</v>
      </c>
      <c r="M119" s="256">
        <v>492.85</v>
      </c>
      <c r="N119" s="256">
        <v>483.8</v>
      </c>
      <c r="O119" s="256">
        <v>20495000</v>
      </c>
      <c r="P119" s="257">
        <v>-7.6125542345185107E-2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1707.1</v>
      </c>
      <c r="F120" s="253">
        <v>1713.1166666666668</v>
      </c>
      <c r="G120" s="255">
        <v>1698.5833333333335</v>
      </c>
      <c r="H120" s="255">
        <v>1690.0666666666666</v>
      </c>
      <c r="I120" s="255">
        <v>1675.5333333333333</v>
      </c>
      <c r="J120" s="255">
        <v>1721.6333333333337</v>
      </c>
      <c r="K120" s="255">
        <v>1736.166666666667</v>
      </c>
      <c r="L120" s="255">
        <v>1744.6833333333338</v>
      </c>
      <c r="M120" s="256">
        <v>1727.65</v>
      </c>
      <c r="N120" s="256">
        <v>1704.6</v>
      </c>
      <c r="O120" s="256">
        <v>37583200</v>
      </c>
      <c r="P120" s="257">
        <v>2.0450719522128701E-2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171.5</v>
      </c>
      <c r="F121" s="253">
        <v>172</v>
      </c>
      <c r="G121" s="255">
        <v>170.5</v>
      </c>
      <c r="H121" s="255">
        <v>169.5</v>
      </c>
      <c r="I121" s="255">
        <v>168</v>
      </c>
      <c r="J121" s="255">
        <v>173</v>
      </c>
      <c r="K121" s="255">
        <v>174.5</v>
      </c>
      <c r="L121" s="255">
        <v>175.5</v>
      </c>
      <c r="M121" s="256">
        <v>173.5</v>
      </c>
      <c r="N121" s="256">
        <v>171</v>
      </c>
      <c r="O121" s="256">
        <v>43035990</v>
      </c>
      <c r="P121" s="257">
        <v>6.3278580090397968E-2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2417.9499999999998</v>
      </c>
      <c r="F122" s="253">
        <v>2423.8999999999996</v>
      </c>
      <c r="G122" s="255">
        <v>2401.4499999999994</v>
      </c>
      <c r="H122" s="255">
        <v>2384.9499999999998</v>
      </c>
      <c r="I122" s="255">
        <v>2362.4999999999995</v>
      </c>
      <c r="J122" s="255">
        <v>2440.3999999999992</v>
      </c>
      <c r="K122" s="255">
        <v>2462.85</v>
      </c>
      <c r="L122" s="255">
        <v>2479.349999999999</v>
      </c>
      <c r="M122" s="256">
        <v>2446.35</v>
      </c>
      <c r="N122" s="256">
        <v>2407.4</v>
      </c>
      <c r="O122" s="256">
        <v>1315200</v>
      </c>
      <c r="P122" s="257">
        <v>-8.3691472517529973E-3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396.35</v>
      </c>
      <c r="F123" s="253">
        <v>397.53333333333336</v>
      </c>
      <c r="G123" s="255">
        <v>393.01666666666671</v>
      </c>
      <c r="H123" s="255">
        <v>389.68333333333334</v>
      </c>
      <c r="I123" s="255">
        <v>385.16666666666669</v>
      </c>
      <c r="J123" s="255">
        <v>400.86666666666673</v>
      </c>
      <c r="K123" s="255">
        <v>405.38333333333338</v>
      </c>
      <c r="L123" s="255">
        <v>408.71666666666675</v>
      </c>
      <c r="M123" s="256">
        <v>402.05</v>
      </c>
      <c r="N123" s="256">
        <v>394.2</v>
      </c>
      <c r="O123" s="256">
        <v>14077700</v>
      </c>
      <c r="P123" s="257">
        <v>-0.10116140236622165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658.65</v>
      </c>
      <c r="F124" s="253">
        <v>654.54999999999995</v>
      </c>
      <c r="G124" s="255">
        <v>648.14999999999986</v>
      </c>
      <c r="H124" s="255">
        <v>637.64999999999986</v>
      </c>
      <c r="I124" s="255">
        <v>631.24999999999977</v>
      </c>
      <c r="J124" s="255">
        <v>665.05</v>
      </c>
      <c r="K124" s="255">
        <v>671.45</v>
      </c>
      <c r="L124" s="255">
        <v>681.95</v>
      </c>
      <c r="M124" s="256">
        <v>660.95</v>
      </c>
      <c r="N124" s="256">
        <v>644.04999999999995</v>
      </c>
      <c r="O124" s="256">
        <v>16144000</v>
      </c>
      <c r="P124" s="257">
        <v>4.1279669762641899E-2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3476.35</v>
      </c>
      <c r="F125" s="253">
        <v>3454.6166666666663</v>
      </c>
      <c r="G125" s="255">
        <v>3411.6833333333325</v>
      </c>
      <c r="H125" s="255">
        <v>3347.016666666666</v>
      </c>
      <c r="I125" s="255">
        <v>3304.0833333333321</v>
      </c>
      <c r="J125" s="255">
        <v>3519.2833333333328</v>
      </c>
      <c r="K125" s="255">
        <v>3562.2166666666662</v>
      </c>
      <c r="L125" s="255">
        <v>3626.8833333333332</v>
      </c>
      <c r="M125" s="256">
        <v>3497.55</v>
      </c>
      <c r="N125" s="256">
        <v>3389.95</v>
      </c>
      <c r="O125" s="256">
        <v>15852900</v>
      </c>
      <c r="P125" s="257">
        <v>3.3320948786640332E-2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5460.95</v>
      </c>
      <c r="F126" s="253">
        <v>5470.1833333333334</v>
      </c>
      <c r="G126" s="255">
        <v>5424.7666666666664</v>
      </c>
      <c r="H126" s="255">
        <v>5388.583333333333</v>
      </c>
      <c r="I126" s="255">
        <v>5343.1666666666661</v>
      </c>
      <c r="J126" s="255">
        <v>5506.3666666666668</v>
      </c>
      <c r="K126" s="255">
        <v>5551.7833333333328</v>
      </c>
      <c r="L126" s="255">
        <v>5587.9666666666672</v>
      </c>
      <c r="M126" s="256">
        <v>5515.6</v>
      </c>
      <c r="N126" s="256">
        <v>5434</v>
      </c>
      <c r="O126" s="256">
        <v>2236500</v>
      </c>
      <c r="P126" s="257">
        <v>-4.4353288039994873E-2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5431.05</v>
      </c>
      <c r="F127" s="253">
        <v>5434.083333333333</v>
      </c>
      <c r="G127" s="255">
        <v>5391.6666666666661</v>
      </c>
      <c r="H127" s="255">
        <v>5352.2833333333328</v>
      </c>
      <c r="I127" s="255">
        <v>5309.8666666666659</v>
      </c>
      <c r="J127" s="255">
        <v>5473.4666666666662</v>
      </c>
      <c r="K127" s="255">
        <v>5515.8833333333323</v>
      </c>
      <c r="L127" s="255">
        <v>5555.2666666666664</v>
      </c>
      <c r="M127" s="256">
        <v>5476.5</v>
      </c>
      <c r="N127" s="256">
        <v>5394.7</v>
      </c>
      <c r="O127" s="256">
        <v>785200</v>
      </c>
      <c r="P127" s="257">
        <v>-1.5299724103335842E-2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1602.4</v>
      </c>
      <c r="F128" s="253">
        <v>1601.5833333333333</v>
      </c>
      <c r="G128" s="255">
        <v>1582.3166666666666</v>
      </c>
      <c r="H128" s="255">
        <v>1562.2333333333333</v>
      </c>
      <c r="I128" s="255">
        <v>1542.9666666666667</v>
      </c>
      <c r="J128" s="255">
        <v>1621.6666666666665</v>
      </c>
      <c r="K128" s="255">
        <v>1640.9333333333334</v>
      </c>
      <c r="L128" s="255">
        <v>1661.0166666666664</v>
      </c>
      <c r="M128" s="256">
        <v>1620.85</v>
      </c>
      <c r="N128" s="256">
        <v>1581.5</v>
      </c>
      <c r="O128" s="256">
        <v>7840400</v>
      </c>
      <c r="P128" s="257">
        <v>-6.4627315812149939E-3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1930.7</v>
      </c>
      <c r="F129" s="253">
        <v>1936.3833333333332</v>
      </c>
      <c r="G129" s="255">
        <v>1922.0666666666664</v>
      </c>
      <c r="H129" s="255">
        <v>1913.4333333333332</v>
      </c>
      <c r="I129" s="255">
        <v>1899.1166666666663</v>
      </c>
      <c r="J129" s="255">
        <v>1945.0166666666664</v>
      </c>
      <c r="K129" s="255">
        <v>1959.333333333333</v>
      </c>
      <c r="L129" s="255">
        <v>1967.9666666666665</v>
      </c>
      <c r="M129" s="256">
        <v>1950.7</v>
      </c>
      <c r="N129" s="256">
        <v>1927.75</v>
      </c>
      <c r="O129" s="256">
        <v>12273800</v>
      </c>
      <c r="P129" s="257">
        <v>2.8024020589076351E-3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290.14999999999998</v>
      </c>
      <c r="F130" s="253">
        <v>291.31666666666666</v>
      </c>
      <c r="G130" s="255">
        <v>287.73333333333335</v>
      </c>
      <c r="H130" s="255">
        <v>285.31666666666666</v>
      </c>
      <c r="I130" s="255">
        <v>281.73333333333335</v>
      </c>
      <c r="J130" s="255">
        <v>293.73333333333335</v>
      </c>
      <c r="K130" s="255">
        <v>297.31666666666672</v>
      </c>
      <c r="L130" s="255">
        <v>299.73333333333335</v>
      </c>
      <c r="M130" s="256">
        <v>294.89999999999998</v>
      </c>
      <c r="N130" s="256">
        <v>288.89999999999998</v>
      </c>
      <c r="O130" s="256">
        <v>29680000</v>
      </c>
      <c r="P130" s="257">
        <v>-7.980405531096918E-2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181.9</v>
      </c>
      <c r="F131" s="253">
        <v>183.04999999999998</v>
      </c>
      <c r="G131" s="255">
        <v>180.34999999999997</v>
      </c>
      <c r="H131" s="255">
        <v>178.79999999999998</v>
      </c>
      <c r="I131" s="255">
        <v>176.09999999999997</v>
      </c>
      <c r="J131" s="255">
        <v>184.59999999999997</v>
      </c>
      <c r="K131" s="255">
        <v>187.29999999999995</v>
      </c>
      <c r="L131" s="255">
        <v>188.84999999999997</v>
      </c>
      <c r="M131" s="256">
        <v>185.75</v>
      </c>
      <c r="N131" s="256">
        <v>181.5</v>
      </c>
      <c r="O131" s="256">
        <v>59370000</v>
      </c>
      <c r="P131" s="257">
        <v>-1.2179295198163123E-2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525.04999999999995</v>
      </c>
      <c r="F132" s="253">
        <v>527.61666666666667</v>
      </c>
      <c r="G132" s="255">
        <v>521.7833333333333</v>
      </c>
      <c r="H132" s="255">
        <v>518.51666666666665</v>
      </c>
      <c r="I132" s="255">
        <v>512.68333333333328</v>
      </c>
      <c r="J132" s="255">
        <v>530.88333333333333</v>
      </c>
      <c r="K132" s="255">
        <v>536.71666666666658</v>
      </c>
      <c r="L132" s="255">
        <v>539.98333333333335</v>
      </c>
      <c r="M132" s="256">
        <v>533.45000000000005</v>
      </c>
      <c r="N132" s="256">
        <v>524.35</v>
      </c>
      <c r="O132" s="256">
        <v>11790000</v>
      </c>
      <c r="P132" s="257">
        <v>9.4463629274813415E-2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11475.3</v>
      </c>
      <c r="F133" s="253">
        <v>11479.616666666667</v>
      </c>
      <c r="G133" s="255">
        <v>11430.833333333334</v>
      </c>
      <c r="H133" s="255">
        <v>11386.366666666667</v>
      </c>
      <c r="I133" s="255">
        <v>11337.583333333334</v>
      </c>
      <c r="J133" s="255">
        <v>11524.083333333334</v>
      </c>
      <c r="K133" s="255">
        <v>11572.866666666667</v>
      </c>
      <c r="L133" s="255">
        <v>11617.333333333334</v>
      </c>
      <c r="M133" s="256">
        <v>11528.4</v>
      </c>
      <c r="N133" s="256">
        <v>11435.15</v>
      </c>
      <c r="O133" s="256">
        <v>2458500</v>
      </c>
      <c r="P133" s="257">
        <v>-6.4258001939864213E-3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1148.2</v>
      </c>
      <c r="F134" s="253">
        <v>1153.45</v>
      </c>
      <c r="G134" s="255">
        <v>1141.25</v>
      </c>
      <c r="H134" s="255">
        <v>1134.3</v>
      </c>
      <c r="I134" s="255">
        <v>1122.0999999999999</v>
      </c>
      <c r="J134" s="255">
        <v>1160.4000000000001</v>
      </c>
      <c r="K134" s="255">
        <v>1172.6000000000004</v>
      </c>
      <c r="L134" s="255">
        <v>1179.5500000000002</v>
      </c>
      <c r="M134" s="256">
        <v>1165.6500000000001</v>
      </c>
      <c r="N134" s="256">
        <v>1146.5</v>
      </c>
      <c r="O134" s="256">
        <v>6887300</v>
      </c>
      <c r="P134" s="257">
        <v>2.8539394557129754E-3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3669.5</v>
      </c>
      <c r="F135" s="253">
        <v>3665.5333333333328</v>
      </c>
      <c r="G135" s="255">
        <v>3627.6666666666656</v>
      </c>
      <c r="H135" s="255">
        <v>3585.8333333333326</v>
      </c>
      <c r="I135" s="255">
        <v>3547.9666666666653</v>
      </c>
      <c r="J135" s="255">
        <v>3707.3666666666659</v>
      </c>
      <c r="K135" s="255">
        <v>3745.2333333333327</v>
      </c>
      <c r="L135" s="255">
        <v>3787.0666666666662</v>
      </c>
      <c r="M135" s="256">
        <v>3703.4</v>
      </c>
      <c r="N135" s="256">
        <v>3623.7</v>
      </c>
      <c r="O135" s="256">
        <v>2464800</v>
      </c>
      <c r="P135" s="257">
        <v>-7.0899129874315179E-3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1698.9</v>
      </c>
      <c r="F136" s="253">
        <v>1715.0166666666667</v>
      </c>
      <c r="G136" s="255">
        <v>1677.2833333333333</v>
      </c>
      <c r="H136" s="255">
        <v>1655.6666666666667</v>
      </c>
      <c r="I136" s="255">
        <v>1617.9333333333334</v>
      </c>
      <c r="J136" s="255">
        <v>1736.6333333333332</v>
      </c>
      <c r="K136" s="255">
        <v>1774.3666666666663</v>
      </c>
      <c r="L136" s="255">
        <v>1795.9833333333331</v>
      </c>
      <c r="M136" s="256">
        <v>1752.75</v>
      </c>
      <c r="N136" s="256">
        <v>1693.4</v>
      </c>
      <c r="O136" s="256">
        <v>1208000</v>
      </c>
      <c r="P136" s="257">
        <v>-0.10199226880761225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926.8</v>
      </c>
      <c r="F137" s="253">
        <v>929.26666666666677</v>
      </c>
      <c r="G137" s="255">
        <v>921.68333333333351</v>
      </c>
      <c r="H137" s="255">
        <v>916.56666666666672</v>
      </c>
      <c r="I137" s="255">
        <v>908.98333333333346</v>
      </c>
      <c r="J137" s="255">
        <v>934.38333333333355</v>
      </c>
      <c r="K137" s="255">
        <v>941.96666666666681</v>
      </c>
      <c r="L137" s="255">
        <v>947.0833333333336</v>
      </c>
      <c r="M137" s="256">
        <v>936.85</v>
      </c>
      <c r="N137" s="256">
        <v>924.15</v>
      </c>
      <c r="O137" s="256">
        <v>10287200</v>
      </c>
      <c r="P137" s="257">
        <v>4.0877448599643838E-2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1509.2</v>
      </c>
      <c r="F138" s="253">
        <v>1514.5</v>
      </c>
      <c r="G138" s="255">
        <v>1495.95</v>
      </c>
      <c r="H138" s="255">
        <v>1482.7</v>
      </c>
      <c r="I138" s="255">
        <v>1464.15</v>
      </c>
      <c r="J138" s="255">
        <v>1527.75</v>
      </c>
      <c r="K138" s="255">
        <v>1546.3000000000002</v>
      </c>
      <c r="L138" s="255">
        <v>1559.55</v>
      </c>
      <c r="M138" s="256">
        <v>1533.05</v>
      </c>
      <c r="N138" s="256">
        <v>1501.25</v>
      </c>
      <c r="O138" s="256">
        <v>2374400</v>
      </c>
      <c r="P138" s="257">
        <v>-1.1655011655011656E-2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115.25</v>
      </c>
      <c r="F139" s="253">
        <v>115.3</v>
      </c>
      <c r="G139" s="255">
        <v>114.35</v>
      </c>
      <c r="H139" s="255">
        <v>113.45</v>
      </c>
      <c r="I139" s="255">
        <v>112.5</v>
      </c>
      <c r="J139" s="255">
        <v>116.19999999999999</v>
      </c>
      <c r="K139" s="255">
        <v>117.15</v>
      </c>
      <c r="L139" s="255">
        <v>118.04999999999998</v>
      </c>
      <c r="M139" s="256">
        <v>116.25</v>
      </c>
      <c r="N139" s="256">
        <v>114.4</v>
      </c>
      <c r="O139" s="256">
        <v>108516400</v>
      </c>
      <c r="P139" s="257">
        <v>9.7780126849894289E-3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2679.3</v>
      </c>
      <c r="F140" s="253">
        <v>2682.8666666666668</v>
      </c>
      <c r="G140" s="255">
        <v>2632.7333333333336</v>
      </c>
      <c r="H140" s="255">
        <v>2586.166666666667</v>
      </c>
      <c r="I140" s="255">
        <v>2536.0333333333338</v>
      </c>
      <c r="J140" s="255">
        <v>2729.4333333333334</v>
      </c>
      <c r="K140" s="255">
        <v>2779.5666666666666</v>
      </c>
      <c r="L140" s="255">
        <v>2826.1333333333332</v>
      </c>
      <c r="M140" s="256">
        <v>2733</v>
      </c>
      <c r="N140" s="256">
        <v>2636.3</v>
      </c>
      <c r="O140" s="256">
        <v>3751825</v>
      </c>
      <c r="P140" s="257">
        <v>-3.9157687161067684E-2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148664.54999999999</v>
      </c>
      <c r="F141" s="253">
        <v>149030.69999999998</v>
      </c>
      <c r="G141" s="255">
        <v>147133.94999999995</v>
      </c>
      <c r="H141" s="255">
        <v>145603.34999999998</v>
      </c>
      <c r="I141" s="255">
        <v>143706.59999999995</v>
      </c>
      <c r="J141" s="255">
        <v>150561.29999999996</v>
      </c>
      <c r="K141" s="255">
        <v>152458.05000000002</v>
      </c>
      <c r="L141" s="255">
        <v>153988.64999999997</v>
      </c>
      <c r="M141" s="256">
        <v>150927.45000000001</v>
      </c>
      <c r="N141" s="256">
        <v>147500.1</v>
      </c>
      <c r="O141" s="256">
        <v>39175</v>
      </c>
      <c r="P141" s="257">
        <v>-7.1902392797915188E-2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1306.05</v>
      </c>
      <c r="F142" s="253">
        <v>1311.1499999999999</v>
      </c>
      <c r="G142" s="255">
        <v>1299.3999999999996</v>
      </c>
      <c r="H142" s="255">
        <v>1292.7499999999998</v>
      </c>
      <c r="I142" s="255">
        <v>1280.9999999999995</v>
      </c>
      <c r="J142" s="255">
        <v>1317.7999999999997</v>
      </c>
      <c r="K142" s="255">
        <v>1329.5500000000002</v>
      </c>
      <c r="L142" s="255">
        <v>1336.1999999999998</v>
      </c>
      <c r="M142" s="256">
        <v>1322.9</v>
      </c>
      <c r="N142" s="256">
        <v>1304.5</v>
      </c>
      <c r="O142" s="256">
        <v>6559300</v>
      </c>
      <c r="P142" s="257">
        <v>-4.2011406538677805E-2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157.15</v>
      </c>
      <c r="F143" s="253">
        <v>158.08333333333334</v>
      </c>
      <c r="G143" s="255">
        <v>153.76666666666668</v>
      </c>
      <c r="H143" s="255">
        <v>150.38333333333333</v>
      </c>
      <c r="I143" s="255">
        <v>146.06666666666666</v>
      </c>
      <c r="J143" s="255">
        <v>161.4666666666667</v>
      </c>
      <c r="K143" s="255">
        <v>165.78333333333336</v>
      </c>
      <c r="L143" s="255">
        <v>169.16666666666671</v>
      </c>
      <c r="M143" s="256">
        <v>162.4</v>
      </c>
      <c r="N143" s="256">
        <v>154.69999999999999</v>
      </c>
      <c r="O143" s="256">
        <v>74527500</v>
      </c>
      <c r="P143" s="257">
        <v>3.6399666249478511E-2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5253.35</v>
      </c>
      <c r="F144" s="253">
        <v>5264.15</v>
      </c>
      <c r="G144" s="255">
        <v>5193.3499999999995</v>
      </c>
      <c r="H144" s="255">
        <v>5133.3499999999995</v>
      </c>
      <c r="I144" s="255">
        <v>5062.5499999999993</v>
      </c>
      <c r="J144" s="255">
        <v>5324.15</v>
      </c>
      <c r="K144" s="255">
        <v>5394.9499999999989</v>
      </c>
      <c r="L144" s="255">
        <v>5454.95</v>
      </c>
      <c r="M144" s="256">
        <v>5334.95</v>
      </c>
      <c r="N144" s="256">
        <v>5204.1499999999996</v>
      </c>
      <c r="O144" s="256">
        <v>1131300</v>
      </c>
      <c r="P144" s="257">
        <v>2.2591362126245847E-3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3103.9</v>
      </c>
      <c r="F145" s="253">
        <v>3118.6833333333329</v>
      </c>
      <c r="G145" s="255">
        <v>3075.4166666666661</v>
      </c>
      <c r="H145" s="255">
        <v>3046.9333333333329</v>
      </c>
      <c r="I145" s="255">
        <v>3003.6666666666661</v>
      </c>
      <c r="J145" s="255">
        <v>3147.1666666666661</v>
      </c>
      <c r="K145" s="255">
        <v>3190.4333333333334</v>
      </c>
      <c r="L145" s="255">
        <v>3218.9166666666661</v>
      </c>
      <c r="M145" s="256">
        <v>3161.95</v>
      </c>
      <c r="N145" s="256">
        <v>3090.2</v>
      </c>
      <c r="O145" s="256">
        <v>1915800</v>
      </c>
      <c r="P145" s="257">
        <v>-5.9360730593607303E-2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2580.8000000000002</v>
      </c>
      <c r="F146" s="253">
        <v>2577.75</v>
      </c>
      <c r="G146" s="255">
        <v>2568.5500000000002</v>
      </c>
      <c r="H146" s="255">
        <v>2556.3000000000002</v>
      </c>
      <c r="I146" s="255">
        <v>2547.1000000000004</v>
      </c>
      <c r="J146" s="255">
        <v>2590</v>
      </c>
      <c r="K146" s="255">
        <v>2599.1999999999998</v>
      </c>
      <c r="L146" s="255">
        <v>2611.4499999999998</v>
      </c>
      <c r="M146" s="256">
        <v>2586.9499999999998</v>
      </c>
      <c r="N146" s="256">
        <v>2565.5</v>
      </c>
      <c r="O146" s="256">
        <v>5260800</v>
      </c>
      <c r="P146" s="257">
        <v>-5.9967121721106423E-2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234.4</v>
      </c>
      <c r="F147" s="253">
        <v>235.1</v>
      </c>
      <c r="G147" s="255">
        <v>231.95</v>
      </c>
      <c r="H147" s="255">
        <v>229.5</v>
      </c>
      <c r="I147" s="255">
        <v>226.35</v>
      </c>
      <c r="J147" s="255">
        <v>237.54999999999998</v>
      </c>
      <c r="K147" s="255">
        <v>240.70000000000002</v>
      </c>
      <c r="L147" s="255">
        <v>243.14999999999998</v>
      </c>
      <c r="M147" s="256">
        <v>238.25</v>
      </c>
      <c r="N147" s="256">
        <v>232.65</v>
      </c>
      <c r="O147" s="256">
        <v>94365000</v>
      </c>
      <c r="P147" s="257">
        <v>-2.4605795618400855E-2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337.35</v>
      </c>
      <c r="F148" s="253">
        <v>336.9</v>
      </c>
      <c r="G148" s="255">
        <v>335.59999999999997</v>
      </c>
      <c r="H148" s="255">
        <v>333.84999999999997</v>
      </c>
      <c r="I148" s="255">
        <v>332.54999999999995</v>
      </c>
      <c r="J148" s="255">
        <v>338.65</v>
      </c>
      <c r="K148" s="255">
        <v>339.94999999999993</v>
      </c>
      <c r="L148" s="255">
        <v>341.7</v>
      </c>
      <c r="M148" s="256">
        <v>338.2</v>
      </c>
      <c r="N148" s="256">
        <v>335.15</v>
      </c>
      <c r="O148" s="256">
        <v>93786000</v>
      </c>
      <c r="P148" s="257">
        <v>2.5319776976057723E-2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1377.75</v>
      </c>
      <c r="F149" s="253">
        <v>1375.45</v>
      </c>
      <c r="G149" s="255">
        <v>1362.5500000000002</v>
      </c>
      <c r="H149" s="255">
        <v>1347.3500000000001</v>
      </c>
      <c r="I149" s="255">
        <v>1334.4500000000003</v>
      </c>
      <c r="J149" s="255">
        <v>1390.65</v>
      </c>
      <c r="K149" s="255">
        <v>1403.5500000000002</v>
      </c>
      <c r="L149" s="255">
        <v>1418.75</v>
      </c>
      <c r="M149" s="256">
        <v>1388.35</v>
      </c>
      <c r="N149" s="256">
        <v>1360.25</v>
      </c>
      <c r="O149" s="256">
        <v>7531300</v>
      </c>
      <c r="P149" s="257">
        <v>-2.324103495233772E-2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7901.05</v>
      </c>
      <c r="F150" s="253">
        <v>7885.2833333333328</v>
      </c>
      <c r="G150" s="255">
        <v>7790.6666666666661</v>
      </c>
      <c r="H150" s="255">
        <v>7680.2833333333328</v>
      </c>
      <c r="I150" s="255">
        <v>7585.6666666666661</v>
      </c>
      <c r="J150" s="255">
        <v>7995.6666666666661</v>
      </c>
      <c r="K150" s="255">
        <v>8090.2833333333328</v>
      </c>
      <c r="L150" s="255">
        <v>8200.6666666666661</v>
      </c>
      <c r="M150" s="256">
        <v>7979.9</v>
      </c>
      <c r="N150" s="256">
        <v>7774.9</v>
      </c>
      <c r="O150" s="256">
        <v>1037800</v>
      </c>
      <c r="P150" s="257">
        <v>9.7295193617435299E-3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269.75</v>
      </c>
      <c r="F151" s="253">
        <v>269.8</v>
      </c>
      <c r="G151" s="255">
        <v>267.70000000000005</v>
      </c>
      <c r="H151" s="255">
        <v>265.65000000000003</v>
      </c>
      <c r="I151" s="255">
        <v>263.55000000000007</v>
      </c>
      <c r="J151" s="255">
        <v>271.85000000000002</v>
      </c>
      <c r="K151" s="255">
        <v>273.95000000000005</v>
      </c>
      <c r="L151" s="255">
        <v>276</v>
      </c>
      <c r="M151" s="256">
        <v>271.89999999999998</v>
      </c>
      <c r="N151" s="256">
        <v>267.75</v>
      </c>
      <c r="O151" s="256">
        <v>104596800</v>
      </c>
      <c r="P151" s="257">
        <v>1.2937623503970768E-2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36126.199999999997</v>
      </c>
      <c r="F152" s="253">
        <v>36084.98333333333</v>
      </c>
      <c r="G152" s="255">
        <v>35769.96666666666</v>
      </c>
      <c r="H152" s="255">
        <v>35413.73333333333</v>
      </c>
      <c r="I152" s="255">
        <v>35098.71666666666</v>
      </c>
      <c r="J152" s="255">
        <v>36441.21666666666</v>
      </c>
      <c r="K152" s="255">
        <v>36756.233333333337</v>
      </c>
      <c r="L152" s="255">
        <v>37112.46666666666</v>
      </c>
      <c r="M152" s="256">
        <v>36400</v>
      </c>
      <c r="N152" s="256">
        <v>35728.75</v>
      </c>
      <c r="O152" s="256">
        <v>160110</v>
      </c>
      <c r="P152" s="257">
        <v>1.1465933857670805E-2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910.65</v>
      </c>
      <c r="F153" s="253">
        <v>915.2166666666667</v>
      </c>
      <c r="G153" s="255">
        <v>894.43333333333339</v>
      </c>
      <c r="H153" s="255">
        <v>878.2166666666667</v>
      </c>
      <c r="I153" s="255">
        <v>857.43333333333339</v>
      </c>
      <c r="J153" s="255">
        <v>931.43333333333339</v>
      </c>
      <c r="K153" s="255">
        <v>952.2166666666667</v>
      </c>
      <c r="L153" s="255">
        <v>968.43333333333339</v>
      </c>
      <c r="M153" s="256">
        <v>936</v>
      </c>
      <c r="N153" s="256">
        <v>899</v>
      </c>
      <c r="O153" s="256">
        <v>11456250</v>
      </c>
      <c r="P153" s="257">
        <v>-5.7912914765017885E-2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8441.85</v>
      </c>
      <c r="F154" s="253">
        <v>8473.1666666666661</v>
      </c>
      <c r="G154" s="255">
        <v>8273.9833333333318</v>
      </c>
      <c r="H154" s="255">
        <v>8106.116666666665</v>
      </c>
      <c r="I154" s="255">
        <v>7906.9333333333307</v>
      </c>
      <c r="J154" s="255">
        <v>8641.0333333333328</v>
      </c>
      <c r="K154" s="255">
        <v>8840.2166666666672</v>
      </c>
      <c r="L154" s="255">
        <v>9008.0833333333339</v>
      </c>
      <c r="M154" s="256">
        <v>8672.35</v>
      </c>
      <c r="N154" s="256">
        <v>8305.2999999999993</v>
      </c>
      <c r="O154" s="256">
        <v>1788900</v>
      </c>
      <c r="P154" s="257">
        <v>2.2403840658398583E-2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286.45</v>
      </c>
      <c r="F155" s="253">
        <v>286.36666666666662</v>
      </c>
      <c r="G155" s="255">
        <v>283.78333333333325</v>
      </c>
      <c r="H155" s="255">
        <v>281.11666666666662</v>
      </c>
      <c r="I155" s="255">
        <v>278.53333333333325</v>
      </c>
      <c r="J155" s="255">
        <v>289.03333333333325</v>
      </c>
      <c r="K155" s="255">
        <v>291.61666666666662</v>
      </c>
      <c r="L155" s="255">
        <v>294.28333333333325</v>
      </c>
      <c r="M155" s="256">
        <v>288.95</v>
      </c>
      <c r="N155" s="256">
        <v>283.7</v>
      </c>
      <c r="O155" s="256">
        <v>39198000</v>
      </c>
      <c r="P155" s="257">
        <v>-2.2152372399341418E-2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411.95</v>
      </c>
      <c r="F156" s="253">
        <v>411.51666666666665</v>
      </c>
      <c r="G156" s="255">
        <v>406.48333333333329</v>
      </c>
      <c r="H156" s="255">
        <v>401.01666666666665</v>
      </c>
      <c r="I156" s="255">
        <v>395.98333333333329</v>
      </c>
      <c r="J156" s="255">
        <v>416.98333333333329</v>
      </c>
      <c r="K156" s="255">
        <v>422.01666666666659</v>
      </c>
      <c r="L156" s="255">
        <v>427.48333333333329</v>
      </c>
      <c r="M156" s="256">
        <v>416.55</v>
      </c>
      <c r="N156" s="256">
        <v>406.05</v>
      </c>
      <c r="O156" s="256">
        <v>79615750</v>
      </c>
      <c r="P156" s="257">
        <v>-9.2583662841161148E-3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2714.5</v>
      </c>
      <c r="F157" s="253">
        <v>2721.0833333333335</v>
      </c>
      <c r="G157" s="255">
        <v>2700.2666666666669</v>
      </c>
      <c r="H157" s="255">
        <v>2686.0333333333333</v>
      </c>
      <c r="I157" s="255">
        <v>2665.2166666666667</v>
      </c>
      <c r="J157" s="255">
        <v>2735.3166666666671</v>
      </c>
      <c r="K157" s="255">
        <v>2756.1333333333337</v>
      </c>
      <c r="L157" s="255">
        <v>2770.3666666666672</v>
      </c>
      <c r="M157" s="256">
        <v>2741.9</v>
      </c>
      <c r="N157" s="256">
        <v>2706.85</v>
      </c>
      <c r="O157" s="256">
        <v>3005750</v>
      </c>
      <c r="P157" s="257">
        <v>6.0246004518450342E-3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3688.95</v>
      </c>
      <c r="F158" s="253">
        <v>3685.2333333333336</v>
      </c>
      <c r="G158" s="255">
        <v>3654.7166666666672</v>
      </c>
      <c r="H158" s="255">
        <v>3620.4833333333336</v>
      </c>
      <c r="I158" s="255">
        <v>3589.9666666666672</v>
      </c>
      <c r="J158" s="255">
        <v>3719.4666666666672</v>
      </c>
      <c r="K158" s="255">
        <v>3749.9833333333336</v>
      </c>
      <c r="L158" s="255">
        <v>3784.2166666666672</v>
      </c>
      <c r="M158" s="256">
        <v>3715.75</v>
      </c>
      <c r="N158" s="256">
        <v>3651</v>
      </c>
      <c r="O158" s="256">
        <v>2379500</v>
      </c>
      <c r="P158" s="257">
        <v>-3.8974151857835218E-2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124.8</v>
      </c>
      <c r="F159" s="253">
        <v>125.68333333333332</v>
      </c>
      <c r="G159" s="255">
        <v>123.51666666666665</v>
      </c>
      <c r="H159" s="255">
        <v>122.23333333333333</v>
      </c>
      <c r="I159" s="255">
        <v>120.06666666666666</v>
      </c>
      <c r="J159" s="255">
        <v>126.96666666666664</v>
      </c>
      <c r="K159" s="255">
        <v>129.1333333333333</v>
      </c>
      <c r="L159" s="255">
        <v>130.41666666666663</v>
      </c>
      <c r="M159" s="256">
        <v>127.85</v>
      </c>
      <c r="N159" s="256">
        <v>124.4</v>
      </c>
      <c r="O159" s="256">
        <v>257048000</v>
      </c>
      <c r="P159" s="257">
        <v>-4.471532629701204E-2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4792.6000000000004</v>
      </c>
      <c r="F160" s="253">
        <v>4788.4833333333336</v>
      </c>
      <c r="G160" s="255">
        <v>4706.166666666667</v>
      </c>
      <c r="H160" s="255">
        <v>4619.7333333333336</v>
      </c>
      <c r="I160" s="255">
        <v>4537.416666666667</v>
      </c>
      <c r="J160" s="255">
        <v>4874.916666666667</v>
      </c>
      <c r="K160" s="255">
        <v>4957.2333333333327</v>
      </c>
      <c r="L160" s="255">
        <v>5043.666666666667</v>
      </c>
      <c r="M160" s="256">
        <v>4870.8</v>
      </c>
      <c r="N160" s="256">
        <v>4702.05</v>
      </c>
      <c r="O160" s="256">
        <v>2400900</v>
      </c>
      <c r="P160" s="257">
        <v>-6.6705539358600588E-2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287.45</v>
      </c>
      <c r="F161" s="253">
        <v>286.95</v>
      </c>
      <c r="G161" s="255">
        <v>282.79999999999995</v>
      </c>
      <c r="H161" s="255">
        <v>278.14999999999998</v>
      </c>
      <c r="I161" s="255">
        <v>273.99999999999994</v>
      </c>
      <c r="J161" s="255">
        <v>291.59999999999997</v>
      </c>
      <c r="K161" s="255">
        <v>295.74999999999994</v>
      </c>
      <c r="L161" s="255">
        <v>300.39999999999998</v>
      </c>
      <c r="M161" s="256">
        <v>291.10000000000002</v>
      </c>
      <c r="N161" s="256">
        <v>282.3</v>
      </c>
      <c r="O161" s="256">
        <v>61182000</v>
      </c>
      <c r="P161" s="257">
        <v>-3.4375000000000003E-2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1410.3</v>
      </c>
      <c r="F162" s="253">
        <v>1406.1333333333332</v>
      </c>
      <c r="G162" s="255">
        <v>1392.4666666666665</v>
      </c>
      <c r="H162" s="255">
        <v>1374.6333333333332</v>
      </c>
      <c r="I162" s="255">
        <v>1360.9666666666665</v>
      </c>
      <c r="J162" s="255">
        <v>1423.9666666666665</v>
      </c>
      <c r="K162" s="255">
        <v>1437.6333333333334</v>
      </c>
      <c r="L162" s="255">
        <v>1455.4666666666665</v>
      </c>
      <c r="M162" s="256">
        <v>1419.8</v>
      </c>
      <c r="N162" s="256">
        <v>1388.3</v>
      </c>
      <c r="O162" s="256">
        <v>6466009</v>
      </c>
      <c r="P162" s="257">
        <v>-6.3045529606039166E-2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872.5</v>
      </c>
      <c r="F163" s="253">
        <v>873.16666666666663</v>
      </c>
      <c r="G163" s="255">
        <v>868.93333333333328</v>
      </c>
      <c r="H163" s="255">
        <v>865.36666666666667</v>
      </c>
      <c r="I163" s="255">
        <v>861.13333333333333</v>
      </c>
      <c r="J163" s="255">
        <v>876.73333333333323</v>
      </c>
      <c r="K163" s="255">
        <v>880.96666666666658</v>
      </c>
      <c r="L163" s="255">
        <v>884.53333333333319</v>
      </c>
      <c r="M163" s="256">
        <v>877.4</v>
      </c>
      <c r="N163" s="256">
        <v>869.6</v>
      </c>
      <c r="O163" s="256">
        <v>3433150</v>
      </c>
      <c r="P163" s="257">
        <v>-0.100645735916277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273.55</v>
      </c>
      <c r="F164" s="253">
        <v>271.78333333333336</v>
      </c>
      <c r="G164" s="255">
        <v>268.76666666666671</v>
      </c>
      <c r="H164" s="255">
        <v>263.98333333333335</v>
      </c>
      <c r="I164" s="255">
        <v>260.9666666666667</v>
      </c>
      <c r="J164" s="255">
        <v>276.56666666666672</v>
      </c>
      <c r="K164" s="255">
        <v>279.58333333333337</v>
      </c>
      <c r="L164" s="255">
        <v>284.36666666666673</v>
      </c>
      <c r="M164" s="256">
        <v>274.8</v>
      </c>
      <c r="N164" s="256">
        <v>267</v>
      </c>
      <c r="O164" s="256">
        <v>63340000</v>
      </c>
      <c r="P164" s="257">
        <v>-5.8106249302948068E-2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460.5</v>
      </c>
      <c r="F165" s="253">
        <v>462.23333333333335</v>
      </c>
      <c r="G165" s="255">
        <v>457.7166666666667</v>
      </c>
      <c r="H165" s="255">
        <v>454.93333333333334</v>
      </c>
      <c r="I165" s="255">
        <v>450.41666666666669</v>
      </c>
      <c r="J165" s="255">
        <v>465.01666666666671</v>
      </c>
      <c r="K165" s="255">
        <v>469.53333333333336</v>
      </c>
      <c r="L165" s="255">
        <v>472.31666666666672</v>
      </c>
      <c r="M165" s="256">
        <v>466.75</v>
      </c>
      <c r="N165" s="256">
        <v>459.45</v>
      </c>
      <c r="O165" s="256">
        <v>42982000</v>
      </c>
      <c r="P165" s="257">
        <v>-1.3948153246157375E-2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2977.95</v>
      </c>
      <c r="F166" s="253">
        <v>2980.0499999999997</v>
      </c>
      <c r="G166" s="255">
        <v>2966.6499999999996</v>
      </c>
      <c r="H166" s="255">
        <v>2955.35</v>
      </c>
      <c r="I166" s="255">
        <v>2941.95</v>
      </c>
      <c r="J166" s="255">
        <v>2991.3499999999995</v>
      </c>
      <c r="K166" s="255">
        <v>3004.75</v>
      </c>
      <c r="L166" s="255">
        <v>3016.0499999999993</v>
      </c>
      <c r="M166" s="256">
        <v>2993.45</v>
      </c>
      <c r="N166" s="256">
        <v>2968.75</v>
      </c>
      <c r="O166" s="256">
        <v>38566000</v>
      </c>
      <c r="P166" s="257">
        <v>-2.2683231906882092E-4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124.25</v>
      </c>
      <c r="F167" s="253">
        <v>125.23333333333333</v>
      </c>
      <c r="G167" s="255">
        <v>122.76666666666667</v>
      </c>
      <c r="H167" s="255">
        <v>121.28333333333333</v>
      </c>
      <c r="I167" s="255">
        <v>118.81666666666666</v>
      </c>
      <c r="J167" s="255">
        <v>126.71666666666667</v>
      </c>
      <c r="K167" s="255">
        <v>129.18333333333334</v>
      </c>
      <c r="L167" s="255">
        <v>130.66666666666669</v>
      </c>
      <c r="M167" s="256">
        <v>127.7</v>
      </c>
      <c r="N167" s="256">
        <v>123.75</v>
      </c>
      <c r="O167" s="256">
        <v>153160000</v>
      </c>
      <c r="P167" s="257">
        <v>-2.4905775695222572E-2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731.05</v>
      </c>
      <c r="F168" s="253">
        <v>732.38333333333333</v>
      </c>
      <c r="G168" s="255">
        <v>727.76666666666665</v>
      </c>
      <c r="H168" s="255">
        <v>724.48333333333335</v>
      </c>
      <c r="I168" s="255">
        <v>719.86666666666667</v>
      </c>
      <c r="J168" s="255">
        <v>735.66666666666663</v>
      </c>
      <c r="K168" s="255">
        <v>740.28333333333319</v>
      </c>
      <c r="L168" s="255">
        <v>743.56666666666661</v>
      </c>
      <c r="M168" s="256">
        <v>737</v>
      </c>
      <c r="N168" s="256">
        <v>729.1</v>
      </c>
      <c r="O168" s="256">
        <v>24649600</v>
      </c>
      <c r="P168" s="257">
        <v>-0.10893895138667978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1546.6</v>
      </c>
      <c r="F169" s="253">
        <v>1537.3</v>
      </c>
      <c r="G169" s="255">
        <v>1523.6999999999998</v>
      </c>
      <c r="H169" s="255">
        <v>1500.8</v>
      </c>
      <c r="I169" s="255">
        <v>1487.1999999999998</v>
      </c>
      <c r="J169" s="255">
        <v>1560.1999999999998</v>
      </c>
      <c r="K169" s="255">
        <v>1573.7999999999997</v>
      </c>
      <c r="L169" s="255">
        <v>1596.6999999999998</v>
      </c>
      <c r="M169" s="256">
        <v>1550.9</v>
      </c>
      <c r="N169" s="256">
        <v>1514.4</v>
      </c>
      <c r="O169" s="256">
        <v>7443750</v>
      </c>
      <c r="P169" s="257">
        <v>-4.5135406218655971E-3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759.75</v>
      </c>
      <c r="F170" s="253">
        <v>759.81666666666661</v>
      </c>
      <c r="G170" s="255">
        <v>753.53333333333319</v>
      </c>
      <c r="H170" s="255">
        <v>747.31666666666661</v>
      </c>
      <c r="I170" s="255">
        <v>741.03333333333319</v>
      </c>
      <c r="J170" s="255">
        <v>766.03333333333319</v>
      </c>
      <c r="K170" s="255">
        <v>772.31666666666649</v>
      </c>
      <c r="L170" s="255">
        <v>778.53333333333319</v>
      </c>
      <c r="M170" s="256">
        <v>766.1</v>
      </c>
      <c r="N170" s="256">
        <v>753.6</v>
      </c>
      <c r="O170" s="256">
        <v>103965000</v>
      </c>
      <c r="P170" s="257">
        <v>-1.9452500530522741E-2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26139.85</v>
      </c>
      <c r="F171" s="253">
        <v>26205.766666666666</v>
      </c>
      <c r="G171" s="255">
        <v>25959.783333333333</v>
      </c>
      <c r="H171" s="255">
        <v>25779.716666666667</v>
      </c>
      <c r="I171" s="255">
        <v>25533.733333333334</v>
      </c>
      <c r="J171" s="255">
        <v>26385.833333333332</v>
      </c>
      <c r="K171" s="255">
        <v>26631.816666666662</v>
      </c>
      <c r="L171" s="255">
        <v>26811.883333333331</v>
      </c>
      <c r="M171" s="256">
        <v>26451.75</v>
      </c>
      <c r="N171" s="256">
        <v>26025.7</v>
      </c>
      <c r="O171" s="256">
        <v>258375</v>
      </c>
      <c r="P171" s="257">
        <v>-1.5457443725243939E-3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4561.3999999999996</v>
      </c>
      <c r="F172" s="253">
        <v>4549.5499999999993</v>
      </c>
      <c r="G172" s="255">
        <v>4509.3999999999987</v>
      </c>
      <c r="H172" s="255">
        <v>4457.3999999999996</v>
      </c>
      <c r="I172" s="255">
        <v>4417.2499999999991</v>
      </c>
      <c r="J172" s="255">
        <v>4601.5499999999984</v>
      </c>
      <c r="K172" s="255">
        <v>4641.7</v>
      </c>
      <c r="L172" s="255">
        <v>4693.699999999998</v>
      </c>
      <c r="M172" s="256">
        <v>4589.7</v>
      </c>
      <c r="N172" s="256">
        <v>4497.55</v>
      </c>
      <c r="O172" s="256">
        <v>1173750</v>
      </c>
      <c r="P172" s="257">
        <v>-2.4679047737753958E-2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2399.35</v>
      </c>
      <c r="F173" s="253">
        <v>2396.7166666666667</v>
      </c>
      <c r="G173" s="255">
        <v>2377.6333333333332</v>
      </c>
      <c r="H173" s="255">
        <v>2355.9166666666665</v>
      </c>
      <c r="I173" s="255">
        <v>2336.833333333333</v>
      </c>
      <c r="J173" s="255">
        <v>2418.4333333333334</v>
      </c>
      <c r="K173" s="255">
        <v>2437.5166666666664</v>
      </c>
      <c r="L173" s="255">
        <v>2459.2333333333336</v>
      </c>
      <c r="M173" s="256">
        <v>2415.8000000000002</v>
      </c>
      <c r="N173" s="256">
        <v>2375</v>
      </c>
      <c r="O173" s="256">
        <v>4220625</v>
      </c>
      <c r="P173" s="257">
        <v>-2.3047602162928819E-3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2483.85</v>
      </c>
      <c r="F174" s="253">
        <v>2487.2166666666667</v>
      </c>
      <c r="G174" s="255">
        <v>2442.2333333333336</v>
      </c>
      <c r="H174" s="255">
        <v>2400.6166666666668</v>
      </c>
      <c r="I174" s="255">
        <v>2355.6333333333337</v>
      </c>
      <c r="J174" s="255">
        <v>2528.8333333333335</v>
      </c>
      <c r="K174" s="255">
        <v>2573.8166666666662</v>
      </c>
      <c r="L174" s="255">
        <v>2615.4333333333334</v>
      </c>
      <c r="M174" s="256">
        <v>2532.1999999999998</v>
      </c>
      <c r="N174" s="256">
        <v>2445.6</v>
      </c>
      <c r="O174" s="256">
        <v>6999300</v>
      </c>
      <c r="P174" s="257">
        <v>1.11564042051062E-3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1557.35</v>
      </c>
      <c r="F175" s="253">
        <v>1557.5833333333333</v>
      </c>
      <c r="G175" s="255">
        <v>1550.6166666666666</v>
      </c>
      <c r="H175" s="255">
        <v>1543.8833333333332</v>
      </c>
      <c r="I175" s="255">
        <v>1536.9166666666665</v>
      </c>
      <c r="J175" s="255">
        <v>1564.3166666666666</v>
      </c>
      <c r="K175" s="255">
        <v>1571.2833333333333</v>
      </c>
      <c r="L175" s="255">
        <v>1578.0166666666667</v>
      </c>
      <c r="M175" s="256">
        <v>1564.55</v>
      </c>
      <c r="N175" s="256">
        <v>1550.85</v>
      </c>
      <c r="O175" s="256">
        <v>19886300</v>
      </c>
      <c r="P175" s="257">
        <v>1.5223528570918058E-2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634.29999999999995</v>
      </c>
      <c r="F176" s="253">
        <v>638.56666666666661</v>
      </c>
      <c r="G176" s="255">
        <v>628.38333333333321</v>
      </c>
      <c r="H176" s="255">
        <v>622.46666666666658</v>
      </c>
      <c r="I176" s="255">
        <v>612.28333333333319</v>
      </c>
      <c r="J176" s="255">
        <v>644.48333333333323</v>
      </c>
      <c r="K176" s="255">
        <v>654.66666666666663</v>
      </c>
      <c r="L176" s="255">
        <v>660.58333333333326</v>
      </c>
      <c r="M176" s="256">
        <v>648.75</v>
      </c>
      <c r="N176" s="256">
        <v>632.65</v>
      </c>
      <c r="O176" s="256">
        <v>6855000</v>
      </c>
      <c r="P176" s="257">
        <v>0.10626966836117163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732.2</v>
      </c>
      <c r="F177" s="253">
        <v>735.5</v>
      </c>
      <c r="G177" s="255">
        <v>727.75</v>
      </c>
      <c r="H177" s="255">
        <v>723.3</v>
      </c>
      <c r="I177" s="255">
        <v>715.55</v>
      </c>
      <c r="J177" s="255">
        <v>739.95</v>
      </c>
      <c r="K177" s="255">
        <v>747.7</v>
      </c>
      <c r="L177" s="255">
        <v>752.15000000000009</v>
      </c>
      <c r="M177" s="256">
        <v>743.25</v>
      </c>
      <c r="N177" s="256">
        <v>731.05</v>
      </c>
      <c r="O177" s="256">
        <v>5321000</v>
      </c>
      <c r="P177" s="257">
        <v>-4.6415770609318993E-2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966.65</v>
      </c>
      <c r="F178" s="253">
        <v>972</v>
      </c>
      <c r="G178" s="255">
        <v>959</v>
      </c>
      <c r="H178" s="255">
        <v>951.35</v>
      </c>
      <c r="I178" s="255">
        <v>938.35</v>
      </c>
      <c r="J178" s="255">
        <v>979.65</v>
      </c>
      <c r="K178" s="255">
        <v>992.65</v>
      </c>
      <c r="L178" s="255">
        <v>1000.3</v>
      </c>
      <c r="M178" s="256">
        <v>985</v>
      </c>
      <c r="N178" s="256">
        <v>964.35</v>
      </c>
      <c r="O178" s="256">
        <v>13873200</v>
      </c>
      <c r="P178" s="257">
        <v>-0.10815684333345119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1868.35</v>
      </c>
      <c r="F179" s="253">
        <v>1858.3166666666668</v>
      </c>
      <c r="G179" s="255">
        <v>1825.4333333333336</v>
      </c>
      <c r="H179" s="255">
        <v>1782.5166666666669</v>
      </c>
      <c r="I179" s="255">
        <v>1749.6333333333337</v>
      </c>
      <c r="J179" s="255">
        <v>1901.2333333333336</v>
      </c>
      <c r="K179" s="255">
        <v>1934.1166666666668</v>
      </c>
      <c r="L179" s="255">
        <v>1977.0333333333335</v>
      </c>
      <c r="M179" s="256">
        <v>1891.2</v>
      </c>
      <c r="N179" s="256">
        <v>1815.4</v>
      </c>
      <c r="O179" s="256">
        <v>7125000</v>
      </c>
      <c r="P179" s="257">
        <v>-4.0404040404040407E-2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1178.45</v>
      </c>
      <c r="F180" s="253">
        <v>1170.2833333333335</v>
      </c>
      <c r="G180" s="255">
        <v>1159.4666666666672</v>
      </c>
      <c r="H180" s="255">
        <v>1140.4833333333336</v>
      </c>
      <c r="I180" s="255">
        <v>1129.6666666666672</v>
      </c>
      <c r="J180" s="255">
        <v>1189.2666666666671</v>
      </c>
      <c r="K180" s="255">
        <v>1200.0833333333333</v>
      </c>
      <c r="L180" s="255">
        <v>1219.0666666666671</v>
      </c>
      <c r="M180" s="256">
        <v>1181.0999999999999</v>
      </c>
      <c r="N180" s="256">
        <v>1151.3</v>
      </c>
      <c r="O180" s="256">
        <v>12392100</v>
      </c>
      <c r="P180" s="257">
        <v>7.8568071439761869E-2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936.55</v>
      </c>
      <c r="F181" s="253">
        <v>937.15</v>
      </c>
      <c r="G181" s="255">
        <v>930.9</v>
      </c>
      <c r="H181" s="255">
        <v>925.25</v>
      </c>
      <c r="I181" s="255">
        <v>919</v>
      </c>
      <c r="J181" s="255">
        <v>942.8</v>
      </c>
      <c r="K181" s="255">
        <v>949.05</v>
      </c>
      <c r="L181" s="255">
        <v>954.69999999999993</v>
      </c>
      <c r="M181" s="256">
        <v>943.4</v>
      </c>
      <c r="N181" s="256">
        <v>931.5</v>
      </c>
      <c r="O181" s="256">
        <v>68388600</v>
      </c>
      <c r="P181" s="257">
        <v>2.1345421268807594E-2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378.9</v>
      </c>
      <c r="F182" s="253">
        <v>379.61666666666662</v>
      </c>
      <c r="G182" s="255">
        <v>377.33333333333326</v>
      </c>
      <c r="H182" s="255">
        <v>375.76666666666665</v>
      </c>
      <c r="I182" s="255">
        <v>373.48333333333329</v>
      </c>
      <c r="J182" s="255">
        <v>381.18333333333322</v>
      </c>
      <c r="K182" s="255">
        <v>383.46666666666664</v>
      </c>
      <c r="L182" s="255">
        <v>385.03333333333319</v>
      </c>
      <c r="M182" s="256">
        <v>381.9</v>
      </c>
      <c r="N182" s="256">
        <v>378.05</v>
      </c>
      <c r="O182" s="256">
        <v>92778750</v>
      </c>
      <c r="P182" s="257">
        <v>-2.3723275800838127E-2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142.44999999999999</v>
      </c>
      <c r="F183" s="253">
        <v>143.53333333333333</v>
      </c>
      <c r="G183" s="255">
        <v>141.06666666666666</v>
      </c>
      <c r="H183" s="255">
        <v>139.68333333333334</v>
      </c>
      <c r="I183" s="255">
        <v>137.21666666666667</v>
      </c>
      <c r="J183" s="255">
        <v>144.91666666666666</v>
      </c>
      <c r="K183" s="255">
        <v>147.3833333333333</v>
      </c>
      <c r="L183" s="255">
        <v>148.76666666666665</v>
      </c>
      <c r="M183" s="256">
        <v>146</v>
      </c>
      <c r="N183" s="256">
        <v>142.15</v>
      </c>
      <c r="O183" s="256">
        <v>213383500</v>
      </c>
      <c r="P183" s="257">
        <v>3.0875514813338646E-2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4007.35</v>
      </c>
      <c r="F184" s="253">
        <v>4017</v>
      </c>
      <c r="G184" s="255">
        <v>3978.5</v>
      </c>
      <c r="H184" s="255">
        <v>3949.65</v>
      </c>
      <c r="I184" s="255">
        <v>3911.15</v>
      </c>
      <c r="J184" s="255">
        <v>4045.85</v>
      </c>
      <c r="K184" s="255">
        <v>4084.35</v>
      </c>
      <c r="L184" s="255">
        <v>4113.2</v>
      </c>
      <c r="M184" s="256">
        <v>4055.5</v>
      </c>
      <c r="N184" s="256">
        <v>3988.15</v>
      </c>
      <c r="O184" s="256">
        <v>12693100</v>
      </c>
      <c r="P184" s="257">
        <v>2.3827000169386256E-2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1297.25</v>
      </c>
      <c r="F185" s="253">
        <v>1303.05</v>
      </c>
      <c r="G185" s="255">
        <v>1288</v>
      </c>
      <c r="H185" s="255">
        <v>1278.75</v>
      </c>
      <c r="I185" s="255">
        <v>1263.7</v>
      </c>
      <c r="J185" s="255">
        <v>1312.3</v>
      </c>
      <c r="K185" s="255">
        <v>1327.3499999999997</v>
      </c>
      <c r="L185" s="255">
        <v>1336.6</v>
      </c>
      <c r="M185" s="256">
        <v>1318.1</v>
      </c>
      <c r="N185" s="256">
        <v>1293.8</v>
      </c>
      <c r="O185" s="256">
        <v>13887600</v>
      </c>
      <c r="P185" s="257">
        <v>2.3842172778342993E-2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3619.75</v>
      </c>
      <c r="F186" s="253">
        <v>3639.1833333333329</v>
      </c>
      <c r="G186" s="255">
        <v>3590.016666666666</v>
      </c>
      <c r="H186" s="255">
        <v>3560.2833333333328</v>
      </c>
      <c r="I186" s="255">
        <v>3511.1166666666659</v>
      </c>
      <c r="J186" s="255">
        <v>3668.9166666666661</v>
      </c>
      <c r="K186" s="255">
        <v>3718.083333333333</v>
      </c>
      <c r="L186" s="255">
        <v>3747.8166666666662</v>
      </c>
      <c r="M186" s="256">
        <v>3688.35</v>
      </c>
      <c r="N186" s="256">
        <v>3609.45</v>
      </c>
      <c r="O186" s="256">
        <v>5097750</v>
      </c>
      <c r="P186" s="257">
        <v>-4.5790049207217057E-3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2621.7</v>
      </c>
      <c r="F187" s="253">
        <v>2627.9999999999995</v>
      </c>
      <c r="G187" s="255">
        <v>2602.8999999999992</v>
      </c>
      <c r="H187" s="255">
        <v>2584.0999999999995</v>
      </c>
      <c r="I187" s="255">
        <v>2558.9999999999991</v>
      </c>
      <c r="J187" s="255">
        <v>2646.7999999999993</v>
      </c>
      <c r="K187" s="255">
        <v>2671.8999999999996</v>
      </c>
      <c r="L187" s="255">
        <v>2690.6999999999994</v>
      </c>
      <c r="M187" s="256">
        <v>2653.1</v>
      </c>
      <c r="N187" s="256">
        <v>2609.1999999999998</v>
      </c>
      <c r="O187" s="256">
        <v>1586000</v>
      </c>
      <c r="P187" s="257">
        <v>9.5480585614258432E-3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3850.45</v>
      </c>
      <c r="F188" s="253">
        <v>3867.2666666666664</v>
      </c>
      <c r="G188" s="255">
        <v>3814.5333333333328</v>
      </c>
      <c r="H188" s="255">
        <v>3778.6166666666663</v>
      </c>
      <c r="I188" s="255">
        <v>3725.8833333333328</v>
      </c>
      <c r="J188" s="255">
        <v>3903.1833333333329</v>
      </c>
      <c r="K188" s="255">
        <v>3955.9166666666665</v>
      </c>
      <c r="L188" s="255">
        <v>3991.833333333333</v>
      </c>
      <c r="M188" s="256">
        <v>3920</v>
      </c>
      <c r="N188" s="256">
        <v>3831.35</v>
      </c>
      <c r="O188" s="256">
        <v>2860400</v>
      </c>
      <c r="P188" s="257">
        <v>2.5968436154949783E-2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2160.4</v>
      </c>
      <c r="F189" s="253">
        <v>2139.4</v>
      </c>
      <c r="G189" s="255">
        <v>2113</v>
      </c>
      <c r="H189" s="255">
        <v>2065.6</v>
      </c>
      <c r="I189" s="255">
        <v>2039.1999999999998</v>
      </c>
      <c r="J189" s="255">
        <v>2186.8000000000002</v>
      </c>
      <c r="K189" s="255">
        <v>2213.2000000000007</v>
      </c>
      <c r="L189" s="255">
        <v>2260.6000000000004</v>
      </c>
      <c r="M189" s="256">
        <v>2165.8000000000002</v>
      </c>
      <c r="N189" s="256">
        <v>2092</v>
      </c>
      <c r="O189" s="256">
        <v>5094600</v>
      </c>
      <c r="P189" s="257">
        <v>1.375894331315355E-3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1706.3</v>
      </c>
      <c r="F190" s="253">
        <v>1706.0666666666666</v>
      </c>
      <c r="G190" s="255">
        <v>1695.4833333333331</v>
      </c>
      <c r="H190" s="255">
        <v>1684.6666666666665</v>
      </c>
      <c r="I190" s="255">
        <v>1674.083333333333</v>
      </c>
      <c r="J190" s="255">
        <v>1716.8833333333332</v>
      </c>
      <c r="K190" s="255">
        <v>1727.4666666666667</v>
      </c>
      <c r="L190" s="255">
        <v>1738.2833333333333</v>
      </c>
      <c r="M190" s="256">
        <v>1716.65</v>
      </c>
      <c r="N190" s="256">
        <v>1695.25</v>
      </c>
      <c r="O190" s="256">
        <v>2454000</v>
      </c>
      <c r="P190" s="257">
        <v>-2.2767929744673932E-3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9939.35</v>
      </c>
      <c r="F191" s="253">
        <v>9974.6666666666661</v>
      </c>
      <c r="G191" s="255">
        <v>9881.4333333333325</v>
      </c>
      <c r="H191" s="255">
        <v>9823.5166666666664</v>
      </c>
      <c r="I191" s="255">
        <v>9730.2833333333328</v>
      </c>
      <c r="J191" s="255">
        <v>10032.583333333332</v>
      </c>
      <c r="K191" s="255">
        <v>10125.816666666666</v>
      </c>
      <c r="L191" s="255">
        <v>10183.733333333332</v>
      </c>
      <c r="M191" s="256">
        <v>10067.9</v>
      </c>
      <c r="N191" s="256">
        <v>9916.75</v>
      </c>
      <c r="O191" s="256">
        <v>1946400</v>
      </c>
      <c r="P191" s="257">
        <v>4.5417010734929812E-3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490.7</v>
      </c>
      <c r="F192" s="253">
        <v>490.7166666666667</v>
      </c>
      <c r="G192" s="255">
        <v>487.18333333333339</v>
      </c>
      <c r="H192" s="255">
        <v>483.66666666666669</v>
      </c>
      <c r="I192" s="255">
        <v>480.13333333333338</v>
      </c>
      <c r="J192" s="255">
        <v>494.23333333333341</v>
      </c>
      <c r="K192" s="255">
        <v>497.76666666666671</v>
      </c>
      <c r="L192" s="255">
        <v>501.28333333333342</v>
      </c>
      <c r="M192" s="256">
        <v>494.25</v>
      </c>
      <c r="N192" s="256">
        <v>487.2</v>
      </c>
      <c r="O192" s="256">
        <v>38753000</v>
      </c>
      <c r="P192" s="257">
        <v>-6.8961209319757633E-2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265.45</v>
      </c>
      <c r="F193" s="253">
        <v>265.96666666666664</v>
      </c>
      <c r="G193" s="255">
        <v>263.2833333333333</v>
      </c>
      <c r="H193" s="255">
        <v>261.11666666666667</v>
      </c>
      <c r="I193" s="255">
        <v>258.43333333333334</v>
      </c>
      <c r="J193" s="255">
        <v>268.13333333333327</v>
      </c>
      <c r="K193" s="255">
        <v>270.81666666666655</v>
      </c>
      <c r="L193" s="255">
        <v>272.98333333333323</v>
      </c>
      <c r="M193" s="256">
        <v>268.64999999999998</v>
      </c>
      <c r="N193" s="256">
        <v>263.8</v>
      </c>
      <c r="O193" s="256">
        <v>134529300</v>
      </c>
      <c r="P193" s="257">
        <v>2.9149020078530889E-3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1099.4000000000001</v>
      </c>
      <c r="F194" s="253">
        <v>1091.1166666666668</v>
      </c>
      <c r="G194" s="255">
        <v>1078.3333333333335</v>
      </c>
      <c r="H194" s="255">
        <v>1057.2666666666667</v>
      </c>
      <c r="I194" s="255">
        <v>1044.4833333333333</v>
      </c>
      <c r="J194" s="255">
        <v>1112.1833333333336</v>
      </c>
      <c r="K194" s="255">
        <v>1124.9666666666669</v>
      </c>
      <c r="L194" s="255">
        <v>1146.0333333333338</v>
      </c>
      <c r="M194" s="256">
        <v>1103.9000000000001</v>
      </c>
      <c r="N194" s="256">
        <v>1070.05</v>
      </c>
      <c r="O194" s="256">
        <v>7905600</v>
      </c>
      <c r="P194" s="257">
        <v>-3.2314923619271442E-2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532.1</v>
      </c>
      <c r="F195" s="253">
        <v>530.65</v>
      </c>
      <c r="G195" s="255">
        <v>526.9</v>
      </c>
      <c r="H195" s="255">
        <v>521.70000000000005</v>
      </c>
      <c r="I195" s="255">
        <v>517.95000000000005</v>
      </c>
      <c r="J195" s="255">
        <v>535.84999999999991</v>
      </c>
      <c r="K195" s="255">
        <v>539.59999999999991</v>
      </c>
      <c r="L195" s="255">
        <v>544.79999999999984</v>
      </c>
      <c r="M195" s="256">
        <v>534.4</v>
      </c>
      <c r="N195" s="256">
        <v>525.45000000000005</v>
      </c>
      <c r="O195" s="256">
        <v>53580000</v>
      </c>
      <c r="P195" s="257">
        <v>-2.4390243902439025E-2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172.7</v>
      </c>
      <c r="F196" s="253">
        <v>174.01666666666665</v>
      </c>
      <c r="G196" s="255">
        <v>170.68333333333331</v>
      </c>
      <c r="H196" s="255">
        <v>168.66666666666666</v>
      </c>
      <c r="I196" s="255">
        <v>165.33333333333331</v>
      </c>
      <c r="J196" s="255">
        <v>176.0333333333333</v>
      </c>
      <c r="K196" s="255">
        <v>179.36666666666667</v>
      </c>
      <c r="L196" s="255">
        <v>181.3833333333333</v>
      </c>
      <c r="M196" s="256">
        <v>177.35</v>
      </c>
      <c r="N196" s="256">
        <v>172</v>
      </c>
      <c r="O196" s="256">
        <v>105537000</v>
      </c>
      <c r="P196" s="257">
        <v>-8.5115977565457576E-3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942.35</v>
      </c>
      <c r="F197" s="253">
        <v>937.01666666666677</v>
      </c>
      <c r="G197" s="255">
        <v>927.93333333333351</v>
      </c>
      <c r="H197" s="255">
        <v>913.51666666666677</v>
      </c>
      <c r="I197" s="255">
        <v>904.43333333333351</v>
      </c>
      <c r="J197" s="255">
        <v>951.43333333333351</v>
      </c>
      <c r="K197" s="255">
        <v>960.51666666666677</v>
      </c>
      <c r="L197" s="255">
        <v>974.93333333333351</v>
      </c>
      <c r="M197" s="256">
        <v>946.1</v>
      </c>
      <c r="N197" s="256">
        <v>922.6</v>
      </c>
      <c r="O197" s="256">
        <v>7821900</v>
      </c>
      <c r="P197" s="257">
        <v>5.090689238210399E-2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0" t="s">
        <v>16</v>
      </c>
      <c r="B8" s="382"/>
      <c r="C8" s="385" t="s">
        <v>20</v>
      </c>
      <c r="D8" s="385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6"/>
      <c r="L8" s="48"/>
      <c r="M8" s="48"/>
      <c r="N8" s="1"/>
      <c r="O8" s="1"/>
    </row>
    <row r="9" spans="1:15" ht="36" customHeight="1">
      <c r="A9" s="381"/>
      <c r="B9" s="384"/>
      <c r="C9" s="384"/>
      <c r="D9" s="3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22122.05</v>
      </c>
      <c r="D10" s="34">
        <v>22133.116666666669</v>
      </c>
      <c r="E10" s="34">
        <v>22064.083333333336</v>
      </c>
      <c r="F10" s="34">
        <v>22006.116666666669</v>
      </c>
      <c r="G10" s="34">
        <v>21937.083333333336</v>
      </c>
      <c r="H10" s="34">
        <v>22191.083333333336</v>
      </c>
      <c r="I10" s="34">
        <v>22260.116666666669</v>
      </c>
      <c r="J10" s="34">
        <v>22318.083333333336</v>
      </c>
      <c r="K10" s="34">
        <v>22202.15</v>
      </c>
      <c r="L10" s="34">
        <v>22075.15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46576.5</v>
      </c>
      <c r="D11" s="34">
        <v>46661.066666666673</v>
      </c>
      <c r="E11" s="34">
        <v>46428.983333333344</v>
      </c>
      <c r="F11" s="34">
        <v>46281.466666666674</v>
      </c>
      <c r="G11" s="34">
        <v>46049.383333333346</v>
      </c>
      <c r="H11" s="34">
        <v>46808.583333333343</v>
      </c>
      <c r="I11" s="34">
        <v>47040.666666666672</v>
      </c>
      <c r="J11" s="34">
        <v>47188.183333333342</v>
      </c>
      <c r="K11" s="34">
        <v>46893.15</v>
      </c>
      <c r="L11" s="34">
        <v>46513.55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5858.55</v>
      </c>
      <c r="D12" s="36">
        <v>5861.7333333333336</v>
      </c>
      <c r="E12" s="36">
        <v>5833.416666666667</v>
      </c>
      <c r="F12" s="36">
        <v>5808.2833333333338</v>
      </c>
      <c r="G12" s="36">
        <v>5779.9666666666672</v>
      </c>
      <c r="H12" s="36">
        <v>5886.8666666666668</v>
      </c>
      <c r="I12" s="36">
        <v>5915.1833333333325</v>
      </c>
      <c r="J12" s="36">
        <v>5940.3166666666666</v>
      </c>
      <c r="K12" s="36">
        <v>5890.05</v>
      </c>
      <c r="L12" s="36">
        <v>5836.6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8180</v>
      </c>
      <c r="D13" s="36">
        <v>8172.666666666667</v>
      </c>
      <c r="E13" s="36">
        <v>8144.8833333333332</v>
      </c>
      <c r="F13" s="36">
        <v>8109.7666666666664</v>
      </c>
      <c r="G13" s="36">
        <v>8081.9833333333327</v>
      </c>
      <c r="H13" s="36">
        <v>8207.7833333333328</v>
      </c>
      <c r="I13" s="36">
        <v>8235.5666666666693</v>
      </c>
      <c r="J13" s="36">
        <v>8270.6833333333343</v>
      </c>
      <c r="K13" s="36">
        <v>8200.4500000000007</v>
      </c>
      <c r="L13" s="36">
        <v>8137.55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37598.65</v>
      </c>
      <c r="D14" s="36">
        <v>37663.133333333331</v>
      </c>
      <c r="E14" s="36">
        <v>37320.416666666664</v>
      </c>
      <c r="F14" s="36">
        <v>37042.183333333334</v>
      </c>
      <c r="G14" s="36">
        <v>36699.466666666667</v>
      </c>
      <c r="H14" s="36">
        <v>37941.366666666661</v>
      </c>
      <c r="I14" s="36">
        <v>38284.083333333336</v>
      </c>
      <c r="J14" s="36">
        <v>38562.316666666658</v>
      </c>
      <c r="K14" s="36">
        <v>38005.85</v>
      </c>
      <c r="L14" s="36">
        <v>37384.9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9322.2000000000007</v>
      </c>
      <c r="D15" s="36">
        <v>9310.6999999999989</v>
      </c>
      <c r="E15" s="36">
        <v>9263.8499999999985</v>
      </c>
      <c r="F15" s="36">
        <v>9205.5</v>
      </c>
      <c r="G15" s="36">
        <v>9158.65</v>
      </c>
      <c r="H15" s="36">
        <v>9369.0499999999975</v>
      </c>
      <c r="I15" s="36">
        <v>9415.9</v>
      </c>
      <c r="J15" s="36">
        <v>9474.2499999999964</v>
      </c>
      <c r="K15" s="36">
        <v>9357.5499999999993</v>
      </c>
      <c r="L15" s="36">
        <v>9252.35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13977.9</v>
      </c>
      <c r="D16" s="36">
        <v>13972.75</v>
      </c>
      <c r="E16" s="36">
        <v>13861.7</v>
      </c>
      <c r="F16" s="36">
        <v>13745.5</v>
      </c>
      <c r="G16" s="36">
        <v>13634.45</v>
      </c>
      <c r="H16" s="36">
        <v>14088.95</v>
      </c>
      <c r="I16" s="36">
        <v>14200</v>
      </c>
      <c r="J16" s="36">
        <v>14316.2</v>
      </c>
      <c r="K16" s="36">
        <v>14083.8</v>
      </c>
      <c r="L16" s="36">
        <v>13856.55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5296.2</v>
      </c>
      <c r="D17" s="36">
        <v>5288.1833333333334</v>
      </c>
      <c r="E17" s="36">
        <v>5144.0666666666666</v>
      </c>
      <c r="F17" s="36">
        <v>4991.9333333333334</v>
      </c>
      <c r="G17" s="36">
        <v>4847.8166666666666</v>
      </c>
      <c r="H17" s="36">
        <v>5440.3166666666666</v>
      </c>
      <c r="I17" s="36">
        <v>5584.4333333333334</v>
      </c>
      <c r="J17" s="36">
        <v>5736.5666666666666</v>
      </c>
      <c r="K17" s="31">
        <v>5432.3</v>
      </c>
      <c r="L17" s="31">
        <v>5136.05</v>
      </c>
      <c r="M17" s="31">
        <v>11.647679999999999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2674.65</v>
      </c>
      <c r="D18" s="36">
        <v>2687.5666666666666</v>
      </c>
      <c r="E18" s="36">
        <v>2655.1333333333332</v>
      </c>
      <c r="F18" s="36">
        <v>2635.6166666666668</v>
      </c>
      <c r="G18" s="36">
        <v>2603.1833333333334</v>
      </c>
      <c r="H18" s="36">
        <v>2707.083333333333</v>
      </c>
      <c r="I18" s="36">
        <v>2739.5166666666664</v>
      </c>
      <c r="J18" s="36">
        <v>2759.0333333333328</v>
      </c>
      <c r="K18" s="31">
        <v>2720</v>
      </c>
      <c r="L18" s="31">
        <v>2668.05</v>
      </c>
      <c r="M18" s="31">
        <v>4.1619299999999999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1454.7</v>
      </c>
      <c r="D19" s="36">
        <v>1460.2666666666664</v>
      </c>
      <c r="E19" s="36">
        <v>1441.2833333333328</v>
      </c>
      <c r="F19" s="36">
        <v>1427.8666666666663</v>
      </c>
      <c r="G19" s="36">
        <v>1408.8833333333328</v>
      </c>
      <c r="H19" s="36">
        <v>1473.6833333333329</v>
      </c>
      <c r="I19" s="36">
        <v>1492.6666666666665</v>
      </c>
      <c r="J19" s="36">
        <v>1506.083333333333</v>
      </c>
      <c r="K19" s="31">
        <v>1479.25</v>
      </c>
      <c r="L19" s="31">
        <v>1446.85</v>
      </c>
      <c r="M19" s="31">
        <v>5.3884100000000004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586.20000000000005</v>
      </c>
      <c r="D20" s="36">
        <v>591.31666666666661</v>
      </c>
      <c r="E20" s="36">
        <v>578.73333333333323</v>
      </c>
      <c r="F20" s="36">
        <v>571.26666666666665</v>
      </c>
      <c r="G20" s="36">
        <v>558.68333333333328</v>
      </c>
      <c r="H20" s="36">
        <v>598.78333333333319</v>
      </c>
      <c r="I20" s="36">
        <v>611.36666666666667</v>
      </c>
      <c r="J20" s="36">
        <v>618.83333333333314</v>
      </c>
      <c r="K20" s="31">
        <v>603.9</v>
      </c>
      <c r="L20" s="31">
        <v>583.85</v>
      </c>
      <c r="M20" s="31">
        <v>66.383120000000005</v>
      </c>
      <c r="N20" s="1"/>
      <c r="O20" s="1"/>
    </row>
    <row r="21" spans="1:15" ht="12.75" customHeight="1">
      <c r="A21" s="51">
        <v>12</v>
      </c>
      <c r="B21" s="53" t="s">
        <v>1009</v>
      </c>
      <c r="C21" s="31">
        <v>1176.1500000000001</v>
      </c>
      <c r="D21" s="36">
        <v>1149.25</v>
      </c>
      <c r="E21" s="36">
        <v>1107.9000000000001</v>
      </c>
      <c r="F21" s="36">
        <v>1039.6500000000001</v>
      </c>
      <c r="G21" s="36">
        <v>998.30000000000018</v>
      </c>
      <c r="H21" s="36">
        <v>1217.5</v>
      </c>
      <c r="I21" s="36">
        <v>1258.8499999999999</v>
      </c>
      <c r="J21" s="36">
        <v>1327.1</v>
      </c>
      <c r="K21" s="31">
        <v>1190.5999999999999</v>
      </c>
      <c r="L21" s="31">
        <v>1081</v>
      </c>
      <c r="M21" s="31">
        <v>89.518370000000004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3327.75</v>
      </c>
      <c r="D22" s="36">
        <v>3311.5833333333335</v>
      </c>
      <c r="E22" s="36">
        <v>3279.166666666667</v>
      </c>
      <c r="F22" s="36">
        <v>3230.5833333333335</v>
      </c>
      <c r="G22" s="36">
        <v>3198.166666666667</v>
      </c>
      <c r="H22" s="36">
        <v>3360.166666666667</v>
      </c>
      <c r="I22" s="36">
        <v>3392.5833333333339</v>
      </c>
      <c r="J22" s="36">
        <v>3441.166666666667</v>
      </c>
      <c r="K22" s="31">
        <v>3344</v>
      </c>
      <c r="L22" s="31">
        <v>3263</v>
      </c>
      <c r="M22" s="31">
        <v>16.953779999999998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1970.45</v>
      </c>
      <c r="D23" s="36">
        <v>1965.1499999999999</v>
      </c>
      <c r="E23" s="36">
        <v>1930.2999999999997</v>
      </c>
      <c r="F23" s="36">
        <v>1890.1499999999999</v>
      </c>
      <c r="G23" s="36">
        <v>1855.2999999999997</v>
      </c>
      <c r="H23" s="36">
        <v>2005.2999999999997</v>
      </c>
      <c r="I23" s="36">
        <v>2040.1499999999996</v>
      </c>
      <c r="J23" s="36">
        <v>2080.2999999999997</v>
      </c>
      <c r="K23" s="31">
        <v>2000</v>
      </c>
      <c r="L23" s="31">
        <v>1925</v>
      </c>
      <c r="M23" s="31">
        <v>19.95834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1338.15</v>
      </c>
      <c r="D24" s="36">
        <v>1332.6333333333334</v>
      </c>
      <c r="E24" s="36">
        <v>1322.2666666666669</v>
      </c>
      <c r="F24" s="36">
        <v>1306.3833333333334</v>
      </c>
      <c r="G24" s="36">
        <v>1296.0166666666669</v>
      </c>
      <c r="H24" s="36">
        <v>1348.5166666666669</v>
      </c>
      <c r="I24" s="36">
        <v>1358.8833333333332</v>
      </c>
      <c r="J24" s="36">
        <v>1374.7666666666669</v>
      </c>
      <c r="K24" s="31">
        <v>1343</v>
      </c>
      <c r="L24" s="31">
        <v>1316.75</v>
      </c>
      <c r="M24" s="31">
        <v>28.024249999999999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570.45000000000005</v>
      </c>
      <c r="D25" s="36">
        <v>567.15</v>
      </c>
      <c r="E25" s="36">
        <v>559.29999999999995</v>
      </c>
      <c r="F25" s="36">
        <v>548.15</v>
      </c>
      <c r="G25" s="36">
        <v>540.29999999999995</v>
      </c>
      <c r="H25" s="36">
        <v>578.29999999999995</v>
      </c>
      <c r="I25" s="36">
        <v>586.15000000000009</v>
      </c>
      <c r="J25" s="36">
        <v>597.29999999999995</v>
      </c>
      <c r="K25" s="31">
        <v>575</v>
      </c>
      <c r="L25" s="31">
        <v>556</v>
      </c>
      <c r="M25" s="31">
        <v>20.020569999999999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1075.55</v>
      </c>
      <c r="D26" s="36">
        <v>1068.9833333333333</v>
      </c>
      <c r="E26" s="36">
        <v>1042.9666666666667</v>
      </c>
      <c r="F26" s="36">
        <v>1010.3833333333334</v>
      </c>
      <c r="G26" s="36">
        <v>984.36666666666679</v>
      </c>
      <c r="H26" s="36">
        <v>1101.5666666666666</v>
      </c>
      <c r="I26" s="36">
        <v>1127.5833333333335</v>
      </c>
      <c r="J26" s="36">
        <v>1160.1666666666665</v>
      </c>
      <c r="K26" s="31">
        <v>1095</v>
      </c>
      <c r="L26" s="31">
        <v>1036.4000000000001</v>
      </c>
      <c r="M26" s="31">
        <v>106.70357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398.7</v>
      </c>
      <c r="D27" s="36">
        <v>397.91666666666669</v>
      </c>
      <c r="E27" s="36">
        <v>386.88333333333338</v>
      </c>
      <c r="F27" s="36">
        <v>375.06666666666672</v>
      </c>
      <c r="G27" s="36">
        <v>364.03333333333342</v>
      </c>
      <c r="H27" s="36">
        <v>409.73333333333335</v>
      </c>
      <c r="I27" s="36">
        <v>420.76666666666665</v>
      </c>
      <c r="J27" s="36">
        <v>432.58333333333331</v>
      </c>
      <c r="K27" s="31">
        <v>408.95</v>
      </c>
      <c r="L27" s="31">
        <v>386.1</v>
      </c>
      <c r="M27" s="31">
        <v>171.13131999999999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189.35</v>
      </c>
      <c r="D28" s="36">
        <v>190.16666666666666</v>
      </c>
      <c r="E28" s="36">
        <v>186.58333333333331</v>
      </c>
      <c r="F28" s="36">
        <v>183.81666666666666</v>
      </c>
      <c r="G28" s="36">
        <v>180.23333333333332</v>
      </c>
      <c r="H28" s="36">
        <v>192.93333333333331</v>
      </c>
      <c r="I28" s="36">
        <v>196.51666666666662</v>
      </c>
      <c r="J28" s="36">
        <v>199.2833333333333</v>
      </c>
      <c r="K28" s="31">
        <v>193.75</v>
      </c>
      <c r="L28" s="31">
        <v>187.4</v>
      </c>
      <c r="M28" s="31">
        <v>130.83180999999999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225.3</v>
      </c>
      <c r="D29" s="36">
        <v>227.06666666666669</v>
      </c>
      <c r="E29" s="36">
        <v>222.83333333333337</v>
      </c>
      <c r="F29" s="36">
        <v>220.36666666666667</v>
      </c>
      <c r="G29" s="36">
        <v>216.13333333333335</v>
      </c>
      <c r="H29" s="36">
        <v>229.53333333333339</v>
      </c>
      <c r="I29" s="36">
        <v>233.76666666666668</v>
      </c>
      <c r="J29" s="36">
        <v>236.23333333333341</v>
      </c>
      <c r="K29" s="31">
        <v>231.3</v>
      </c>
      <c r="L29" s="31">
        <v>224.6</v>
      </c>
      <c r="M29" s="31">
        <v>34.486960000000003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5061.8500000000004</v>
      </c>
      <c r="D30" s="36">
        <v>5044.8833333333341</v>
      </c>
      <c r="E30" s="36">
        <v>4675.9666666666681</v>
      </c>
      <c r="F30" s="36">
        <v>4290.0833333333339</v>
      </c>
      <c r="G30" s="36">
        <v>3921.1666666666679</v>
      </c>
      <c r="H30" s="36">
        <v>5430.7666666666682</v>
      </c>
      <c r="I30" s="36">
        <v>5799.6833333333343</v>
      </c>
      <c r="J30" s="36">
        <v>6185.5666666666684</v>
      </c>
      <c r="K30" s="31">
        <v>5413.8</v>
      </c>
      <c r="L30" s="31">
        <v>4659</v>
      </c>
      <c r="M30" s="31">
        <v>25.213850000000001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608.6</v>
      </c>
      <c r="D31" s="36">
        <v>608.81666666666661</v>
      </c>
      <c r="E31" s="36">
        <v>602.38333333333321</v>
      </c>
      <c r="F31" s="36">
        <v>596.16666666666663</v>
      </c>
      <c r="G31" s="36">
        <v>589.73333333333323</v>
      </c>
      <c r="H31" s="36">
        <v>615.03333333333319</v>
      </c>
      <c r="I31" s="36">
        <v>621.46666666666658</v>
      </c>
      <c r="J31" s="36">
        <v>627.68333333333317</v>
      </c>
      <c r="K31" s="31">
        <v>615.25</v>
      </c>
      <c r="L31" s="31">
        <v>602.6</v>
      </c>
      <c r="M31" s="31">
        <v>57.152270000000001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6584</v>
      </c>
      <c r="D32" s="36">
        <v>6648.8833333333341</v>
      </c>
      <c r="E32" s="36">
        <v>6506.0166666666682</v>
      </c>
      <c r="F32" s="36">
        <v>6428.0333333333338</v>
      </c>
      <c r="G32" s="36">
        <v>6285.1666666666679</v>
      </c>
      <c r="H32" s="36">
        <v>6726.8666666666686</v>
      </c>
      <c r="I32" s="36">
        <v>6869.7333333333354</v>
      </c>
      <c r="J32" s="36">
        <v>6947.716666666669</v>
      </c>
      <c r="K32" s="31">
        <v>6791.75</v>
      </c>
      <c r="L32" s="31">
        <v>6570.9</v>
      </c>
      <c r="M32" s="31">
        <v>4.5344300000000004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526.25</v>
      </c>
      <c r="D33" s="36">
        <v>525.31666666666661</v>
      </c>
      <c r="E33" s="36">
        <v>520.58333333333326</v>
      </c>
      <c r="F33" s="36">
        <v>514.91666666666663</v>
      </c>
      <c r="G33" s="36">
        <v>510.18333333333328</v>
      </c>
      <c r="H33" s="36">
        <v>530.98333333333323</v>
      </c>
      <c r="I33" s="36">
        <v>535.71666666666658</v>
      </c>
      <c r="J33" s="36">
        <v>541.38333333333321</v>
      </c>
      <c r="K33" s="31">
        <v>530.04999999999995</v>
      </c>
      <c r="L33" s="31">
        <v>519.65</v>
      </c>
      <c r="M33" s="31">
        <v>10.59568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174</v>
      </c>
      <c r="D34" s="36">
        <v>173.95000000000002</v>
      </c>
      <c r="E34" s="36">
        <v>171.80000000000004</v>
      </c>
      <c r="F34" s="36">
        <v>169.60000000000002</v>
      </c>
      <c r="G34" s="36">
        <v>167.45000000000005</v>
      </c>
      <c r="H34" s="36">
        <v>176.15000000000003</v>
      </c>
      <c r="I34" s="36">
        <v>178.3</v>
      </c>
      <c r="J34" s="36">
        <v>180.50000000000003</v>
      </c>
      <c r="K34" s="31">
        <v>176.1</v>
      </c>
      <c r="L34" s="31">
        <v>171.75</v>
      </c>
      <c r="M34" s="31">
        <v>177.24350000000001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2868.45</v>
      </c>
      <c r="D35" s="36">
        <v>2882.0833333333335</v>
      </c>
      <c r="E35" s="36">
        <v>2834.166666666667</v>
      </c>
      <c r="F35" s="36">
        <v>2799.8833333333337</v>
      </c>
      <c r="G35" s="36">
        <v>2751.9666666666672</v>
      </c>
      <c r="H35" s="36">
        <v>2916.3666666666668</v>
      </c>
      <c r="I35" s="36">
        <v>2964.2833333333338</v>
      </c>
      <c r="J35" s="36">
        <v>2998.5666666666666</v>
      </c>
      <c r="K35" s="31">
        <v>2930</v>
      </c>
      <c r="L35" s="31">
        <v>2847.8</v>
      </c>
      <c r="M35" s="31">
        <v>35.244909999999997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2084.4499999999998</v>
      </c>
      <c r="D36" s="36">
        <v>2083.65</v>
      </c>
      <c r="E36" s="36">
        <v>2042.8500000000004</v>
      </c>
      <c r="F36" s="36">
        <v>2001.2500000000002</v>
      </c>
      <c r="G36" s="36">
        <v>1960.4500000000005</v>
      </c>
      <c r="H36" s="36">
        <v>2125.25</v>
      </c>
      <c r="I36" s="36">
        <v>2166.0500000000002</v>
      </c>
      <c r="J36" s="36">
        <v>2207.65</v>
      </c>
      <c r="K36" s="31">
        <v>2124.4499999999998</v>
      </c>
      <c r="L36" s="31">
        <v>2042.05</v>
      </c>
      <c r="M36" s="31">
        <v>23.317139999999998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1041.9000000000001</v>
      </c>
      <c r="D37" s="36">
        <v>1036.6333333333334</v>
      </c>
      <c r="E37" s="36">
        <v>1024.2666666666669</v>
      </c>
      <c r="F37" s="36">
        <v>1006.6333333333334</v>
      </c>
      <c r="G37" s="36">
        <v>994.26666666666688</v>
      </c>
      <c r="H37" s="36">
        <v>1054.2666666666669</v>
      </c>
      <c r="I37" s="36">
        <v>1066.6333333333332</v>
      </c>
      <c r="J37" s="36">
        <v>1084.2666666666669</v>
      </c>
      <c r="K37" s="31">
        <v>1049</v>
      </c>
      <c r="L37" s="31">
        <v>1019</v>
      </c>
      <c r="M37" s="31">
        <v>30.057549999999999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3850.35</v>
      </c>
      <c r="D38" s="36">
        <v>3835.2000000000003</v>
      </c>
      <c r="E38" s="36">
        <v>3811.4000000000005</v>
      </c>
      <c r="F38" s="36">
        <v>3772.4500000000003</v>
      </c>
      <c r="G38" s="36">
        <v>3748.6500000000005</v>
      </c>
      <c r="H38" s="36">
        <v>3874.1500000000005</v>
      </c>
      <c r="I38" s="36">
        <v>3897.9500000000007</v>
      </c>
      <c r="J38" s="36">
        <v>3936.9000000000005</v>
      </c>
      <c r="K38" s="31">
        <v>3859</v>
      </c>
      <c r="L38" s="31">
        <v>3796.25</v>
      </c>
      <c r="M38" s="31">
        <v>3.4664600000000001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1085.2</v>
      </c>
      <c r="D39" s="36">
        <v>1086.55</v>
      </c>
      <c r="E39" s="36">
        <v>1078.3</v>
      </c>
      <c r="F39" s="36">
        <v>1071.4000000000001</v>
      </c>
      <c r="G39" s="36">
        <v>1063.1500000000001</v>
      </c>
      <c r="H39" s="36">
        <v>1093.4499999999998</v>
      </c>
      <c r="I39" s="36">
        <v>1101.6999999999998</v>
      </c>
      <c r="J39" s="36">
        <v>1108.5999999999997</v>
      </c>
      <c r="K39" s="31">
        <v>1094.8</v>
      </c>
      <c r="L39" s="31">
        <v>1079.6500000000001</v>
      </c>
      <c r="M39" s="31">
        <v>53.541890000000002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8448</v>
      </c>
      <c r="D40" s="36">
        <v>8456.9833333333336</v>
      </c>
      <c r="E40" s="36">
        <v>8366.0166666666664</v>
      </c>
      <c r="F40" s="36">
        <v>8284.0333333333328</v>
      </c>
      <c r="G40" s="36">
        <v>8193.0666666666657</v>
      </c>
      <c r="H40" s="36">
        <v>8538.9666666666672</v>
      </c>
      <c r="I40" s="36">
        <v>8629.9333333333343</v>
      </c>
      <c r="J40" s="36">
        <v>8711.9166666666679</v>
      </c>
      <c r="K40" s="31">
        <v>8547.9500000000007</v>
      </c>
      <c r="L40" s="31">
        <v>8375</v>
      </c>
      <c r="M40" s="31">
        <v>3.4596800000000001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6643.25</v>
      </c>
      <c r="D41" s="36">
        <v>6658.4833333333336</v>
      </c>
      <c r="E41" s="36">
        <v>6608.9666666666672</v>
      </c>
      <c r="F41" s="36">
        <v>6574.6833333333334</v>
      </c>
      <c r="G41" s="36">
        <v>6525.166666666667</v>
      </c>
      <c r="H41" s="36">
        <v>6692.7666666666673</v>
      </c>
      <c r="I41" s="36">
        <v>6742.2833333333338</v>
      </c>
      <c r="J41" s="36">
        <v>6776.5666666666675</v>
      </c>
      <c r="K41" s="31">
        <v>6708</v>
      </c>
      <c r="L41" s="31">
        <v>6624.2</v>
      </c>
      <c r="M41" s="31">
        <v>8.92056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1614.3</v>
      </c>
      <c r="D42" s="36">
        <v>1617.8999999999999</v>
      </c>
      <c r="E42" s="36">
        <v>1606.3999999999996</v>
      </c>
      <c r="F42" s="36">
        <v>1598.4999999999998</v>
      </c>
      <c r="G42" s="36">
        <v>1586.9999999999995</v>
      </c>
      <c r="H42" s="36">
        <v>1625.7999999999997</v>
      </c>
      <c r="I42" s="36">
        <v>1637.3000000000002</v>
      </c>
      <c r="J42" s="36">
        <v>1645.1999999999998</v>
      </c>
      <c r="K42" s="31">
        <v>1629.4</v>
      </c>
      <c r="L42" s="31">
        <v>1610</v>
      </c>
      <c r="M42" s="31">
        <v>7.4238200000000001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8802.2000000000007</v>
      </c>
      <c r="D43" s="36">
        <v>8800.4</v>
      </c>
      <c r="E43" s="36">
        <v>8731.7999999999993</v>
      </c>
      <c r="F43" s="36">
        <v>8661.4</v>
      </c>
      <c r="G43" s="36">
        <v>8592.7999999999993</v>
      </c>
      <c r="H43" s="36">
        <v>8870.7999999999993</v>
      </c>
      <c r="I43" s="36">
        <v>8939.4000000000015</v>
      </c>
      <c r="J43" s="36">
        <v>9009.7999999999993</v>
      </c>
      <c r="K43" s="31">
        <v>8869</v>
      </c>
      <c r="L43" s="31">
        <v>8730</v>
      </c>
      <c r="M43" s="31">
        <v>0.17937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2290.15</v>
      </c>
      <c r="D44" s="36">
        <v>2296.7333333333331</v>
      </c>
      <c r="E44" s="36">
        <v>2260.4666666666662</v>
      </c>
      <c r="F44" s="36">
        <v>2230.7833333333333</v>
      </c>
      <c r="G44" s="36">
        <v>2194.5166666666664</v>
      </c>
      <c r="H44" s="36">
        <v>2326.4166666666661</v>
      </c>
      <c r="I44" s="36">
        <v>2362.6833333333334</v>
      </c>
      <c r="J44" s="36">
        <v>2392.3666666666659</v>
      </c>
      <c r="K44" s="31">
        <v>2333</v>
      </c>
      <c r="L44" s="31">
        <v>2267.0500000000002</v>
      </c>
      <c r="M44" s="31">
        <v>7.21204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202.6</v>
      </c>
      <c r="D45" s="36">
        <v>203.83333333333334</v>
      </c>
      <c r="E45" s="36">
        <v>198.4666666666667</v>
      </c>
      <c r="F45" s="36">
        <v>194.33333333333334</v>
      </c>
      <c r="G45" s="36">
        <v>188.9666666666667</v>
      </c>
      <c r="H45" s="36">
        <v>207.9666666666667</v>
      </c>
      <c r="I45" s="36">
        <v>213.33333333333331</v>
      </c>
      <c r="J45" s="36">
        <v>217.4666666666667</v>
      </c>
      <c r="K45" s="31">
        <v>209.2</v>
      </c>
      <c r="L45" s="31">
        <v>199.7</v>
      </c>
      <c r="M45" s="31">
        <v>267.10009000000002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269.55</v>
      </c>
      <c r="D46" s="36">
        <v>269.55</v>
      </c>
      <c r="E46" s="36">
        <v>266.70000000000005</v>
      </c>
      <c r="F46" s="36">
        <v>263.85000000000002</v>
      </c>
      <c r="G46" s="36">
        <v>261.00000000000006</v>
      </c>
      <c r="H46" s="36">
        <v>272.40000000000003</v>
      </c>
      <c r="I46" s="36">
        <v>275.25000000000006</v>
      </c>
      <c r="J46" s="36">
        <v>278.10000000000002</v>
      </c>
      <c r="K46" s="31">
        <v>272.39999999999998</v>
      </c>
      <c r="L46" s="31">
        <v>266.7</v>
      </c>
      <c r="M46" s="31">
        <v>124.48638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136.69999999999999</v>
      </c>
      <c r="D47" s="36">
        <v>136.76666666666668</v>
      </c>
      <c r="E47" s="36">
        <v>135.73333333333335</v>
      </c>
      <c r="F47" s="36">
        <v>134.76666666666668</v>
      </c>
      <c r="G47" s="36">
        <v>133.73333333333335</v>
      </c>
      <c r="H47" s="36">
        <v>137.73333333333335</v>
      </c>
      <c r="I47" s="36">
        <v>138.76666666666671</v>
      </c>
      <c r="J47" s="36">
        <v>139.73333333333335</v>
      </c>
      <c r="K47" s="31">
        <v>137.80000000000001</v>
      </c>
      <c r="L47" s="31">
        <v>135.80000000000001</v>
      </c>
      <c r="M47" s="31">
        <v>76.672579999999996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1428.55</v>
      </c>
      <c r="D48" s="36">
        <v>1427.8</v>
      </c>
      <c r="E48" s="36">
        <v>1420.6499999999999</v>
      </c>
      <c r="F48" s="36">
        <v>1412.75</v>
      </c>
      <c r="G48" s="36">
        <v>1405.6</v>
      </c>
      <c r="H48" s="36">
        <v>1435.6999999999998</v>
      </c>
      <c r="I48" s="36">
        <v>1442.85</v>
      </c>
      <c r="J48" s="36">
        <v>1450.7499999999998</v>
      </c>
      <c r="K48" s="31">
        <v>1434.95</v>
      </c>
      <c r="L48" s="31">
        <v>1419.9</v>
      </c>
      <c r="M48" s="31">
        <v>3.3906900000000002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566.45000000000005</v>
      </c>
      <c r="D49" s="36">
        <v>564.13333333333333</v>
      </c>
      <c r="E49" s="36">
        <v>557.31666666666661</v>
      </c>
      <c r="F49" s="36">
        <v>548.18333333333328</v>
      </c>
      <c r="G49" s="36">
        <v>541.36666666666656</v>
      </c>
      <c r="H49" s="36">
        <v>573.26666666666665</v>
      </c>
      <c r="I49" s="36">
        <v>580.08333333333348</v>
      </c>
      <c r="J49" s="36">
        <v>589.2166666666667</v>
      </c>
      <c r="K49" s="31">
        <v>570.95000000000005</v>
      </c>
      <c r="L49" s="31">
        <v>555</v>
      </c>
      <c r="M49" s="31">
        <v>11.110060000000001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1886.25</v>
      </c>
      <c r="D50" s="36">
        <v>1859.9166666666667</v>
      </c>
      <c r="E50" s="36">
        <v>1800.8833333333334</v>
      </c>
      <c r="F50" s="36">
        <v>1715.5166666666667</v>
      </c>
      <c r="G50" s="36">
        <v>1656.4833333333333</v>
      </c>
      <c r="H50" s="36">
        <v>1945.2833333333335</v>
      </c>
      <c r="I50" s="36">
        <v>2004.3166666666668</v>
      </c>
      <c r="J50" s="36">
        <v>2089.6833333333334</v>
      </c>
      <c r="K50" s="31">
        <v>1918.95</v>
      </c>
      <c r="L50" s="31">
        <v>1774.55</v>
      </c>
      <c r="M50" s="31">
        <v>28.39404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204.25</v>
      </c>
      <c r="D51" s="36">
        <v>204.65</v>
      </c>
      <c r="E51" s="36">
        <v>202.4</v>
      </c>
      <c r="F51" s="36">
        <v>200.55</v>
      </c>
      <c r="G51" s="36">
        <v>198.3</v>
      </c>
      <c r="H51" s="36">
        <v>206.5</v>
      </c>
      <c r="I51" s="36">
        <v>208.75</v>
      </c>
      <c r="J51" s="36">
        <v>210.6</v>
      </c>
      <c r="K51" s="31">
        <v>206.9</v>
      </c>
      <c r="L51" s="31">
        <v>202.8</v>
      </c>
      <c r="M51" s="31">
        <v>270.13630000000001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1175.5999999999999</v>
      </c>
      <c r="D52" s="36">
        <v>1158.95</v>
      </c>
      <c r="E52" s="36">
        <v>1136.0500000000002</v>
      </c>
      <c r="F52" s="36">
        <v>1096.5000000000002</v>
      </c>
      <c r="G52" s="36">
        <v>1073.6000000000004</v>
      </c>
      <c r="H52" s="36">
        <v>1198.5</v>
      </c>
      <c r="I52" s="36">
        <v>1221.4000000000001</v>
      </c>
      <c r="J52" s="36">
        <v>1260.9499999999998</v>
      </c>
      <c r="K52" s="31">
        <v>1181.8499999999999</v>
      </c>
      <c r="L52" s="31">
        <v>1119.4000000000001</v>
      </c>
      <c r="M52" s="31">
        <v>36.944780000000002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228.05</v>
      </c>
      <c r="D53" s="36">
        <v>228.81666666666669</v>
      </c>
      <c r="E53" s="36">
        <v>225.48333333333338</v>
      </c>
      <c r="F53" s="36">
        <v>222.91666666666669</v>
      </c>
      <c r="G53" s="36">
        <v>219.58333333333337</v>
      </c>
      <c r="H53" s="36">
        <v>231.38333333333338</v>
      </c>
      <c r="I53" s="36">
        <v>234.7166666666667</v>
      </c>
      <c r="J53" s="36">
        <v>237.28333333333339</v>
      </c>
      <c r="K53" s="31">
        <v>232.15</v>
      </c>
      <c r="L53" s="31">
        <v>226.25</v>
      </c>
      <c r="M53" s="31">
        <v>142.88582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627.15</v>
      </c>
      <c r="D54" s="36">
        <v>621.61666666666667</v>
      </c>
      <c r="E54" s="36">
        <v>609.63333333333333</v>
      </c>
      <c r="F54" s="36">
        <v>592.11666666666667</v>
      </c>
      <c r="G54" s="36">
        <v>580.13333333333333</v>
      </c>
      <c r="H54" s="36">
        <v>639.13333333333333</v>
      </c>
      <c r="I54" s="36">
        <v>651.11666666666667</v>
      </c>
      <c r="J54" s="36">
        <v>668.63333333333333</v>
      </c>
      <c r="K54" s="31">
        <v>633.6</v>
      </c>
      <c r="L54" s="31">
        <v>604.1</v>
      </c>
      <c r="M54" s="31">
        <v>116.32098000000001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1110.05</v>
      </c>
      <c r="D55" s="36">
        <v>1113.4333333333332</v>
      </c>
      <c r="E55" s="36">
        <v>1100.9666666666662</v>
      </c>
      <c r="F55" s="36">
        <v>1091.883333333333</v>
      </c>
      <c r="G55" s="36">
        <v>1079.4166666666661</v>
      </c>
      <c r="H55" s="36">
        <v>1122.5166666666664</v>
      </c>
      <c r="I55" s="36">
        <v>1134.9833333333331</v>
      </c>
      <c r="J55" s="36">
        <v>1144.0666666666666</v>
      </c>
      <c r="K55" s="31">
        <v>1125.9000000000001</v>
      </c>
      <c r="L55" s="31">
        <v>1104.3499999999999</v>
      </c>
      <c r="M55" s="31">
        <v>31.861339999999998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272.95</v>
      </c>
      <c r="D56" s="36">
        <v>272.66666666666669</v>
      </c>
      <c r="E56" s="36">
        <v>269.38333333333338</v>
      </c>
      <c r="F56" s="36">
        <v>265.81666666666672</v>
      </c>
      <c r="G56" s="36">
        <v>262.53333333333342</v>
      </c>
      <c r="H56" s="36">
        <v>276.23333333333335</v>
      </c>
      <c r="I56" s="36">
        <v>279.51666666666665</v>
      </c>
      <c r="J56" s="36">
        <v>283.08333333333331</v>
      </c>
      <c r="K56" s="31">
        <v>275.95</v>
      </c>
      <c r="L56" s="31">
        <v>269.10000000000002</v>
      </c>
      <c r="M56" s="31">
        <v>43.8904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28772.75</v>
      </c>
      <c r="D57" s="36">
        <v>28629.916666666668</v>
      </c>
      <c r="E57" s="36">
        <v>28300.883333333335</v>
      </c>
      <c r="F57" s="36">
        <v>27829.016666666666</v>
      </c>
      <c r="G57" s="36">
        <v>27499.983333333334</v>
      </c>
      <c r="H57" s="36">
        <v>29101.783333333336</v>
      </c>
      <c r="I57" s="36">
        <v>29430.816666666669</v>
      </c>
      <c r="J57" s="36">
        <v>29902.683333333338</v>
      </c>
      <c r="K57" s="31">
        <v>28958.95</v>
      </c>
      <c r="L57" s="31">
        <v>28158.05</v>
      </c>
      <c r="M57" s="31">
        <v>0.32624999999999998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4901.8999999999996</v>
      </c>
      <c r="D58" s="36">
        <v>4916.833333333333</v>
      </c>
      <c r="E58" s="36">
        <v>4876.6666666666661</v>
      </c>
      <c r="F58" s="36">
        <v>4851.4333333333334</v>
      </c>
      <c r="G58" s="36">
        <v>4811.2666666666664</v>
      </c>
      <c r="H58" s="36">
        <v>4942.0666666666657</v>
      </c>
      <c r="I58" s="36">
        <v>4982.2333333333318</v>
      </c>
      <c r="J58" s="36">
        <v>5007.4666666666653</v>
      </c>
      <c r="K58" s="31">
        <v>4957</v>
      </c>
      <c r="L58" s="31">
        <v>4891.6000000000004</v>
      </c>
      <c r="M58" s="31">
        <v>0.78083999999999998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428.4</v>
      </c>
      <c r="D59" s="36">
        <v>428.4666666666667</v>
      </c>
      <c r="E59" s="36">
        <v>421.93333333333339</v>
      </c>
      <c r="F59" s="36">
        <v>415.4666666666667</v>
      </c>
      <c r="G59" s="36">
        <v>408.93333333333339</v>
      </c>
      <c r="H59" s="36">
        <v>434.93333333333339</v>
      </c>
      <c r="I59" s="36">
        <v>441.4666666666667</v>
      </c>
      <c r="J59" s="36">
        <v>447.93333333333339</v>
      </c>
      <c r="K59" s="31">
        <v>435</v>
      </c>
      <c r="L59" s="31">
        <v>422</v>
      </c>
      <c r="M59" s="31">
        <v>22.128029999999999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573.25</v>
      </c>
      <c r="D60" s="36">
        <v>575.75</v>
      </c>
      <c r="E60" s="36">
        <v>567.5</v>
      </c>
      <c r="F60" s="36">
        <v>561.75</v>
      </c>
      <c r="G60" s="36">
        <v>553.5</v>
      </c>
      <c r="H60" s="36">
        <v>581.5</v>
      </c>
      <c r="I60" s="36">
        <v>589.75</v>
      </c>
      <c r="J60" s="36">
        <v>595.5</v>
      </c>
      <c r="K60" s="31">
        <v>584</v>
      </c>
      <c r="L60" s="31">
        <v>570</v>
      </c>
      <c r="M60" s="31">
        <v>81.069100000000006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1110.8499999999999</v>
      </c>
      <c r="D61" s="36">
        <v>1106.25</v>
      </c>
      <c r="E61" s="36">
        <v>1097.5999999999999</v>
      </c>
      <c r="F61" s="36">
        <v>1084.3499999999999</v>
      </c>
      <c r="G61" s="36">
        <v>1075.6999999999998</v>
      </c>
      <c r="H61" s="36">
        <v>1119.5</v>
      </c>
      <c r="I61" s="36">
        <v>1128.1500000000001</v>
      </c>
      <c r="J61" s="36">
        <v>1141.4000000000001</v>
      </c>
      <c r="K61" s="31">
        <v>1114.9000000000001</v>
      </c>
      <c r="L61" s="31">
        <v>1093</v>
      </c>
      <c r="M61" s="31">
        <v>11.12759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1469.85</v>
      </c>
      <c r="D62" s="36">
        <v>1470.8666666666668</v>
      </c>
      <c r="E62" s="36">
        <v>1460.5333333333335</v>
      </c>
      <c r="F62" s="36">
        <v>1451.2166666666667</v>
      </c>
      <c r="G62" s="36">
        <v>1440.8833333333334</v>
      </c>
      <c r="H62" s="36">
        <v>1480.1833333333336</v>
      </c>
      <c r="I62" s="36">
        <v>1490.5166666666667</v>
      </c>
      <c r="J62" s="36">
        <v>1499.8333333333337</v>
      </c>
      <c r="K62" s="31">
        <v>1481.2</v>
      </c>
      <c r="L62" s="31">
        <v>1461.55</v>
      </c>
      <c r="M62" s="31">
        <v>8.9829000000000008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442.3</v>
      </c>
      <c r="D63" s="36">
        <v>443.36666666666662</v>
      </c>
      <c r="E63" s="36">
        <v>439.48333333333323</v>
      </c>
      <c r="F63" s="36">
        <v>436.66666666666663</v>
      </c>
      <c r="G63" s="36">
        <v>432.78333333333325</v>
      </c>
      <c r="H63" s="36">
        <v>446.18333333333322</v>
      </c>
      <c r="I63" s="36">
        <v>450.06666666666655</v>
      </c>
      <c r="J63" s="36">
        <v>452.88333333333321</v>
      </c>
      <c r="K63" s="31">
        <v>447.25</v>
      </c>
      <c r="L63" s="31">
        <v>440.55</v>
      </c>
      <c r="M63" s="31">
        <v>75.702439999999996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6593.4</v>
      </c>
      <c r="D64" s="36">
        <v>6585.833333333333</v>
      </c>
      <c r="E64" s="36">
        <v>6491.9166666666661</v>
      </c>
      <c r="F64" s="36">
        <v>6390.4333333333334</v>
      </c>
      <c r="G64" s="36">
        <v>6296.5166666666664</v>
      </c>
      <c r="H64" s="36">
        <v>6687.3166666666657</v>
      </c>
      <c r="I64" s="36">
        <v>6781.2333333333318</v>
      </c>
      <c r="J64" s="36">
        <v>6882.7166666666653</v>
      </c>
      <c r="K64" s="31">
        <v>6679.75</v>
      </c>
      <c r="L64" s="31">
        <v>6484.35</v>
      </c>
      <c r="M64" s="31">
        <v>7.5537900000000002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2521.25</v>
      </c>
      <c r="D65" s="36">
        <v>2525.4</v>
      </c>
      <c r="E65" s="36">
        <v>2507.8500000000004</v>
      </c>
      <c r="F65" s="36">
        <v>2494.4500000000003</v>
      </c>
      <c r="G65" s="36">
        <v>2476.9000000000005</v>
      </c>
      <c r="H65" s="36">
        <v>2538.8000000000002</v>
      </c>
      <c r="I65" s="36">
        <v>2556.3500000000004</v>
      </c>
      <c r="J65" s="36">
        <v>2569.75</v>
      </c>
      <c r="K65" s="31">
        <v>2542.9499999999998</v>
      </c>
      <c r="L65" s="31">
        <v>2512</v>
      </c>
      <c r="M65" s="31">
        <v>1.1589499999999999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987.05</v>
      </c>
      <c r="D66" s="36">
        <v>990.36666666666667</v>
      </c>
      <c r="E66" s="36">
        <v>975.43333333333339</v>
      </c>
      <c r="F66" s="36">
        <v>963.81666666666672</v>
      </c>
      <c r="G66" s="36">
        <v>948.88333333333344</v>
      </c>
      <c r="H66" s="36">
        <v>1001.9833333333333</v>
      </c>
      <c r="I66" s="36">
        <v>1016.9166666666665</v>
      </c>
      <c r="J66" s="36">
        <v>1028.5333333333333</v>
      </c>
      <c r="K66" s="31">
        <v>1005.3</v>
      </c>
      <c r="L66" s="31">
        <v>978.75</v>
      </c>
      <c r="M66" s="31">
        <v>39.995620000000002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1062.55</v>
      </c>
      <c r="D67" s="36">
        <v>1072.55</v>
      </c>
      <c r="E67" s="36">
        <v>1045.0999999999999</v>
      </c>
      <c r="F67" s="36">
        <v>1027.6499999999999</v>
      </c>
      <c r="G67" s="36">
        <v>1000.1999999999998</v>
      </c>
      <c r="H67" s="36">
        <v>1090</v>
      </c>
      <c r="I67" s="36">
        <v>1117.4500000000003</v>
      </c>
      <c r="J67" s="36">
        <v>1134.9000000000001</v>
      </c>
      <c r="K67" s="31">
        <v>1100</v>
      </c>
      <c r="L67" s="31">
        <v>1055.0999999999999</v>
      </c>
      <c r="M67" s="31">
        <v>4.6591699999999996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288.05</v>
      </c>
      <c r="D68" s="36">
        <v>289.11666666666662</v>
      </c>
      <c r="E68" s="36">
        <v>285.23333333333323</v>
      </c>
      <c r="F68" s="36">
        <v>282.41666666666663</v>
      </c>
      <c r="G68" s="36">
        <v>278.53333333333325</v>
      </c>
      <c r="H68" s="36">
        <v>291.93333333333322</v>
      </c>
      <c r="I68" s="36">
        <v>295.81666666666655</v>
      </c>
      <c r="J68" s="36">
        <v>298.63333333333321</v>
      </c>
      <c r="K68" s="31">
        <v>293</v>
      </c>
      <c r="L68" s="31">
        <v>286.3</v>
      </c>
      <c r="M68" s="31">
        <v>16.764220000000002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2733.55</v>
      </c>
      <c r="D69" s="36">
        <v>2737.2166666666667</v>
      </c>
      <c r="E69" s="36">
        <v>2646.4333333333334</v>
      </c>
      <c r="F69" s="36">
        <v>2559.3166666666666</v>
      </c>
      <c r="G69" s="36">
        <v>2468.5333333333333</v>
      </c>
      <c r="H69" s="36">
        <v>2824.3333333333335</v>
      </c>
      <c r="I69" s="36">
        <v>2915.1166666666672</v>
      </c>
      <c r="J69" s="36">
        <v>3002.2333333333336</v>
      </c>
      <c r="K69" s="31">
        <v>2828</v>
      </c>
      <c r="L69" s="31">
        <v>2650.1</v>
      </c>
      <c r="M69" s="31">
        <v>18.48049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902.9</v>
      </c>
      <c r="D70" s="36">
        <v>900.28333333333342</v>
      </c>
      <c r="E70" s="36">
        <v>890.31666666666683</v>
      </c>
      <c r="F70" s="36">
        <v>877.73333333333346</v>
      </c>
      <c r="G70" s="36">
        <v>867.76666666666688</v>
      </c>
      <c r="H70" s="36">
        <v>912.86666666666679</v>
      </c>
      <c r="I70" s="36">
        <v>922.83333333333326</v>
      </c>
      <c r="J70" s="36">
        <v>935.41666666666674</v>
      </c>
      <c r="K70" s="31">
        <v>910.25</v>
      </c>
      <c r="L70" s="31">
        <v>887.7</v>
      </c>
      <c r="M70" s="31">
        <v>40.809980000000003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529.25</v>
      </c>
      <c r="D71" s="36">
        <v>531.06666666666661</v>
      </c>
      <c r="E71" s="36">
        <v>525.03333333333319</v>
      </c>
      <c r="F71" s="36">
        <v>520.81666666666661</v>
      </c>
      <c r="G71" s="36">
        <v>514.78333333333319</v>
      </c>
      <c r="H71" s="36">
        <v>535.28333333333319</v>
      </c>
      <c r="I71" s="36">
        <v>541.31666666666649</v>
      </c>
      <c r="J71" s="36">
        <v>545.53333333333319</v>
      </c>
      <c r="K71" s="31">
        <v>537.1</v>
      </c>
      <c r="L71" s="31">
        <v>526.85</v>
      </c>
      <c r="M71" s="31">
        <v>11.803649999999999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2113.65</v>
      </c>
      <c r="D72" s="36">
        <v>2105.7833333333333</v>
      </c>
      <c r="E72" s="36">
        <v>2089.0666666666666</v>
      </c>
      <c r="F72" s="36">
        <v>2064.4833333333331</v>
      </c>
      <c r="G72" s="36">
        <v>2047.7666666666664</v>
      </c>
      <c r="H72" s="36">
        <v>2130.3666666666668</v>
      </c>
      <c r="I72" s="36">
        <v>2147.083333333333</v>
      </c>
      <c r="J72" s="36">
        <v>2171.666666666667</v>
      </c>
      <c r="K72" s="31">
        <v>2122.5</v>
      </c>
      <c r="L72" s="31">
        <v>2081.1999999999998</v>
      </c>
      <c r="M72" s="31">
        <v>3.3876300000000001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2283.65</v>
      </c>
      <c r="D73" s="36">
        <v>2291.2333333333331</v>
      </c>
      <c r="E73" s="36">
        <v>2267.8666666666663</v>
      </c>
      <c r="F73" s="36">
        <v>2252.083333333333</v>
      </c>
      <c r="G73" s="36">
        <v>2228.7166666666662</v>
      </c>
      <c r="H73" s="36">
        <v>2307.0166666666664</v>
      </c>
      <c r="I73" s="36">
        <v>2330.3833333333332</v>
      </c>
      <c r="J73" s="36">
        <v>2346.1666666666665</v>
      </c>
      <c r="K73" s="31">
        <v>2314.6</v>
      </c>
      <c r="L73" s="31">
        <v>2275.4499999999998</v>
      </c>
      <c r="M73" s="31">
        <v>1.2955300000000001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458.5</v>
      </c>
      <c r="D74" s="36">
        <v>457.61666666666662</v>
      </c>
      <c r="E74" s="36">
        <v>454.08333333333326</v>
      </c>
      <c r="F74" s="36">
        <v>449.66666666666663</v>
      </c>
      <c r="G74" s="36">
        <v>446.13333333333327</v>
      </c>
      <c r="H74" s="36">
        <v>462.03333333333325</v>
      </c>
      <c r="I74" s="36">
        <v>465.56666666666666</v>
      </c>
      <c r="J74" s="36">
        <v>469.98333333333323</v>
      </c>
      <c r="K74" s="31">
        <v>461.15</v>
      </c>
      <c r="L74" s="31">
        <v>453.2</v>
      </c>
      <c r="M74" s="31">
        <v>8.6406500000000008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162.30000000000001</v>
      </c>
      <c r="D75" s="36">
        <v>161.85</v>
      </c>
      <c r="E75" s="36">
        <v>160</v>
      </c>
      <c r="F75" s="36">
        <v>157.70000000000002</v>
      </c>
      <c r="G75" s="36">
        <v>155.85000000000002</v>
      </c>
      <c r="H75" s="36">
        <v>164.14999999999998</v>
      </c>
      <c r="I75" s="36">
        <v>165.99999999999994</v>
      </c>
      <c r="J75" s="36">
        <v>168.29999999999995</v>
      </c>
      <c r="K75" s="31">
        <v>163.69999999999999</v>
      </c>
      <c r="L75" s="31">
        <v>159.55000000000001</v>
      </c>
      <c r="M75" s="31">
        <v>28.872150000000001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3577.35</v>
      </c>
      <c r="D76" s="36">
        <v>3596.2333333333336</v>
      </c>
      <c r="E76" s="36">
        <v>3537.4666666666672</v>
      </c>
      <c r="F76" s="36">
        <v>3497.5833333333335</v>
      </c>
      <c r="G76" s="36">
        <v>3438.8166666666671</v>
      </c>
      <c r="H76" s="36">
        <v>3636.1166666666672</v>
      </c>
      <c r="I76" s="36">
        <v>3694.8833333333337</v>
      </c>
      <c r="J76" s="36">
        <v>3734.7666666666673</v>
      </c>
      <c r="K76" s="31">
        <v>3655</v>
      </c>
      <c r="L76" s="31">
        <v>3556.35</v>
      </c>
      <c r="M76" s="31">
        <v>4.0428499999999996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6945.25</v>
      </c>
      <c r="D77" s="36">
        <v>6958</v>
      </c>
      <c r="E77" s="36">
        <v>6868</v>
      </c>
      <c r="F77" s="36">
        <v>6790.75</v>
      </c>
      <c r="G77" s="36">
        <v>6700.75</v>
      </c>
      <c r="H77" s="36">
        <v>7035.25</v>
      </c>
      <c r="I77" s="36">
        <v>7125.25</v>
      </c>
      <c r="J77" s="36">
        <v>7202.5</v>
      </c>
      <c r="K77" s="31">
        <v>7048</v>
      </c>
      <c r="L77" s="31">
        <v>6880.75</v>
      </c>
      <c r="M77" s="31">
        <v>6.4055299999999997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2417.75</v>
      </c>
      <c r="D78" s="36">
        <v>2425.0499999999997</v>
      </c>
      <c r="E78" s="36">
        <v>2402.1499999999996</v>
      </c>
      <c r="F78" s="36">
        <v>2386.5499999999997</v>
      </c>
      <c r="G78" s="36">
        <v>2363.6499999999996</v>
      </c>
      <c r="H78" s="36">
        <v>2440.6499999999996</v>
      </c>
      <c r="I78" s="36">
        <v>2463.5500000000002</v>
      </c>
      <c r="J78" s="36">
        <v>2479.1499999999996</v>
      </c>
      <c r="K78" s="31">
        <v>2447.9499999999998</v>
      </c>
      <c r="L78" s="31">
        <v>2409.4499999999998</v>
      </c>
      <c r="M78" s="31">
        <v>0.96196999999999999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6440.75</v>
      </c>
      <c r="D79" s="36">
        <v>6437.1333333333341</v>
      </c>
      <c r="E79" s="36">
        <v>6384.2666666666682</v>
      </c>
      <c r="F79" s="36">
        <v>6327.7833333333338</v>
      </c>
      <c r="G79" s="36">
        <v>6274.9166666666679</v>
      </c>
      <c r="H79" s="36">
        <v>6493.6166666666686</v>
      </c>
      <c r="I79" s="36">
        <v>6546.4833333333354</v>
      </c>
      <c r="J79" s="36">
        <v>6602.966666666669</v>
      </c>
      <c r="K79" s="31">
        <v>6490</v>
      </c>
      <c r="L79" s="31">
        <v>6380.65</v>
      </c>
      <c r="M79" s="31">
        <v>2.1783800000000002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3952.95</v>
      </c>
      <c r="D80" s="36">
        <v>3946.4666666666667</v>
      </c>
      <c r="E80" s="36">
        <v>3901.4833333333336</v>
      </c>
      <c r="F80" s="36">
        <v>3850.0166666666669</v>
      </c>
      <c r="G80" s="36">
        <v>3805.0333333333338</v>
      </c>
      <c r="H80" s="36">
        <v>3997.9333333333334</v>
      </c>
      <c r="I80" s="36">
        <v>4042.9166666666661</v>
      </c>
      <c r="J80" s="36">
        <v>4094.3833333333332</v>
      </c>
      <c r="K80" s="31">
        <v>3991.45</v>
      </c>
      <c r="L80" s="31">
        <v>3895</v>
      </c>
      <c r="M80" s="31">
        <v>4.74465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2890.85</v>
      </c>
      <c r="D81" s="36">
        <v>2888.9500000000003</v>
      </c>
      <c r="E81" s="36">
        <v>2853.2500000000005</v>
      </c>
      <c r="F81" s="36">
        <v>2815.65</v>
      </c>
      <c r="G81" s="36">
        <v>2779.9500000000003</v>
      </c>
      <c r="H81" s="36">
        <v>2926.5500000000006</v>
      </c>
      <c r="I81" s="36">
        <v>2962.2500000000005</v>
      </c>
      <c r="J81" s="36">
        <v>2999.8500000000008</v>
      </c>
      <c r="K81" s="31">
        <v>2924.65</v>
      </c>
      <c r="L81" s="31">
        <v>2851.35</v>
      </c>
      <c r="M81" s="31">
        <v>1.52335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152.85</v>
      </c>
      <c r="D82" s="36">
        <v>152.45000000000002</v>
      </c>
      <c r="E82" s="36">
        <v>151.40000000000003</v>
      </c>
      <c r="F82" s="36">
        <v>149.95000000000002</v>
      </c>
      <c r="G82" s="36">
        <v>148.90000000000003</v>
      </c>
      <c r="H82" s="36">
        <v>153.90000000000003</v>
      </c>
      <c r="I82" s="36">
        <v>154.95000000000005</v>
      </c>
      <c r="J82" s="36">
        <v>156.40000000000003</v>
      </c>
      <c r="K82" s="31">
        <v>153.5</v>
      </c>
      <c r="L82" s="31">
        <v>151</v>
      </c>
      <c r="M82" s="31">
        <v>20.917940000000002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151.5</v>
      </c>
      <c r="D83" s="36">
        <v>151.5</v>
      </c>
      <c r="E83" s="36">
        <v>149.9</v>
      </c>
      <c r="F83" s="36">
        <v>148.30000000000001</v>
      </c>
      <c r="G83" s="36">
        <v>146.70000000000002</v>
      </c>
      <c r="H83" s="36">
        <v>153.1</v>
      </c>
      <c r="I83" s="36">
        <v>154.70000000000002</v>
      </c>
      <c r="J83" s="36">
        <v>156.29999999999998</v>
      </c>
      <c r="K83" s="31">
        <v>153.1</v>
      </c>
      <c r="L83" s="31">
        <v>149.9</v>
      </c>
      <c r="M83" s="31">
        <v>259.50538999999998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773.05</v>
      </c>
      <c r="D84" s="36">
        <v>779.41666666666663</v>
      </c>
      <c r="E84" s="36">
        <v>763.73333333333323</v>
      </c>
      <c r="F84" s="36">
        <v>754.41666666666663</v>
      </c>
      <c r="G84" s="36">
        <v>738.73333333333323</v>
      </c>
      <c r="H84" s="36">
        <v>788.73333333333323</v>
      </c>
      <c r="I84" s="36">
        <v>804.41666666666663</v>
      </c>
      <c r="J84" s="36">
        <v>813.73333333333323</v>
      </c>
      <c r="K84" s="31">
        <v>795.1</v>
      </c>
      <c r="L84" s="31">
        <v>770.1</v>
      </c>
      <c r="M84" s="31">
        <v>3.6916199999999999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429.95</v>
      </c>
      <c r="D85" s="36">
        <v>433.4666666666667</v>
      </c>
      <c r="E85" s="36">
        <v>421.93333333333339</v>
      </c>
      <c r="F85" s="36">
        <v>413.91666666666669</v>
      </c>
      <c r="G85" s="36">
        <v>402.38333333333338</v>
      </c>
      <c r="H85" s="36">
        <v>441.48333333333341</v>
      </c>
      <c r="I85" s="36">
        <v>453.01666666666671</v>
      </c>
      <c r="J85" s="36">
        <v>461.03333333333342</v>
      </c>
      <c r="K85" s="31">
        <v>445</v>
      </c>
      <c r="L85" s="31">
        <v>425.45</v>
      </c>
      <c r="M85" s="31">
        <v>6.1088699999999996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182.1</v>
      </c>
      <c r="D86" s="36">
        <v>181.1</v>
      </c>
      <c r="E86" s="36">
        <v>178.7</v>
      </c>
      <c r="F86" s="36">
        <v>175.29999999999998</v>
      </c>
      <c r="G86" s="36">
        <v>172.89999999999998</v>
      </c>
      <c r="H86" s="36">
        <v>184.5</v>
      </c>
      <c r="I86" s="36">
        <v>186.90000000000003</v>
      </c>
      <c r="J86" s="36">
        <v>190.3</v>
      </c>
      <c r="K86" s="31">
        <v>183.5</v>
      </c>
      <c r="L86" s="31">
        <v>177.7</v>
      </c>
      <c r="M86" s="31">
        <v>149.09208000000001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1830.6</v>
      </c>
      <c r="D87" s="36">
        <v>1838.8166666666666</v>
      </c>
      <c r="E87" s="36">
        <v>1803.6333333333332</v>
      </c>
      <c r="F87" s="36">
        <v>1776.6666666666665</v>
      </c>
      <c r="G87" s="36">
        <v>1741.4833333333331</v>
      </c>
      <c r="H87" s="36">
        <v>1865.7833333333333</v>
      </c>
      <c r="I87" s="36">
        <v>1900.9666666666667</v>
      </c>
      <c r="J87" s="36">
        <v>1927.9333333333334</v>
      </c>
      <c r="K87" s="31">
        <v>1874</v>
      </c>
      <c r="L87" s="31">
        <v>1811.85</v>
      </c>
      <c r="M87" s="31">
        <v>2.26919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1252.7</v>
      </c>
      <c r="D88" s="36">
        <v>1249.6833333333332</v>
      </c>
      <c r="E88" s="36">
        <v>1242.1166666666663</v>
      </c>
      <c r="F88" s="36">
        <v>1231.5333333333331</v>
      </c>
      <c r="G88" s="36">
        <v>1223.9666666666662</v>
      </c>
      <c r="H88" s="36">
        <v>1260.2666666666664</v>
      </c>
      <c r="I88" s="36">
        <v>1267.8333333333335</v>
      </c>
      <c r="J88" s="36">
        <v>1278.4166666666665</v>
      </c>
      <c r="K88" s="31">
        <v>1257.25</v>
      </c>
      <c r="L88" s="31">
        <v>1239.0999999999999</v>
      </c>
      <c r="M88" s="31">
        <v>3.9957699999999998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2462.6</v>
      </c>
      <c r="D89" s="36">
        <v>2449.5500000000002</v>
      </c>
      <c r="E89" s="36">
        <v>2409.1000000000004</v>
      </c>
      <c r="F89" s="36">
        <v>2355.6000000000004</v>
      </c>
      <c r="G89" s="36">
        <v>2315.1500000000005</v>
      </c>
      <c r="H89" s="36">
        <v>2503.0500000000002</v>
      </c>
      <c r="I89" s="36">
        <v>2543.5</v>
      </c>
      <c r="J89" s="36">
        <v>2597</v>
      </c>
      <c r="K89" s="31">
        <v>2490</v>
      </c>
      <c r="L89" s="31">
        <v>2396.0500000000002</v>
      </c>
      <c r="M89" s="31">
        <v>14.57222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2186.9</v>
      </c>
      <c r="D90" s="36">
        <v>2191.0000000000005</v>
      </c>
      <c r="E90" s="36">
        <v>2170.7000000000007</v>
      </c>
      <c r="F90" s="36">
        <v>2154.5000000000005</v>
      </c>
      <c r="G90" s="36">
        <v>2134.2000000000007</v>
      </c>
      <c r="H90" s="36">
        <v>2207.2000000000007</v>
      </c>
      <c r="I90" s="36">
        <v>2227.5000000000009</v>
      </c>
      <c r="J90" s="36">
        <v>2243.7000000000007</v>
      </c>
      <c r="K90" s="31">
        <v>2211.3000000000002</v>
      </c>
      <c r="L90" s="31">
        <v>2174.8000000000002</v>
      </c>
      <c r="M90" s="31">
        <v>9.0523699999999998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3698.25</v>
      </c>
      <c r="D91" s="36">
        <v>3671.9166666666665</v>
      </c>
      <c r="E91" s="36">
        <v>3627.4333333333329</v>
      </c>
      <c r="F91" s="36">
        <v>3556.6166666666663</v>
      </c>
      <c r="G91" s="36">
        <v>3512.1333333333328</v>
      </c>
      <c r="H91" s="36">
        <v>3742.7333333333331</v>
      </c>
      <c r="I91" s="36">
        <v>3787.2166666666667</v>
      </c>
      <c r="J91" s="36">
        <v>3858.0333333333333</v>
      </c>
      <c r="K91" s="31">
        <v>3716.4</v>
      </c>
      <c r="L91" s="31">
        <v>3601.1</v>
      </c>
      <c r="M91" s="31">
        <v>1.6437999999999999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567.1</v>
      </c>
      <c r="D92" s="36">
        <v>572.11666666666667</v>
      </c>
      <c r="E92" s="36">
        <v>560.63333333333333</v>
      </c>
      <c r="F92" s="36">
        <v>554.16666666666663</v>
      </c>
      <c r="G92" s="36">
        <v>542.68333333333328</v>
      </c>
      <c r="H92" s="36">
        <v>578.58333333333337</v>
      </c>
      <c r="I92" s="36">
        <v>590.06666666666672</v>
      </c>
      <c r="J92" s="36">
        <v>596.53333333333342</v>
      </c>
      <c r="K92" s="31">
        <v>583.6</v>
      </c>
      <c r="L92" s="31">
        <v>565.65</v>
      </c>
      <c r="M92" s="31">
        <v>13.999459999999999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1649.8</v>
      </c>
      <c r="D93" s="36">
        <v>1652.7166666666665</v>
      </c>
      <c r="E93" s="36">
        <v>1636.583333333333</v>
      </c>
      <c r="F93" s="36">
        <v>1623.3666666666666</v>
      </c>
      <c r="G93" s="36">
        <v>1607.2333333333331</v>
      </c>
      <c r="H93" s="36">
        <v>1665.9333333333329</v>
      </c>
      <c r="I93" s="36">
        <v>1682.0666666666666</v>
      </c>
      <c r="J93" s="36">
        <v>1695.2833333333328</v>
      </c>
      <c r="K93" s="31">
        <v>1668.85</v>
      </c>
      <c r="L93" s="31">
        <v>1639.5</v>
      </c>
      <c r="M93" s="31">
        <v>18.442530000000001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3880.9</v>
      </c>
      <c r="D94" s="36">
        <v>3844.4500000000003</v>
      </c>
      <c r="E94" s="36">
        <v>3778.9500000000007</v>
      </c>
      <c r="F94" s="36">
        <v>3677.0000000000005</v>
      </c>
      <c r="G94" s="36">
        <v>3611.5000000000009</v>
      </c>
      <c r="H94" s="36">
        <v>3946.4000000000005</v>
      </c>
      <c r="I94" s="36">
        <v>4011.8999999999996</v>
      </c>
      <c r="J94" s="36">
        <v>4113.8500000000004</v>
      </c>
      <c r="K94" s="31">
        <v>3909.95</v>
      </c>
      <c r="L94" s="31">
        <v>3742.5</v>
      </c>
      <c r="M94" s="31">
        <v>11.54419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1422.3</v>
      </c>
      <c r="D95" s="36">
        <v>1423.5666666666666</v>
      </c>
      <c r="E95" s="36">
        <v>1412.2833333333333</v>
      </c>
      <c r="F95" s="36">
        <v>1402.2666666666667</v>
      </c>
      <c r="G95" s="36">
        <v>1390.9833333333333</v>
      </c>
      <c r="H95" s="36">
        <v>1433.5833333333333</v>
      </c>
      <c r="I95" s="36">
        <v>1444.8666666666666</v>
      </c>
      <c r="J95" s="36">
        <v>1454.8833333333332</v>
      </c>
      <c r="K95" s="31">
        <v>1434.85</v>
      </c>
      <c r="L95" s="31">
        <v>1413.55</v>
      </c>
      <c r="M95" s="31">
        <v>117.53435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576.35</v>
      </c>
      <c r="D96" s="36">
        <v>574.85</v>
      </c>
      <c r="E96" s="36">
        <v>568.75</v>
      </c>
      <c r="F96" s="36">
        <v>561.15</v>
      </c>
      <c r="G96" s="36">
        <v>555.04999999999995</v>
      </c>
      <c r="H96" s="36">
        <v>582.45000000000005</v>
      </c>
      <c r="I96" s="36">
        <v>588.55000000000018</v>
      </c>
      <c r="J96" s="36">
        <v>596.15000000000009</v>
      </c>
      <c r="K96" s="31">
        <v>580.95000000000005</v>
      </c>
      <c r="L96" s="31">
        <v>567.25</v>
      </c>
      <c r="M96" s="31">
        <v>41.99991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1424.05</v>
      </c>
      <c r="D97" s="36">
        <v>1422.45</v>
      </c>
      <c r="E97" s="36">
        <v>1414.9</v>
      </c>
      <c r="F97" s="36">
        <v>1405.75</v>
      </c>
      <c r="G97" s="36">
        <v>1398.2</v>
      </c>
      <c r="H97" s="36">
        <v>1431.6000000000001</v>
      </c>
      <c r="I97" s="36">
        <v>1439.1499999999999</v>
      </c>
      <c r="J97" s="36">
        <v>1448.3000000000002</v>
      </c>
      <c r="K97" s="31">
        <v>1430</v>
      </c>
      <c r="L97" s="31">
        <v>1413.3</v>
      </c>
      <c r="M97" s="31">
        <v>3.6370800000000001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4496.1000000000004</v>
      </c>
      <c r="D98" s="36">
        <v>4498.75</v>
      </c>
      <c r="E98" s="36">
        <v>4467.5</v>
      </c>
      <c r="F98" s="36">
        <v>4438.8999999999996</v>
      </c>
      <c r="G98" s="36">
        <v>4407.6499999999996</v>
      </c>
      <c r="H98" s="36">
        <v>4527.3500000000004</v>
      </c>
      <c r="I98" s="36">
        <v>4558.6000000000004</v>
      </c>
      <c r="J98" s="36">
        <v>4587.2000000000007</v>
      </c>
      <c r="K98" s="31">
        <v>4530</v>
      </c>
      <c r="L98" s="31">
        <v>4470.1499999999996</v>
      </c>
      <c r="M98" s="31">
        <v>6.0509000000000004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505.05</v>
      </c>
      <c r="D99" s="36">
        <v>509.59999999999997</v>
      </c>
      <c r="E99" s="36">
        <v>499.44999999999993</v>
      </c>
      <c r="F99" s="36">
        <v>493.84999999999997</v>
      </c>
      <c r="G99" s="36">
        <v>483.69999999999993</v>
      </c>
      <c r="H99" s="36">
        <v>515.19999999999993</v>
      </c>
      <c r="I99" s="36">
        <v>525.34999999999991</v>
      </c>
      <c r="J99" s="36">
        <v>530.94999999999993</v>
      </c>
      <c r="K99" s="31">
        <v>519.75</v>
      </c>
      <c r="L99" s="31">
        <v>504</v>
      </c>
      <c r="M99" s="31">
        <v>76.055430000000001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3049.75</v>
      </c>
      <c r="D100" s="36">
        <v>3046.15</v>
      </c>
      <c r="E100" s="36">
        <v>3017.3</v>
      </c>
      <c r="F100" s="36">
        <v>2984.85</v>
      </c>
      <c r="G100" s="36">
        <v>2956</v>
      </c>
      <c r="H100" s="36">
        <v>3078.6000000000004</v>
      </c>
      <c r="I100" s="36">
        <v>3107.45</v>
      </c>
      <c r="J100" s="36">
        <v>3139.9000000000005</v>
      </c>
      <c r="K100" s="31">
        <v>3075</v>
      </c>
      <c r="L100" s="31">
        <v>3013.7</v>
      </c>
      <c r="M100" s="31">
        <v>8.4917800000000003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541.65</v>
      </c>
      <c r="D101" s="36">
        <v>532.05000000000007</v>
      </c>
      <c r="E101" s="36">
        <v>520.60000000000014</v>
      </c>
      <c r="F101" s="36">
        <v>499.55000000000007</v>
      </c>
      <c r="G101" s="36">
        <v>488.10000000000014</v>
      </c>
      <c r="H101" s="36">
        <v>553.10000000000014</v>
      </c>
      <c r="I101" s="36">
        <v>564.55000000000018</v>
      </c>
      <c r="J101" s="36">
        <v>585.60000000000014</v>
      </c>
      <c r="K101" s="31">
        <v>543.5</v>
      </c>
      <c r="L101" s="31">
        <v>511</v>
      </c>
      <c r="M101" s="31">
        <v>161.08206999999999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2404.25</v>
      </c>
      <c r="D102" s="36">
        <v>2396.9333333333334</v>
      </c>
      <c r="E102" s="36">
        <v>2387.3166666666666</v>
      </c>
      <c r="F102" s="36">
        <v>2370.3833333333332</v>
      </c>
      <c r="G102" s="36">
        <v>2360.7666666666664</v>
      </c>
      <c r="H102" s="36">
        <v>2413.8666666666668</v>
      </c>
      <c r="I102" s="36">
        <v>2423.4833333333336</v>
      </c>
      <c r="J102" s="36">
        <v>2440.416666666667</v>
      </c>
      <c r="K102" s="31">
        <v>2406.5500000000002</v>
      </c>
      <c r="L102" s="31">
        <v>2380</v>
      </c>
      <c r="M102" s="31">
        <v>8.3159600000000005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1054.2</v>
      </c>
      <c r="D103" s="36">
        <v>1055.6666666666667</v>
      </c>
      <c r="E103" s="36">
        <v>1049.0333333333335</v>
      </c>
      <c r="F103" s="36">
        <v>1043.8666666666668</v>
      </c>
      <c r="G103" s="36">
        <v>1037.2333333333336</v>
      </c>
      <c r="H103" s="36">
        <v>1060.8333333333335</v>
      </c>
      <c r="I103" s="36">
        <v>1067.4666666666667</v>
      </c>
      <c r="J103" s="36">
        <v>1072.6333333333334</v>
      </c>
      <c r="K103" s="31">
        <v>1062.3</v>
      </c>
      <c r="L103" s="31">
        <v>1050.5</v>
      </c>
      <c r="M103" s="31">
        <v>78.759410000000003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1650.55</v>
      </c>
      <c r="D104" s="36">
        <v>1648.5333333333335</v>
      </c>
      <c r="E104" s="36">
        <v>1632.0666666666671</v>
      </c>
      <c r="F104" s="36">
        <v>1613.5833333333335</v>
      </c>
      <c r="G104" s="36">
        <v>1597.116666666667</v>
      </c>
      <c r="H104" s="36">
        <v>1667.0166666666671</v>
      </c>
      <c r="I104" s="36">
        <v>1683.4833333333338</v>
      </c>
      <c r="J104" s="36">
        <v>1701.9666666666672</v>
      </c>
      <c r="K104" s="31">
        <v>1665</v>
      </c>
      <c r="L104" s="31">
        <v>1630.05</v>
      </c>
      <c r="M104" s="31">
        <v>3.4780600000000002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523.1</v>
      </c>
      <c r="D105" s="36">
        <v>523.91666666666674</v>
      </c>
      <c r="E105" s="36">
        <v>519.63333333333344</v>
      </c>
      <c r="F105" s="36">
        <v>516.16666666666674</v>
      </c>
      <c r="G105" s="36">
        <v>511.88333333333344</v>
      </c>
      <c r="H105" s="36">
        <v>527.38333333333344</v>
      </c>
      <c r="I105" s="36">
        <v>531.66666666666674</v>
      </c>
      <c r="J105" s="36">
        <v>535.13333333333344</v>
      </c>
      <c r="K105" s="31">
        <v>528.20000000000005</v>
      </c>
      <c r="L105" s="31">
        <v>520.45000000000005</v>
      </c>
      <c r="M105" s="31">
        <v>10.81969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83.95</v>
      </c>
      <c r="D106" s="36">
        <v>83.683333333333337</v>
      </c>
      <c r="E106" s="36">
        <v>82.716666666666669</v>
      </c>
      <c r="F106" s="36">
        <v>81.483333333333334</v>
      </c>
      <c r="G106" s="36">
        <v>80.516666666666666</v>
      </c>
      <c r="H106" s="36">
        <v>84.916666666666671</v>
      </c>
      <c r="I106" s="36">
        <v>85.88333333333334</v>
      </c>
      <c r="J106" s="36">
        <v>87.116666666666674</v>
      </c>
      <c r="K106" s="31">
        <v>84.65</v>
      </c>
      <c r="L106" s="31">
        <v>82.45</v>
      </c>
      <c r="M106" s="31">
        <v>664.70288000000005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409.2</v>
      </c>
      <c r="D107" s="36">
        <v>409.84999999999997</v>
      </c>
      <c r="E107" s="36">
        <v>406.64999999999992</v>
      </c>
      <c r="F107" s="36">
        <v>404.09999999999997</v>
      </c>
      <c r="G107" s="36">
        <v>400.89999999999992</v>
      </c>
      <c r="H107" s="36">
        <v>412.39999999999992</v>
      </c>
      <c r="I107" s="36">
        <v>415.59999999999997</v>
      </c>
      <c r="J107" s="36">
        <v>418.14999999999992</v>
      </c>
      <c r="K107" s="31">
        <v>413.05</v>
      </c>
      <c r="L107" s="31">
        <v>407.3</v>
      </c>
      <c r="M107" s="31">
        <v>79.821449999999999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521.65</v>
      </c>
      <c r="D108" s="36">
        <v>523.2166666666667</v>
      </c>
      <c r="E108" s="36">
        <v>517.43333333333339</v>
      </c>
      <c r="F108" s="36">
        <v>513.2166666666667</v>
      </c>
      <c r="G108" s="36">
        <v>507.43333333333339</v>
      </c>
      <c r="H108" s="36">
        <v>527.43333333333339</v>
      </c>
      <c r="I108" s="36">
        <v>533.2166666666667</v>
      </c>
      <c r="J108" s="36">
        <v>537.43333333333339</v>
      </c>
      <c r="K108" s="31">
        <v>529</v>
      </c>
      <c r="L108" s="31">
        <v>519</v>
      </c>
      <c r="M108" s="31">
        <v>8.4468800000000002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579.70000000000005</v>
      </c>
      <c r="D109" s="36">
        <v>582.06666666666672</v>
      </c>
      <c r="E109" s="36">
        <v>564.63333333333344</v>
      </c>
      <c r="F109" s="36">
        <v>549.56666666666672</v>
      </c>
      <c r="G109" s="36">
        <v>532.13333333333344</v>
      </c>
      <c r="H109" s="36">
        <v>597.13333333333344</v>
      </c>
      <c r="I109" s="36">
        <v>614.56666666666661</v>
      </c>
      <c r="J109" s="36">
        <v>629.63333333333344</v>
      </c>
      <c r="K109" s="31">
        <v>599.5</v>
      </c>
      <c r="L109" s="31">
        <v>567</v>
      </c>
      <c r="M109" s="31">
        <v>123.04371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177.5</v>
      </c>
      <c r="D110" s="36">
        <v>176.28333333333333</v>
      </c>
      <c r="E110" s="36">
        <v>173.76666666666665</v>
      </c>
      <c r="F110" s="36">
        <v>170.03333333333333</v>
      </c>
      <c r="G110" s="36">
        <v>167.51666666666665</v>
      </c>
      <c r="H110" s="36">
        <v>180.01666666666665</v>
      </c>
      <c r="I110" s="36">
        <v>182.53333333333336</v>
      </c>
      <c r="J110" s="36">
        <v>186.26666666666665</v>
      </c>
      <c r="K110" s="31">
        <v>178.8</v>
      </c>
      <c r="L110" s="31">
        <v>172.55</v>
      </c>
      <c r="M110" s="31">
        <v>362.64938999999998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968.4</v>
      </c>
      <c r="D111" s="36">
        <v>974.1</v>
      </c>
      <c r="E111" s="36">
        <v>958.30000000000007</v>
      </c>
      <c r="F111" s="36">
        <v>948.2</v>
      </c>
      <c r="G111" s="36">
        <v>932.40000000000009</v>
      </c>
      <c r="H111" s="36">
        <v>984.2</v>
      </c>
      <c r="I111" s="36">
        <v>1000</v>
      </c>
      <c r="J111" s="36">
        <v>1010.1</v>
      </c>
      <c r="K111" s="31">
        <v>989.9</v>
      </c>
      <c r="L111" s="31">
        <v>964</v>
      </c>
      <c r="M111" s="31">
        <v>73.975920000000002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152.30000000000001</v>
      </c>
      <c r="D112" s="36">
        <v>153.48333333333335</v>
      </c>
      <c r="E112" s="36">
        <v>150.56666666666669</v>
      </c>
      <c r="F112" s="36">
        <v>148.83333333333334</v>
      </c>
      <c r="G112" s="36">
        <v>145.91666666666669</v>
      </c>
      <c r="H112" s="36">
        <v>155.2166666666667</v>
      </c>
      <c r="I112" s="36">
        <v>158.13333333333333</v>
      </c>
      <c r="J112" s="36">
        <v>159.8666666666667</v>
      </c>
      <c r="K112" s="31">
        <v>156.4</v>
      </c>
      <c r="L112" s="31">
        <v>151.75</v>
      </c>
      <c r="M112" s="31">
        <v>355.57531999999998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430.85</v>
      </c>
      <c r="D113" s="36">
        <v>433.16666666666669</v>
      </c>
      <c r="E113" s="36">
        <v>427.68333333333339</v>
      </c>
      <c r="F113" s="36">
        <v>424.51666666666671</v>
      </c>
      <c r="G113" s="36">
        <v>419.03333333333342</v>
      </c>
      <c r="H113" s="36">
        <v>436.33333333333337</v>
      </c>
      <c r="I113" s="36">
        <v>441.81666666666661</v>
      </c>
      <c r="J113" s="36">
        <v>444.98333333333335</v>
      </c>
      <c r="K113" s="31">
        <v>438.65</v>
      </c>
      <c r="L113" s="31">
        <v>430</v>
      </c>
      <c r="M113" s="31">
        <v>30.403179999999999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246.35</v>
      </c>
      <c r="D114" s="36">
        <v>247.51666666666665</v>
      </c>
      <c r="E114" s="36">
        <v>242.1333333333333</v>
      </c>
      <c r="F114" s="36">
        <v>237.91666666666666</v>
      </c>
      <c r="G114" s="36">
        <v>232.5333333333333</v>
      </c>
      <c r="H114" s="36">
        <v>251.73333333333329</v>
      </c>
      <c r="I114" s="36">
        <v>257.11666666666662</v>
      </c>
      <c r="J114" s="36">
        <v>261.33333333333326</v>
      </c>
      <c r="K114" s="31">
        <v>252.9</v>
      </c>
      <c r="L114" s="31">
        <v>243.3</v>
      </c>
      <c r="M114" s="31">
        <v>474.16676000000001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1466.5</v>
      </c>
      <c r="D115" s="36">
        <v>1472.1333333333332</v>
      </c>
      <c r="E115" s="36">
        <v>1458.2666666666664</v>
      </c>
      <c r="F115" s="36">
        <v>1450.0333333333333</v>
      </c>
      <c r="G115" s="36">
        <v>1436.1666666666665</v>
      </c>
      <c r="H115" s="36">
        <v>1480.3666666666663</v>
      </c>
      <c r="I115" s="36">
        <v>1494.2333333333331</v>
      </c>
      <c r="J115" s="36">
        <v>1502.4666666666662</v>
      </c>
      <c r="K115" s="31">
        <v>1486</v>
      </c>
      <c r="L115" s="31">
        <v>1463.9</v>
      </c>
      <c r="M115" s="31">
        <v>20.77787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5256.95</v>
      </c>
      <c r="D116" s="36">
        <v>5264.1500000000005</v>
      </c>
      <c r="E116" s="36">
        <v>5200.1000000000013</v>
      </c>
      <c r="F116" s="36">
        <v>5143.2500000000009</v>
      </c>
      <c r="G116" s="36">
        <v>5079.2000000000016</v>
      </c>
      <c r="H116" s="36">
        <v>5321.0000000000009</v>
      </c>
      <c r="I116" s="36">
        <v>5385.05</v>
      </c>
      <c r="J116" s="36">
        <v>5441.9000000000005</v>
      </c>
      <c r="K116" s="31">
        <v>5328.2</v>
      </c>
      <c r="L116" s="31">
        <v>5207.3</v>
      </c>
      <c r="M116" s="31">
        <v>1.65164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1660.15</v>
      </c>
      <c r="D117" s="36">
        <v>1660.0333333333335</v>
      </c>
      <c r="E117" s="36">
        <v>1645.116666666667</v>
      </c>
      <c r="F117" s="36">
        <v>1630.0833333333335</v>
      </c>
      <c r="G117" s="36">
        <v>1615.166666666667</v>
      </c>
      <c r="H117" s="36">
        <v>1675.0666666666671</v>
      </c>
      <c r="I117" s="36">
        <v>1689.9833333333336</v>
      </c>
      <c r="J117" s="36">
        <v>1705.0166666666671</v>
      </c>
      <c r="K117" s="31">
        <v>1674.95</v>
      </c>
      <c r="L117" s="31">
        <v>1645</v>
      </c>
      <c r="M117" s="31">
        <v>27.824380000000001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3184.05</v>
      </c>
      <c r="D118" s="36">
        <v>3173.75</v>
      </c>
      <c r="E118" s="36">
        <v>3145.55</v>
      </c>
      <c r="F118" s="36">
        <v>3107.05</v>
      </c>
      <c r="G118" s="36">
        <v>3078.8500000000004</v>
      </c>
      <c r="H118" s="36">
        <v>3212.25</v>
      </c>
      <c r="I118" s="36">
        <v>3240.45</v>
      </c>
      <c r="J118" s="36">
        <v>3278.95</v>
      </c>
      <c r="K118" s="31">
        <v>3201.95</v>
      </c>
      <c r="L118" s="31">
        <v>3135.25</v>
      </c>
      <c r="M118" s="31">
        <v>4.17096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1214.5</v>
      </c>
      <c r="D119" s="36">
        <v>1214.8666666666668</v>
      </c>
      <c r="E119" s="36">
        <v>1205.6833333333336</v>
      </c>
      <c r="F119" s="36">
        <v>1196.8666666666668</v>
      </c>
      <c r="G119" s="36">
        <v>1187.6833333333336</v>
      </c>
      <c r="H119" s="36">
        <v>1223.6833333333336</v>
      </c>
      <c r="I119" s="36">
        <v>1232.866666666667</v>
      </c>
      <c r="J119" s="36">
        <v>1241.6833333333336</v>
      </c>
      <c r="K119" s="31">
        <v>1224.05</v>
      </c>
      <c r="L119" s="31">
        <v>1206.05</v>
      </c>
      <c r="M119" s="31">
        <v>1.6351599999999999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523.70000000000005</v>
      </c>
      <c r="D120" s="36">
        <v>523.9666666666667</v>
      </c>
      <c r="E120" s="36">
        <v>509.98333333333335</v>
      </c>
      <c r="F120" s="36">
        <v>496.26666666666665</v>
      </c>
      <c r="G120" s="36">
        <v>482.2833333333333</v>
      </c>
      <c r="H120" s="36">
        <v>537.68333333333339</v>
      </c>
      <c r="I120" s="36">
        <v>551.66666666666674</v>
      </c>
      <c r="J120" s="36">
        <v>565.38333333333344</v>
      </c>
      <c r="K120" s="31">
        <v>537.95000000000005</v>
      </c>
      <c r="L120" s="31">
        <v>510.25</v>
      </c>
      <c r="M120" s="31">
        <v>142.20529999999999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808.75</v>
      </c>
      <c r="D121" s="36">
        <v>814.25</v>
      </c>
      <c r="E121" s="36">
        <v>800.7</v>
      </c>
      <c r="F121" s="36">
        <v>792.65000000000009</v>
      </c>
      <c r="G121" s="36">
        <v>779.10000000000014</v>
      </c>
      <c r="H121" s="36">
        <v>822.3</v>
      </c>
      <c r="I121" s="36">
        <v>835.84999999999991</v>
      </c>
      <c r="J121" s="36">
        <v>843.89999999999986</v>
      </c>
      <c r="K121" s="31">
        <v>827.8</v>
      </c>
      <c r="L121" s="31">
        <v>806.2</v>
      </c>
      <c r="M121" s="31">
        <v>11.886889999999999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771.3</v>
      </c>
      <c r="D122" s="36">
        <v>775.55000000000007</v>
      </c>
      <c r="E122" s="36">
        <v>763.75000000000011</v>
      </c>
      <c r="F122" s="36">
        <v>756.2</v>
      </c>
      <c r="G122" s="36">
        <v>744.40000000000009</v>
      </c>
      <c r="H122" s="36">
        <v>783.10000000000014</v>
      </c>
      <c r="I122" s="36">
        <v>794.90000000000009</v>
      </c>
      <c r="J122" s="36">
        <v>802.45000000000016</v>
      </c>
      <c r="K122" s="31">
        <v>787.35</v>
      </c>
      <c r="L122" s="31">
        <v>768</v>
      </c>
      <c r="M122" s="31">
        <v>12.09173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486.5</v>
      </c>
      <c r="D123" s="36">
        <v>487.8</v>
      </c>
      <c r="E123" s="36">
        <v>481.20000000000005</v>
      </c>
      <c r="F123" s="36">
        <v>475.90000000000003</v>
      </c>
      <c r="G123" s="36">
        <v>469.30000000000007</v>
      </c>
      <c r="H123" s="36">
        <v>493.1</v>
      </c>
      <c r="I123" s="36">
        <v>499.70000000000005</v>
      </c>
      <c r="J123" s="36">
        <v>505</v>
      </c>
      <c r="K123" s="31">
        <v>494.4</v>
      </c>
      <c r="L123" s="31">
        <v>482.5</v>
      </c>
      <c r="M123" s="31">
        <v>48.640709999999999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1591.4</v>
      </c>
      <c r="D124" s="36">
        <v>1591.25</v>
      </c>
      <c r="E124" s="36">
        <v>1568.15</v>
      </c>
      <c r="F124" s="36">
        <v>1544.9</v>
      </c>
      <c r="G124" s="36">
        <v>1521.8000000000002</v>
      </c>
      <c r="H124" s="36">
        <v>1614.5</v>
      </c>
      <c r="I124" s="36">
        <v>1637.6</v>
      </c>
      <c r="J124" s="36">
        <v>1660.85</v>
      </c>
      <c r="K124" s="31">
        <v>1614.35</v>
      </c>
      <c r="L124" s="31">
        <v>1568</v>
      </c>
      <c r="M124" s="31">
        <v>5.3086700000000002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1706.3</v>
      </c>
      <c r="D125" s="36">
        <v>1711.2166666666665</v>
      </c>
      <c r="E125" s="36">
        <v>1697.0333333333328</v>
      </c>
      <c r="F125" s="36">
        <v>1687.7666666666664</v>
      </c>
      <c r="G125" s="36">
        <v>1673.5833333333328</v>
      </c>
      <c r="H125" s="36">
        <v>1720.4833333333329</v>
      </c>
      <c r="I125" s="36">
        <v>1734.6666666666667</v>
      </c>
      <c r="J125" s="36">
        <v>1743.9333333333329</v>
      </c>
      <c r="K125" s="31">
        <v>1725.4</v>
      </c>
      <c r="L125" s="31">
        <v>1701.95</v>
      </c>
      <c r="M125" s="31">
        <v>59.580660000000002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171.05</v>
      </c>
      <c r="D126" s="36">
        <v>171.71666666666667</v>
      </c>
      <c r="E126" s="36">
        <v>169.98333333333335</v>
      </c>
      <c r="F126" s="36">
        <v>168.91666666666669</v>
      </c>
      <c r="G126" s="36">
        <v>167.18333333333337</v>
      </c>
      <c r="H126" s="36">
        <v>172.78333333333333</v>
      </c>
      <c r="I126" s="36">
        <v>174.51666666666662</v>
      </c>
      <c r="J126" s="36">
        <v>175.58333333333331</v>
      </c>
      <c r="K126" s="31">
        <v>173.45</v>
      </c>
      <c r="L126" s="31">
        <v>170.65</v>
      </c>
      <c r="M126" s="31">
        <v>20.012419999999999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5431.15</v>
      </c>
      <c r="D127" s="36">
        <v>5431.0666666666666</v>
      </c>
      <c r="E127" s="36">
        <v>5394.6833333333334</v>
      </c>
      <c r="F127" s="36">
        <v>5358.2166666666672</v>
      </c>
      <c r="G127" s="36">
        <v>5321.8333333333339</v>
      </c>
      <c r="H127" s="36">
        <v>5467.5333333333328</v>
      </c>
      <c r="I127" s="36">
        <v>5503.9166666666661</v>
      </c>
      <c r="J127" s="36">
        <v>5540.3833333333323</v>
      </c>
      <c r="K127" s="31">
        <v>5467.45</v>
      </c>
      <c r="L127" s="31">
        <v>5394.6</v>
      </c>
      <c r="M127" s="31">
        <v>0.89717999999999998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659.15</v>
      </c>
      <c r="D128" s="36">
        <v>654.5333333333333</v>
      </c>
      <c r="E128" s="36">
        <v>647.61666666666656</v>
      </c>
      <c r="F128" s="36">
        <v>636.08333333333326</v>
      </c>
      <c r="G128" s="36">
        <v>629.16666666666652</v>
      </c>
      <c r="H128" s="36">
        <v>666.06666666666661</v>
      </c>
      <c r="I128" s="36">
        <v>672.98333333333335</v>
      </c>
      <c r="J128" s="36">
        <v>684.51666666666665</v>
      </c>
      <c r="K128" s="31">
        <v>661.45</v>
      </c>
      <c r="L128" s="31">
        <v>643</v>
      </c>
      <c r="M128" s="31">
        <v>30.118030000000001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5466.15</v>
      </c>
      <c r="D129" s="36">
        <v>5482.7</v>
      </c>
      <c r="E129" s="36">
        <v>5427.5</v>
      </c>
      <c r="F129" s="36">
        <v>5388.85</v>
      </c>
      <c r="G129" s="36">
        <v>5333.6500000000005</v>
      </c>
      <c r="H129" s="36">
        <v>5521.3499999999995</v>
      </c>
      <c r="I129" s="36">
        <v>5576.5499999999984</v>
      </c>
      <c r="J129" s="36">
        <v>5615.1999999999989</v>
      </c>
      <c r="K129" s="31">
        <v>5537.9</v>
      </c>
      <c r="L129" s="31">
        <v>5444.05</v>
      </c>
      <c r="M129" s="31">
        <v>2.2743799999999998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3470.15</v>
      </c>
      <c r="D130" s="36">
        <v>3451.6</v>
      </c>
      <c r="E130" s="36">
        <v>3411.5499999999997</v>
      </c>
      <c r="F130" s="36">
        <v>3352.95</v>
      </c>
      <c r="G130" s="36">
        <v>3312.8999999999996</v>
      </c>
      <c r="H130" s="36">
        <v>3510.2</v>
      </c>
      <c r="I130" s="36">
        <v>3550.25</v>
      </c>
      <c r="J130" s="36">
        <v>3608.85</v>
      </c>
      <c r="K130" s="31">
        <v>3491.65</v>
      </c>
      <c r="L130" s="31">
        <v>3393</v>
      </c>
      <c r="M130" s="31">
        <v>41.22419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395.45</v>
      </c>
      <c r="D131" s="36">
        <v>396.5333333333333</v>
      </c>
      <c r="E131" s="36">
        <v>392.26666666666659</v>
      </c>
      <c r="F131" s="36">
        <v>389.08333333333331</v>
      </c>
      <c r="G131" s="36">
        <v>384.81666666666661</v>
      </c>
      <c r="H131" s="36">
        <v>399.71666666666658</v>
      </c>
      <c r="I131" s="36">
        <v>403.98333333333323</v>
      </c>
      <c r="J131" s="36">
        <v>407.16666666666657</v>
      </c>
      <c r="K131" s="31">
        <v>400.8</v>
      </c>
      <c r="L131" s="31">
        <v>393.35</v>
      </c>
      <c r="M131" s="31">
        <v>6.2405900000000001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1041.1500000000001</v>
      </c>
      <c r="D132" s="36">
        <v>1051.0833333333335</v>
      </c>
      <c r="E132" s="36">
        <v>1026.4666666666669</v>
      </c>
      <c r="F132" s="36">
        <v>1011.7833333333335</v>
      </c>
      <c r="G132" s="36">
        <v>987.16666666666697</v>
      </c>
      <c r="H132" s="36">
        <v>1065.7666666666669</v>
      </c>
      <c r="I132" s="36">
        <v>1090.3833333333337</v>
      </c>
      <c r="J132" s="36">
        <v>1105.0666666666668</v>
      </c>
      <c r="K132" s="31">
        <v>1075.7</v>
      </c>
      <c r="L132" s="31">
        <v>1036.4000000000001</v>
      </c>
      <c r="M132" s="31">
        <v>29.587759999999999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1604.7</v>
      </c>
      <c r="D133" s="36">
        <v>1602.5166666666667</v>
      </c>
      <c r="E133" s="36">
        <v>1582.1833333333334</v>
      </c>
      <c r="F133" s="36">
        <v>1559.6666666666667</v>
      </c>
      <c r="G133" s="36">
        <v>1539.3333333333335</v>
      </c>
      <c r="H133" s="36">
        <v>1625.0333333333333</v>
      </c>
      <c r="I133" s="36">
        <v>1645.3666666666668</v>
      </c>
      <c r="J133" s="36">
        <v>1667.8833333333332</v>
      </c>
      <c r="K133" s="31">
        <v>1622.85</v>
      </c>
      <c r="L133" s="31">
        <v>1580</v>
      </c>
      <c r="M133" s="31">
        <v>10.685650000000001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148374.75</v>
      </c>
      <c r="D134" s="36">
        <v>148991.55000000002</v>
      </c>
      <c r="E134" s="36">
        <v>146758.35000000003</v>
      </c>
      <c r="F134" s="36">
        <v>145141.95000000001</v>
      </c>
      <c r="G134" s="36">
        <v>142908.75000000003</v>
      </c>
      <c r="H134" s="36">
        <v>150607.95000000004</v>
      </c>
      <c r="I134" s="36">
        <v>152841.15000000005</v>
      </c>
      <c r="J134" s="36">
        <v>154457.55000000005</v>
      </c>
      <c r="K134" s="31">
        <v>151224.75</v>
      </c>
      <c r="L134" s="31">
        <v>147375.15</v>
      </c>
      <c r="M134" s="31">
        <v>0.24254999999999999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1115.4000000000001</v>
      </c>
      <c r="D135" s="36">
        <v>1119.4166666666667</v>
      </c>
      <c r="E135" s="36">
        <v>1105.8833333333334</v>
      </c>
      <c r="F135" s="36">
        <v>1096.3666666666668</v>
      </c>
      <c r="G135" s="36">
        <v>1082.8333333333335</v>
      </c>
      <c r="H135" s="36">
        <v>1128.9333333333334</v>
      </c>
      <c r="I135" s="36">
        <v>1142.4666666666667</v>
      </c>
      <c r="J135" s="36">
        <v>1151.9833333333333</v>
      </c>
      <c r="K135" s="31">
        <v>1132.95</v>
      </c>
      <c r="L135" s="31">
        <v>1109.9000000000001</v>
      </c>
      <c r="M135" s="31">
        <v>6.5346299999999999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290.75</v>
      </c>
      <c r="D136" s="36">
        <v>291.68333333333334</v>
      </c>
      <c r="E136" s="36">
        <v>288.36666666666667</v>
      </c>
      <c r="F136" s="36">
        <v>285.98333333333335</v>
      </c>
      <c r="G136" s="36">
        <v>282.66666666666669</v>
      </c>
      <c r="H136" s="36">
        <v>294.06666666666666</v>
      </c>
      <c r="I136" s="36">
        <v>297.38333333333338</v>
      </c>
      <c r="J136" s="36">
        <v>299.76666666666665</v>
      </c>
      <c r="K136" s="31">
        <v>295</v>
      </c>
      <c r="L136" s="31">
        <v>289.3</v>
      </c>
      <c r="M136" s="31">
        <v>17.13336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1929.8</v>
      </c>
      <c r="D137" s="36">
        <v>1935.3333333333333</v>
      </c>
      <c r="E137" s="36">
        <v>1919.6666666666665</v>
      </c>
      <c r="F137" s="36">
        <v>1909.5333333333333</v>
      </c>
      <c r="G137" s="36">
        <v>1893.8666666666666</v>
      </c>
      <c r="H137" s="36">
        <v>1945.4666666666665</v>
      </c>
      <c r="I137" s="36">
        <v>1961.133333333333</v>
      </c>
      <c r="J137" s="36">
        <v>1971.2666666666664</v>
      </c>
      <c r="K137" s="31">
        <v>1951</v>
      </c>
      <c r="L137" s="31">
        <v>1925.2</v>
      </c>
      <c r="M137" s="31">
        <v>24.36063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2070.1</v>
      </c>
      <c r="D138" s="36">
        <v>2090.0333333333333</v>
      </c>
      <c r="E138" s="36">
        <v>2010.0666666666666</v>
      </c>
      <c r="F138" s="36">
        <v>1950.0333333333333</v>
      </c>
      <c r="G138" s="36">
        <v>1870.0666666666666</v>
      </c>
      <c r="H138" s="36">
        <v>2150.0666666666666</v>
      </c>
      <c r="I138" s="36">
        <v>2230.0333333333328</v>
      </c>
      <c r="J138" s="36">
        <v>2290.0666666666666</v>
      </c>
      <c r="K138" s="31">
        <v>2170</v>
      </c>
      <c r="L138" s="31">
        <v>2030</v>
      </c>
      <c r="M138" s="31">
        <v>2.8313799999999998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525.65</v>
      </c>
      <c r="D139" s="36">
        <v>527.81666666666661</v>
      </c>
      <c r="E139" s="36">
        <v>522.83333333333326</v>
      </c>
      <c r="F139" s="36">
        <v>520.01666666666665</v>
      </c>
      <c r="G139" s="36">
        <v>515.0333333333333</v>
      </c>
      <c r="H139" s="36">
        <v>530.63333333333321</v>
      </c>
      <c r="I139" s="36">
        <v>535.61666666666656</v>
      </c>
      <c r="J139" s="36">
        <v>538.43333333333317</v>
      </c>
      <c r="K139" s="31">
        <v>532.79999999999995</v>
      </c>
      <c r="L139" s="31">
        <v>525</v>
      </c>
      <c r="M139" s="31">
        <v>12.70303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11467</v>
      </c>
      <c r="D140" s="36">
        <v>11472.466666666667</v>
      </c>
      <c r="E140" s="36">
        <v>11410.983333333334</v>
      </c>
      <c r="F140" s="36">
        <v>11354.966666666667</v>
      </c>
      <c r="G140" s="36">
        <v>11293.483333333334</v>
      </c>
      <c r="H140" s="36">
        <v>11528.483333333334</v>
      </c>
      <c r="I140" s="36">
        <v>11589.966666666667</v>
      </c>
      <c r="J140" s="36">
        <v>11645.983333333334</v>
      </c>
      <c r="K140" s="31">
        <v>11533.95</v>
      </c>
      <c r="L140" s="31">
        <v>11416.45</v>
      </c>
      <c r="M140" s="31">
        <v>2.7770000000000001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925.25</v>
      </c>
      <c r="D141" s="36">
        <v>927.75</v>
      </c>
      <c r="E141" s="36">
        <v>917.5</v>
      </c>
      <c r="F141" s="36">
        <v>909.75</v>
      </c>
      <c r="G141" s="36">
        <v>899.5</v>
      </c>
      <c r="H141" s="36">
        <v>935.5</v>
      </c>
      <c r="I141" s="36">
        <v>945.75</v>
      </c>
      <c r="J141" s="36">
        <v>953.5</v>
      </c>
      <c r="K141" s="31">
        <v>938</v>
      </c>
      <c r="L141" s="31">
        <v>920</v>
      </c>
      <c r="M141" s="31">
        <v>8.5167199999999994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835.1</v>
      </c>
      <c r="D142" s="36">
        <v>842.13333333333321</v>
      </c>
      <c r="E142" s="36">
        <v>822.26666666666642</v>
      </c>
      <c r="F142" s="36">
        <v>809.43333333333317</v>
      </c>
      <c r="G142" s="36">
        <v>789.56666666666638</v>
      </c>
      <c r="H142" s="36">
        <v>854.96666666666647</v>
      </c>
      <c r="I142" s="36">
        <v>874.83333333333326</v>
      </c>
      <c r="J142" s="36">
        <v>887.66666666666652</v>
      </c>
      <c r="K142" s="31">
        <v>862</v>
      </c>
      <c r="L142" s="31">
        <v>829.3</v>
      </c>
      <c r="M142" s="31">
        <v>27.074159999999999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2091.6</v>
      </c>
      <c r="D143" s="36">
        <v>2093.2000000000003</v>
      </c>
      <c r="E143" s="36">
        <v>2076.4000000000005</v>
      </c>
      <c r="F143" s="36">
        <v>2061.2000000000003</v>
      </c>
      <c r="G143" s="36">
        <v>2044.4000000000005</v>
      </c>
      <c r="H143" s="36">
        <v>2108.4000000000005</v>
      </c>
      <c r="I143" s="36">
        <v>2125.2000000000007</v>
      </c>
      <c r="J143" s="36">
        <v>2140.4000000000005</v>
      </c>
      <c r="K143" s="31">
        <v>2110</v>
      </c>
      <c r="L143" s="31">
        <v>2078</v>
      </c>
      <c r="M143" s="31">
        <v>4.3793499999999996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72.45</v>
      </c>
      <c r="D144" s="36">
        <v>71.95</v>
      </c>
      <c r="E144" s="36">
        <v>71.050000000000011</v>
      </c>
      <c r="F144" s="36">
        <v>69.650000000000006</v>
      </c>
      <c r="G144" s="36">
        <v>68.750000000000014</v>
      </c>
      <c r="H144" s="36">
        <v>73.350000000000009</v>
      </c>
      <c r="I144" s="36">
        <v>74.250000000000014</v>
      </c>
      <c r="J144" s="36">
        <v>75.650000000000006</v>
      </c>
      <c r="K144" s="31">
        <v>72.849999999999994</v>
      </c>
      <c r="L144" s="31">
        <v>70.55</v>
      </c>
      <c r="M144" s="31">
        <v>83.852279999999993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2676.95</v>
      </c>
      <c r="D145" s="36">
        <v>2676.65</v>
      </c>
      <c r="E145" s="36">
        <v>2628.3</v>
      </c>
      <c r="F145" s="36">
        <v>2579.65</v>
      </c>
      <c r="G145" s="36">
        <v>2531.3000000000002</v>
      </c>
      <c r="H145" s="36">
        <v>2725.3</v>
      </c>
      <c r="I145" s="36">
        <v>2773.6499999999996</v>
      </c>
      <c r="J145" s="36">
        <v>2822.3</v>
      </c>
      <c r="K145" s="31">
        <v>2725</v>
      </c>
      <c r="L145" s="31">
        <v>2628</v>
      </c>
      <c r="M145" s="31">
        <v>10.813040000000001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1306.7</v>
      </c>
      <c r="D146" s="36">
        <v>1310.3666666666666</v>
      </c>
      <c r="E146" s="36">
        <v>1300.7333333333331</v>
      </c>
      <c r="F146" s="36">
        <v>1294.7666666666667</v>
      </c>
      <c r="G146" s="36">
        <v>1285.1333333333332</v>
      </c>
      <c r="H146" s="36">
        <v>1316.333333333333</v>
      </c>
      <c r="I146" s="36">
        <v>1325.9666666666667</v>
      </c>
      <c r="J146" s="36">
        <v>1331.9333333333329</v>
      </c>
      <c r="K146" s="31">
        <v>1320</v>
      </c>
      <c r="L146" s="31">
        <v>1304.4000000000001</v>
      </c>
      <c r="M146" s="31">
        <v>2.3695900000000001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92.2</v>
      </c>
      <c r="D147" s="36">
        <v>92.283333333333346</v>
      </c>
      <c r="E147" s="36">
        <v>90.466666666666697</v>
      </c>
      <c r="F147" s="36">
        <v>88.733333333333348</v>
      </c>
      <c r="G147" s="36">
        <v>86.9166666666667</v>
      </c>
      <c r="H147" s="36">
        <v>94.016666666666694</v>
      </c>
      <c r="I147" s="36">
        <v>95.833333333333329</v>
      </c>
      <c r="J147" s="36">
        <v>97.566666666666691</v>
      </c>
      <c r="K147" s="31">
        <v>94.1</v>
      </c>
      <c r="L147" s="31">
        <v>90.55</v>
      </c>
      <c r="M147" s="31">
        <v>917.26112000000001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234.95</v>
      </c>
      <c r="D148" s="36">
        <v>235.81666666666669</v>
      </c>
      <c r="E148" s="36">
        <v>232.43333333333339</v>
      </c>
      <c r="F148" s="36">
        <v>229.91666666666671</v>
      </c>
      <c r="G148" s="36">
        <v>226.53333333333342</v>
      </c>
      <c r="H148" s="36">
        <v>238.33333333333337</v>
      </c>
      <c r="I148" s="36">
        <v>241.71666666666664</v>
      </c>
      <c r="J148" s="36">
        <v>244.23333333333335</v>
      </c>
      <c r="K148" s="31">
        <v>239.2</v>
      </c>
      <c r="L148" s="31">
        <v>233.3</v>
      </c>
      <c r="M148" s="31">
        <v>150.31734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337.6</v>
      </c>
      <c r="D149" s="36">
        <v>336.88333333333338</v>
      </c>
      <c r="E149" s="36">
        <v>335.26666666666677</v>
      </c>
      <c r="F149" s="36">
        <v>332.93333333333339</v>
      </c>
      <c r="G149" s="36">
        <v>331.31666666666678</v>
      </c>
      <c r="H149" s="36">
        <v>339.21666666666675</v>
      </c>
      <c r="I149" s="36">
        <v>340.83333333333343</v>
      </c>
      <c r="J149" s="36">
        <v>343.16666666666674</v>
      </c>
      <c r="K149" s="31">
        <v>338.5</v>
      </c>
      <c r="L149" s="31">
        <v>334.55</v>
      </c>
      <c r="M149" s="31">
        <v>77.119950000000003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3108.9</v>
      </c>
      <c r="D150" s="36">
        <v>3123.8833333333332</v>
      </c>
      <c r="E150" s="36">
        <v>3085.7666666666664</v>
      </c>
      <c r="F150" s="36">
        <v>3062.6333333333332</v>
      </c>
      <c r="G150" s="36">
        <v>3024.5166666666664</v>
      </c>
      <c r="H150" s="36">
        <v>3147.0166666666664</v>
      </c>
      <c r="I150" s="36">
        <v>3185.1333333333332</v>
      </c>
      <c r="J150" s="36">
        <v>3208.2666666666664</v>
      </c>
      <c r="K150" s="31">
        <v>3162</v>
      </c>
      <c r="L150" s="31">
        <v>3100.75</v>
      </c>
      <c r="M150" s="31">
        <v>1.1224499999999999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2583.9</v>
      </c>
      <c r="D151" s="36">
        <v>2579.5499999999997</v>
      </c>
      <c r="E151" s="36">
        <v>2571.0999999999995</v>
      </c>
      <c r="F151" s="36">
        <v>2558.2999999999997</v>
      </c>
      <c r="G151" s="36">
        <v>2549.8499999999995</v>
      </c>
      <c r="H151" s="36">
        <v>2592.3499999999995</v>
      </c>
      <c r="I151" s="36">
        <v>2600.7999999999993</v>
      </c>
      <c r="J151" s="36">
        <v>2613.5999999999995</v>
      </c>
      <c r="K151" s="31">
        <v>2588</v>
      </c>
      <c r="L151" s="31">
        <v>2566.75</v>
      </c>
      <c r="M151" s="31">
        <v>6.6194699999999997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1375.15</v>
      </c>
      <c r="D152" s="36">
        <v>1373.5333333333335</v>
      </c>
      <c r="E152" s="36">
        <v>1360.166666666667</v>
      </c>
      <c r="F152" s="36">
        <v>1345.1833333333334</v>
      </c>
      <c r="G152" s="36">
        <v>1331.8166666666668</v>
      </c>
      <c r="H152" s="36">
        <v>1388.5166666666671</v>
      </c>
      <c r="I152" s="36">
        <v>1401.8833333333334</v>
      </c>
      <c r="J152" s="36">
        <v>1416.8666666666672</v>
      </c>
      <c r="K152" s="31">
        <v>1386.9</v>
      </c>
      <c r="L152" s="31">
        <v>1358.55</v>
      </c>
      <c r="M152" s="31">
        <v>3.5475500000000002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269.85000000000002</v>
      </c>
      <c r="D153" s="36">
        <v>269.84999999999997</v>
      </c>
      <c r="E153" s="36">
        <v>267.79999999999995</v>
      </c>
      <c r="F153" s="36">
        <v>265.75</v>
      </c>
      <c r="G153" s="36">
        <v>263.7</v>
      </c>
      <c r="H153" s="36">
        <v>271.89999999999992</v>
      </c>
      <c r="I153" s="36">
        <v>273.95</v>
      </c>
      <c r="J153" s="36">
        <v>275.99999999999989</v>
      </c>
      <c r="K153" s="31">
        <v>271.89999999999998</v>
      </c>
      <c r="L153" s="31">
        <v>267.8</v>
      </c>
      <c r="M153" s="31">
        <v>86.619990000000001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570</v>
      </c>
      <c r="D154" s="36">
        <v>575.75</v>
      </c>
      <c r="E154" s="36">
        <v>557.54999999999995</v>
      </c>
      <c r="F154" s="36">
        <v>545.09999999999991</v>
      </c>
      <c r="G154" s="36">
        <v>526.89999999999986</v>
      </c>
      <c r="H154" s="36">
        <v>588.20000000000005</v>
      </c>
      <c r="I154" s="36">
        <v>606.40000000000009</v>
      </c>
      <c r="J154" s="36">
        <v>618.85000000000014</v>
      </c>
      <c r="K154" s="31">
        <v>593.95000000000005</v>
      </c>
      <c r="L154" s="31">
        <v>563.29999999999995</v>
      </c>
      <c r="M154" s="31">
        <v>41.798409999999997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428.1</v>
      </c>
      <c r="D155" s="36">
        <v>425.40000000000003</v>
      </c>
      <c r="E155" s="36">
        <v>422.70000000000005</v>
      </c>
      <c r="F155" s="36">
        <v>417.3</v>
      </c>
      <c r="G155" s="36">
        <v>414.6</v>
      </c>
      <c r="H155" s="36">
        <v>430.80000000000007</v>
      </c>
      <c r="I155" s="36">
        <v>433.5</v>
      </c>
      <c r="J155" s="36">
        <v>438.90000000000009</v>
      </c>
      <c r="K155" s="31">
        <v>428.1</v>
      </c>
      <c r="L155" s="31">
        <v>420</v>
      </c>
      <c r="M155" s="31">
        <v>84.759169999999997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1098.8499999999999</v>
      </c>
      <c r="D156" s="36">
        <v>1083.8</v>
      </c>
      <c r="E156" s="36">
        <v>1032.5999999999999</v>
      </c>
      <c r="F156" s="36">
        <v>966.34999999999991</v>
      </c>
      <c r="G156" s="36">
        <v>915.14999999999986</v>
      </c>
      <c r="H156" s="36">
        <v>1150.05</v>
      </c>
      <c r="I156" s="36">
        <v>1201.2500000000002</v>
      </c>
      <c r="J156" s="36">
        <v>1267.5</v>
      </c>
      <c r="K156" s="31">
        <v>1135</v>
      </c>
      <c r="L156" s="31">
        <v>1017.55</v>
      </c>
      <c r="M156" s="31">
        <v>55.656509999999997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3694.9</v>
      </c>
      <c r="D157" s="36">
        <v>3684.7833333333328</v>
      </c>
      <c r="E157" s="36">
        <v>3657.5666666666657</v>
      </c>
      <c r="F157" s="36">
        <v>3620.2333333333327</v>
      </c>
      <c r="G157" s="36">
        <v>3593.0166666666655</v>
      </c>
      <c r="H157" s="36">
        <v>3722.1166666666659</v>
      </c>
      <c r="I157" s="36">
        <v>3749.333333333333</v>
      </c>
      <c r="J157" s="36">
        <v>3786.6666666666661</v>
      </c>
      <c r="K157" s="31">
        <v>3712</v>
      </c>
      <c r="L157" s="31">
        <v>3647.45</v>
      </c>
      <c r="M157" s="31">
        <v>1.8312600000000001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36045</v>
      </c>
      <c r="D158" s="36">
        <v>36043.25</v>
      </c>
      <c r="E158" s="36">
        <v>35656.65</v>
      </c>
      <c r="F158" s="36">
        <v>35268.300000000003</v>
      </c>
      <c r="G158" s="36">
        <v>34881.700000000004</v>
      </c>
      <c r="H158" s="36">
        <v>36431.599999999999</v>
      </c>
      <c r="I158" s="36">
        <v>36818.200000000004</v>
      </c>
      <c r="J158" s="36">
        <v>37206.549999999996</v>
      </c>
      <c r="K158" s="31">
        <v>36429.85</v>
      </c>
      <c r="L158" s="31">
        <v>35654.9</v>
      </c>
      <c r="M158" s="31">
        <v>0.63712000000000002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1637.1</v>
      </c>
      <c r="D159" s="36">
        <v>1655.6166666666668</v>
      </c>
      <c r="E159" s="36">
        <v>1611.5333333333335</v>
      </c>
      <c r="F159" s="36">
        <v>1585.9666666666667</v>
      </c>
      <c r="G159" s="36">
        <v>1541.8833333333334</v>
      </c>
      <c r="H159" s="36">
        <v>1681.1833333333336</v>
      </c>
      <c r="I159" s="36">
        <v>1725.2666666666667</v>
      </c>
      <c r="J159" s="36">
        <v>1750.8333333333337</v>
      </c>
      <c r="K159" s="31">
        <v>1699.7</v>
      </c>
      <c r="L159" s="31">
        <v>1630.05</v>
      </c>
      <c r="M159" s="31">
        <v>5.8700700000000001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8425.4</v>
      </c>
      <c r="D160" s="36">
        <v>8458.4833333333336</v>
      </c>
      <c r="E160" s="36">
        <v>8266.9666666666672</v>
      </c>
      <c r="F160" s="36">
        <v>8108.5333333333328</v>
      </c>
      <c r="G160" s="36">
        <v>7917.0166666666664</v>
      </c>
      <c r="H160" s="36">
        <v>8616.9166666666679</v>
      </c>
      <c r="I160" s="36">
        <v>8808.4333333333343</v>
      </c>
      <c r="J160" s="36">
        <v>8966.8666666666686</v>
      </c>
      <c r="K160" s="31">
        <v>8650</v>
      </c>
      <c r="L160" s="31">
        <v>8300.0499999999993</v>
      </c>
      <c r="M160" s="31">
        <v>7.3842100000000004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286.35000000000002</v>
      </c>
      <c r="D161" s="36">
        <v>286.2166666666667</v>
      </c>
      <c r="E161" s="36">
        <v>283.43333333333339</v>
      </c>
      <c r="F161" s="36">
        <v>280.51666666666671</v>
      </c>
      <c r="G161" s="36">
        <v>277.73333333333341</v>
      </c>
      <c r="H161" s="36">
        <v>289.13333333333338</v>
      </c>
      <c r="I161" s="36">
        <v>291.91666666666669</v>
      </c>
      <c r="J161" s="36">
        <v>294.83333333333337</v>
      </c>
      <c r="K161" s="31">
        <v>289</v>
      </c>
      <c r="L161" s="31">
        <v>283.3</v>
      </c>
      <c r="M161" s="31">
        <v>44.412379999999999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2717.4</v>
      </c>
      <c r="D162" s="36">
        <v>2724.1666666666665</v>
      </c>
      <c r="E162" s="36">
        <v>2703.333333333333</v>
      </c>
      <c r="F162" s="36">
        <v>2689.2666666666664</v>
      </c>
      <c r="G162" s="36">
        <v>2668.4333333333329</v>
      </c>
      <c r="H162" s="36">
        <v>2738.2333333333331</v>
      </c>
      <c r="I162" s="36">
        <v>2759.0666666666662</v>
      </c>
      <c r="J162" s="36">
        <v>2773.1333333333332</v>
      </c>
      <c r="K162" s="31">
        <v>2745</v>
      </c>
      <c r="L162" s="31">
        <v>2710.1</v>
      </c>
      <c r="M162" s="31">
        <v>2.4151099999999999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909.55</v>
      </c>
      <c r="D163" s="36">
        <v>918.68333333333339</v>
      </c>
      <c r="E163" s="36">
        <v>898.36666666666679</v>
      </c>
      <c r="F163" s="36">
        <v>887.18333333333339</v>
      </c>
      <c r="G163" s="36">
        <v>866.86666666666679</v>
      </c>
      <c r="H163" s="36">
        <v>929.86666666666679</v>
      </c>
      <c r="I163" s="36">
        <v>950.18333333333339</v>
      </c>
      <c r="J163" s="36">
        <v>961.36666666666679</v>
      </c>
      <c r="K163" s="31">
        <v>939</v>
      </c>
      <c r="L163" s="31">
        <v>907.5</v>
      </c>
      <c r="M163" s="31">
        <v>9.9474099999999996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4788.3999999999996</v>
      </c>
      <c r="D164" s="36">
        <v>4788.333333333333</v>
      </c>
      <c r="E164" s="36">
        <v>4709.0666666666657</v>
      </c>
      <c r="F164" s="36">
        <v>4629.7333333333327</v>
      </c>
      <c r="G164" s="36">
        <v>4550.4666666666653</v>
      </c>
      <c r="H164" s="36">
        <v>4867.6666666666661</v>
      </c>
      <c r="I164" s="36">
        <v>4946.9333333333343</v>
      </c>
      <c r="J164" s="36">
        <v>5026.2666666666664</v>
      </c>
      <c r="K164" s="31">
        <v>4867.6000000000004</v>
      </c>
      <c r="L164" s="31">
        <v>4709</v>
      </c>
      <c r="M164" s="31">
        <v>10.057259999999999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472.85</v>
      </c>
      <c r="D165" s="36">
        <v>469.85000000000008</v>
      </c>
      <c r="E165" s="36">
        <v>463.60000000000014</v>
      </c>
      <c r="F165" s="36">
        <v>454.35000000000008</v>
      </c>
      <c r="G165" s="36">
        <v>448.10000000000014</v>
      </c>
      <c r="H165" s="36">
        <v>479.10000000000014</v>
      </c>
      <c r="I165" s="36">
        <v>485.35</v>
      </c>
      <c r="J165" s="36">
        <v>494.60000000000014</v>
      </c>
      <c r="K165" s="31">
        <v>476.1</v>
      </c>
      <c r="L165" s="31">
        <v>460.6</v>
      </c>
      <c r="M165" s="31">
        <v>12.224729999999999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411.45</v>
      </c>
      <c r="D166" s="36">
        <v>411.2</v>
      </c>
      <c r="E166" s="36">
        <v>405.9</v>
      </c>
      <c r="F166" s="36">
        <v>400.34999999999997</v>
      </c>
      <c r="G166" s="36">
        <v>395.04999999999995</v>
      </c>
      <c r="H166" s="36">
        <v>416.75</v>
      </c>
      <c r="I166" s="36">
        <v>422.05000000000007</v>
      </c>
      <c r="J166" s="36">
        <v>427.6</v>
      </c>
      <c r="K166" s="31">
        <v>416.5</v>
      </c>
      <c r="L166" s="31">
        <v>405.65</v>
      </c>
      <c r="M166" s="31">
        <v>146.68409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287.8</v>
      </c>
      <c r="D167" s="36">
        <v>287.11666666666662</v>
      </c>
      <c r="E167" s="36">
        <v>282.73333333333323</v>
      </c>
      <c r="F167" s="36">
        <v>277.66666666666663</v>
      </c>
      <c r="G167" s="36">
        <v>273.28333333333325</v>
      </c>
      <c r="H167" s="36">
        <v>292.18333333333322</v>
      </c>
      <c r="I167" s="36">
        <v>296.56666666666655</v>
      </c>
      <c r="J167" s="36">
        <v>301.63333333333321</v>
      </c>
      <c r="K167" s="31">
        <v>291.5</v>
      </c>
      <c r="L167" s="31">
        <v>282.05</v>
      </c>
      <c r="M167" s="31">
        <v>310.12493999999998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1222.9000000000001</v>
      </c>
      <c r="D168" s="36">
        <v>1230.5666666666666</v>
      </c>
      <c r="E168" s="36">
        <v>1206.3333333333333</v>
      </c>
      <c r="F168" s="36">
        <v>1189.7666666666667</v>
      </c>
      <c r="G168" s="36">
        <v>1165.5333333333333</v>
      </c>
      <c r="H168" s="36">
        <v>1247.1333333333332</v>
      </c>
      <c r="I168" s="36">
        <v>1271.3666666666668</v>
      </c>
      <c r="J168" s="36">
        <v>1287.9333333333332</v>
      </c>
      <c r="K168" s="31">
        <v>1254.8</v>
      </c>
      <c r="L168" s="31">
        <v>1214</v>
      </c>
      <c r="M168" s="31">
        <v>2.8501500000000002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16475.95</v>
      </c>
      <c r="D169" s="36">
        <v>16524.683333333334</v>
      </c>
      <c r="E169" s="36">
        <v>16251.26666666667</v>
      </c>
      <c r="F169" s="36">
        <v>16026.583333333336</v>
      </c>
      <c r="G169" s="36">
        <v>15753.166666666672</v>
      </c>
      <c r="H169" s="36">
        <v>16749.366666666669</v>
      </c>
      <c r="I169" s="36">
        <v>17022.783333333333</v>
      </c>
      <c r="J169" s="36">
        <v>17247.466666666667</v>
      </c>
      <c r="K169" s="31">
        <v>16798.099999999999</v>
      </c>
      <c r="L169" s="31">
        <v>16300</v>
      </c>
      <c r="M169" s="31">
        <v>0.22011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124.85</v>
      </c>
      <c r="D170" s="36">
        <v>125.8</v>
      </c>
      <c r="E170" s="36">
        <v>123.35</v>
      </c>
      <c r="F170" s="36">
        <v>121.85</v>
      </c>
      <c r="G170" s="36">
        <v>119.39999999999999</v>
      </c>
      <c r="H170" s="36">
        <v>127.3</v>
      </c>
      <c r="I170" s="36">
        <v>129.75</v>
      </c>
      <c r="J170" s="36">
        <v>131.25</v>
      </c>
      <c r="K170" s="31">
        <v>128.25</v>
      </c>
      <c r="L170" s="31">
        <v>124.3</v>
      </c>
      <c r="M170" s="31">
        <v>410.91685000000001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459.5</v>
      </c>
      <c r="D171" s="36">
        <v>461.75</v>
      </c>
      <c r="E171" s="36">
        <v>456.3</v>
      </c>
      <c r="F171" s="36">
        <v>453.1</v>
      </c>
      <c r="G171" s="36">
        <v>447.65000000000003</v>
      </c>
      <c r="H171" s="36">
        <v>464.95</v>
      </c>
      <c r="I171" s="36">
        <v>470.40000000000003</v>
      </c>
      <c r="J171" s="36">
        <v>473.59999999999997</v>
      </c>
      <c r="K171" s="31">
        <v>467.2</v>
      </c>
      <c r="L171" s="31">
        <v>458.55</v>
      </c>
      <c r="M171" s="31">
        <v>59.06306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266.95</v>
      </c>
      <c r="D172" s="36">
        <v>267.8</v>
      </c>
      <c r="E172" s="36">
        <v>262.75</v>
      </c>
      <c r="F172" s="36">
        <v>258.55</v>
      </c>
      <c r="G172" s="36">
        <v>253.5</v>
      </c>
      <c r="H172" s="36">
        <v>272</v>
      </c>
      <c r="I172" s="36">
        <v>277.05000000000007</v>
      </c>
      <c r="J172" s="36">
        <v>281.25</v>
      </c>
      <c r="K172" s="31">
        <v>272.85000000000002</v>
      </c>
      <c r="L172" s="31">
        <v>263.60000000000002</v>
      </c>
      <c r="M172" s="31">
        <v>146.14169000000001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2974.65</v>
      </c>
      <c r="D173" s="36">
        <v>2976.2333333333336</v>
      </c>
      <c r="E173" s="36">
        <v>2963.416666666667</v>
      </c>
      <c r="F173" s="36">
        <v>2952.1833333333334</v>
      </c>
      <c r="G173" s="36">
        <v>2939.3666666666668</v>
      </c>
      <c r="H173" s="36">
        <v>2987.4666666666672</v>
      </c>
      <c r="I173" s="36">
        <v>3000.2833333333338</v>
      </c>
      <c r="J173" s="36">
        <v>3011.5166666666673</v>
      </c>
      <c r="K173" s="31">
        <v>2989.05</v>
      </c>
      <c r="L173" s="31">
        <v>2965</v>
      </c>
      <c r="M173" s="31">
        <v>37.565530000000003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729.9</v>
      </c>
      <c r="D174" s="36">
        <v>732.35</v>
      </c>
      <c r="E174" s="36">
        <v>725.80000000000007</v>
      </c>
      <c r="F174" s="36">
        <v>721.7</v>
      </c>
      <c r="G174" s="36">
        <v>715.15000000000009</v>
      </c>
      <c r="H174" s="36">
        <v>736.45</v>
      </c>
      <c r="I174" s="36">
        <v>743</v>
      </c>
      <c r="J174" s="36">
        <v>747.1</v>
      </c>
      <c r="K174" s="31">
        <v>738.9</v>
      </c>
      <c r="L174" s="31">
        <v>728.25</v>
      </c>
      <c r="M174" s="31">
        <v>13.15344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1549.15</v>
      </c>
      <c r="D175" s="36">
        <v>1542.55</v>
      </c>
      <c r="E175" s="36">
        <v>1531.6999999999998</v>
      </c>
      <c r="F175" s="36">
        <v>1514.2499999999998</v>
      </c>
      <c r="G175" s="36">
        <v>1503.3999999999996</v>
      </c>
      <c r="H175" s="36">
        <v>1560</v>
      </c>
      <c r="I175" s="36">
        <v>1570.85</v>
      </c>
      <c r="J175" s="36">
        <v>1588.3000000000002</v>
      </c>
      <c r="K175" s="31">
        <v>1553.4</v>
      </c>
      <c r="L175" s="31">
        <v>1525.1</v>
      </c>
      <c r="M175" s="31">
        <v>12.83074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2400.5500000000002</v>
      </c>
      <c r="D176" s="36">
        <v>2394.7666666666669</v>
      </c>
      <c r="E176" s="36">
        <v>2379.5333333333338</v>
      </c>
      <c r="F176" s="36">
        <v>2358.5166666666669</v>
      </c>
      <c r="G176" s="36">
        <v>2343.2833333333338</v>
      </c>
      <c r="H176" s="36">
        <v>2415.7833333333338</v>
      </c>
      <c r="I176" s="36">
        <v>2431.0166666666664</v>
      </c>
      <c r="J176" s="36">
        <v>2452.0333333333338</v>
      </c>
      <c r="K176" s="31">
        <v>2410</v>
      </c>
      <c r="L176" s="31">
        <v>2373.75</v>
      </c>
      <c r="M176" s="31">
        <v>2.4343499999999998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115.4</v>
      </c>
      <c r="D177" s="36">
        <v>115.48333333333335</v>
      </c>
      <c r="E177" s="36">
        <v>114.51666666666669</v>
      </c>
      <c r="F177" s="36">
        <v>113.63333333333334</v>
      </c>
      <c r="G177" s="36">
        <v>112.66666666666669</v>
      </c>
      <c r="H177" s="36">
        <v>116.3666666666667</v>
      </c>
      <c r="I177" s="36">
        <v>117.33333333333334</v>
      </c>
      <c r="J177" s="36">
        <v>118.21666666666671</v>
      </c>
      <c r="K177" s="31">
        <v>116.45</v>
      </c>
      <c r="L177" s="31">
        <v>114.6</v>
      </c>
      <c r="M177" s="31">
        <v>52.200449999999996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26099.7</v>
      </c>
      <c r="D178" s="36">
        <v>26174.099999999995</v>
      </c>
      <c r="E178" s="36">
        <v>25898.19999999999</v>
      </c>
      <c r="F178" s="36">
        <v>25696.699999999993</v>
      </c>
      <c r="G178" s="36">
        <v>25420.799999999988</v>
      </c>
      <c r="H178" s="36">
        <v>26375.599999999991</v>
      </c>
      <c r="I178" s="36">
        <v>26651.499999999993</v>
      </c>
      <c r="J178" s="36">
        <v>26852.999999999993</v>
      </c>
      <c r="K178" s="31">
        <v>26450</v>
      </c>
      <c r="L178" s="31">
        <v>25972.6</v>
      </c>
      <c r="M178" s="31">
        <v>0.28996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2485.15</v>
      </c>
      <c r="D179" s="36">
        <v>2489.3666666666663</v>
      </c>
      <c r="E179" s="36">
        <v>2443.7333333333327</v>
      </c>
      <c r="F179" s="36">
        <v>2402.3166666666662</v>
      </c>
      <c r="G179" s="36">
        <v>2356.6833333333325</v>
      </c>
      <c r="H179" s="36">
        <v>2530.7833333333328</v>
      </c>
      <c r="I179" s="36">
        <v>2576.416666666667</v>
      </c>
      <c r="J179" s="36">
        <v>2617.833333333333</v>
      </c>
      <c r="K179" s="31">
        <v>2535</v>
      </c>
      <c r="L179" s="31">
        <v>2447.9499999999998</v>
      </c>
      <c r="M179" s="31">
        <v>11.97803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4565.75</v>
      </c>
      <c r="D180" s="36">
        <v>4551.916666666667</v>
      </c>
      <c r="E180" s="36">
        <v>4508.8333333333339</v>
      </c>
      <c r="F180" s="36">
        <v>4451.916666666667</v>
      </c>
      <c r="G180" s="36">
        <v>4408.8333333333339</v>
      </c>
      <c r="H180" s="36">
        <v>4608.8333333333339</v>
      </c>
      <c r="I180" s="36">
        <v>4651.9166666666679</v>
      </c>
      <c r="J180" s="36">
        <v>4708.8333333333339</v>
      </c>
      <c r="K180" s="31">
        <v>4595</v>
      </c>
      <c r="L180" s="31">
        <v>4495</v>
      </c>
      <c r="M180" s="31">
        <v>1.7891300000000001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664.1</v>
      </c>
      <c r="D181" s="36">
        <v>659</v>
      </c>
      <c r="E181" s="36">
        <v>648.15</v>
      </c>
      <c r="F181" s="36">
        <v>632.19999999999993</v>
      </c>
      <c r="G181" s="36">
        <v>621.34999999999991</v>
      </c>
      <c r="H181" s="36">
        <v>674.95</v>
      </c>
      <c r="I181" s="36">
        <v>685.8</v>
      </c>
      <c r="J181" s="36">
        <v>701.75000000000011</v>
      </c>
      <c r="K181" s="31">
        <v>669.85</v>
      </c>
      <c r="L181" s="31">
        <v>643.04999999999995</v>
      </c>
      <c r="M181" s="31">
        <v>28.730799999999999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758.9</v>
      </c>
      <c r="D182" s="36">
        <v>759.31666666666661</v>
      </c>
      <c r="E182" s="36">
        <v>752.28333333333319</v>
      </c>
      <c r="F182" s="36">
        <v>745.66666666666663</v>
      </c>
      <c r="G182" s="36">
        <v>738.63333333333321</v>
      </c>
      <c r="H182" s="36">
        <v>765.93333333333317</v>
      </c>
      <c r="I182" s="36">
        <v>772.96666666666647</v>
      </c>
      <c r="J182" s="36">
        <v>779.58333333333314</v>
      </c>
      <c r="K182" s="31">
        <v>766.35</v>
      </c>
      <c r="L182" s="31">
        <v>752.7</v>
      </c>
      <c r="M182" s="31">
        <v>113.55186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124.2</v>
      </c>
      <c r="D183" s="36">
        <v>125.31666666666666</v>
      </c>
      <c r="E183" s="36">
        <v>122.63333333333333</v>
      </c>
      <c r="F183" s="36">
        <v>121.06666666666666</v>
      </c>
      <c r="G183" s="36">
        <v>118.38333333333333</v>
      </c>
      <c r="H183" s="36">
        <v>126.88333333333333</v>
      </c>
      <c r="I183" s="36">
        <v>129.56666666666666</v>
      </c>
      <c r="J183" s="36">
        <v>131.13333333333333</v>
      </c>
      <c r="K183" s="31">
        <v>128</v>
      </c>
      <c r="L183" s="31">
        <v>123.75</v>
      </c>
      <c r="M183" s="31">
        <v>235.50719000000001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1556.95</v>
      </c>
      <c r="D184" s="36">
        <v>1557.5166666666667</v>
      </c>
      <c r="E184" s="36">
        <v>1548.1333333333332</v>
      </c>
      <c r="F184" s="36">
        <v>1539.3166666666666</v>
      </c>
      <c r="G184" s="36">
        <v>1529.9333333333332</v>
      </c>
      <c r="H184" s="36">
        <v>1566.3333333333333</v>
      </c>
      <c r="I184" s="36">
        <v>1575.7166666666669</v>
      </c>
      <c r="J184" s="36">
        <v>1584.5333333333333</v>
      </c>
      <c r="K184" s="31">
        <v>1566.9</v>
      </c>
      <c r="L184" s="31">
        <v>1548.7</v>
      </c>
      <c r="M184" s="31">
        <v>9.74892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633</v>
      </c>
      <c r="D185" s="36">
        <v>637.28333333333342</v>
      </c>
      <c r="E185" s="36">
        <v>626.66666666666686</v>
      </c>
      <c r="F185" s="36">
        <v>620.33333333333348</v>
      </c>
      <c r="G185" s="36">
        <v>609.71666666666692</v>
      </c>
      <c r="H185" s="36">
        <v>643.61666666666679</v>
      </c>
      <c r="I185" s="36">
        <v>654.23333333333335</v>
      </c>
      <c r="J185" s="36">
        <v>660.56666666666672</v>
      </c>
      <c r="K185" s="31">
        <v>647.9</v>
      </c>
      <c r="L185" s="31">
        <v>630.95000000000005</v>
      </c>
      <c r="M185" s="31">
        <v>8.6256400000000006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730.75</v>
      </c>
      <c r="D186" s="36">
        <v>735.6</v>
      </c>
      <c r="E186" s="36">
        <v>723.85</v>
      </c>
      <c r="F186" s="36">
        <v>716.95</v>
      </c>
      <c r="G186" s="36">
        <v>705.2</v>
      </c>
      <c r="H186" s="36">
        <v>742.5</v>
      </c>
      <c r="I186" s="36">
        <v>754.25</v>
      </c>
      <c r="J186" s="36">
        <v>761.15</v>
      </c>
      <c r="K186" s="31">
        <v>747.35</v>
      </c>
      <c r="L186" s="31">
        <v>728.7</v>
      </c>
      <c r="M186" s="31">
        <v>3.76301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2162.1</v>
      </c>
      <c r="D187" s="36">
        <v>2139.0333333333333</v>
      </c>
      <c r="E187" s="36">
        <v>2111.0666666666666</v>
      </c>
      <c r="F187" s="36">
        <v>2060.0333333333333</v>
      </c>
      <c r="G187" s="36">
        <v>2032.0666666666666</v>
      </c>
      <c r="H187" s="36">
        <v>2190.0666666666666</v>
      </c>
      <c r="I187" s="36">
        <v>2218.0333333333328</v>
      </c>
      <c r="J187" s="36">
        <v>2269.0666666666666</v>
      </c>
      <c r="K187" s="31">
        <v>2167</v>
      </c>
      <c r="L187" s="31">
        <v>2088</v>
      </c>
      <c r="M187" s="31">
        <v>6.6122100000000001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967.7</v>
      </c>
      <c r="D188" s="36">
        <v>972.7166666666667</v>
      </c>
      <c r="E188" s="36">
        <v>960.98333333333335</v>
      </c>
      <c r="F188" s="36">
        <v>954.26666666666665</v>
      </c>
      <c r="G188" s="36">
        <v>942.5333333333333</v>
      </c>
      <c r="H188" s="36">
        <v>979.43333333333339</v>
      </c>
      <c r="I188" s="36">
        <v>991.16666666666674</v>
      </c>
      <c r="J188" s="36">
        <v>997.88333333333344</v>
      </c>
      <c r="K188" s="31">
        <v>984.45</v>
      </c>
      <c r="L188" s="31">
        <v>966</v>
      </c>
      <c r="M188" s="31">
        <v>4.4727199999999998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1870.35</v>
      </c>
      <c r="D189" s="36">
        <v>1857.9166666666667</v>
      </c>
      <c r="E189" s="36">
        <v>1825.8333333333335</v>
      </c>
      <c r="F189" s="36">
        <v>1781.3166666666668</v>
      </c>
      <c r="G189" s="36">
        <v>1749.2333333333336</v>
      </c>
      <c r="H189" s="36">
        <v>1902.4333333333334</v>
      </c>
      <c r="I189" s="36">
        <v>1934.5166666666669</v>
      </c>
      <c r="J189" s="36">
        <v>1979.0333333333333</v>
      </c>
      <c r="K189" s="31">
        <v>1890</v>
      </c>
      <c r="L189" s="31">
        <v>1813.4</v>
      </c>
      <c r="M189" s="31">
        <v>12.756550000000001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4001.05</v>
      </c>
      <c r="D190" s="36">
        <v>4011.2666666666664</v>
      </c>
      <c r="E190" s="36">
        <v>3972.5333333333328</v>
      </c>
      <c r="F190" s="36">
        <v>3944.0166666666664</v>
      </c>
      <c r="G190" s="36">
        <v>3905.2833333333328</v>
      </c>
      <c r="H190" s="36">
        <v>4039.7833333333328</v>
      </c>
      <c r="I190" s="36">
        <v>4078.5166666666664</v>
      </c>
      <c r="J190" s="36">
        <v>4107.0333333333328</v>
      </c>
      <c r="K190" s="31">
        <v>4050</v>
      </c>
      <c r="L190" s="31">
        <v>3982.75</v>
      </c>
      <c r="M190" s="31">
        <v>13.79284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1177.0999999999999</v>
      </c>
      <c r="D191" s="36">
        <v>1169.7833333333331</v>
      </c>
      <c r="E191" s="36">
        <v>1156.7666666666662</v>
      </c>
      <c r="F191" s="36">
        <v>1136.4333333333332</v>
      </c>
      <c r="G191" s="36">
        <v>1123.4166666666663</v>
      </c>
      <c r="H191" s="36">
        <v>1190.1166666666661</v>
      </c>
      <c r="I191" s="36">
        <v>1203.133333333333</v>
      </c>
      <c r="J191" s="36">
        <v>1223.466666666666</v>
      </c>
      <c r="K191" s="31">
        <v>1182.8</v>
      </c>
      <c r="L191" s="31">
        <v>1149.45</v>
      </c>
      <c r="M191" s="31">
        <v>12.9221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7706.9</v>
      </c>
      <c r="D192" s="36">
        <v>7750.5666666666666</v>
      </c>
      <c r="E192" s="36">
        <v>7641.333333333333</v>
      </c>
      <c r="F192" s="36">
        <v>7575.7666666666664</v>
      </c>
      <c r="G192" s="36">
        <v>7466.5333333333328</v>
      </c>
      <c r="H192" s="36">
        <v>7816.1333333333332</v>
      </c>
      <c r="I192" s="36">
        <v>7925.3666666666668</v>
      </c>
      <c r="J192" s="36">
        <v>7990.9333333333334</v>
      </c>
      <c r="K192" s="31">
        <v>7859.8</v>
      </c>
      <c r="L192" s="31">
        <v>7685</v>
      </c>
      <c r="M192" s="31">
        <v>0.69244000000000006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615.45000000000005</v>
      </c>
      <c r="D193" s="36">
        <v>617</v>
      </c>
      <c r="E193" s="36">
        <v>611.29999999999995</v>
      </c>
      <c r="F193" s="36">
        <v>607.15</v>
      </c>
      <c r="G193" s="36">
        <v>601.44999999999993</v>
      </c>
      <c r="H193" s="36">
        <v>621.15</v>
      </c>
      <c r="I193" s="36">
        <v>626.85</v>
      </c>
      <c r="J193" s="36">
        <v>631</v>
      </c>
      <c r="K193" s="31">
        <v>622.70000000000005</v>
      </c>
      <c r="L193" s="31">
        <v>612.85</v>
      </c>
      <c r="M193" s="31">
        <v>10.929119999999999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936.95</v>
      </c>
      <c r="D194" s="36">
        <v>937.55000000000007</v>
      </c>
      <c r="E194" s="36">
        <v>930.10000000000014</v>
      </c>
      <c r="F194" s="36">
        <v>923.25000000000011</v>
      </c>
      <c r="G194" s="36">
        <v>915.80000000000018</v>
      </c>
      <c r="H194" s="36">
        <v>944.40000000000009</v>
      </c>
      <c r="I194" s="36">
        <v>951.85000000000014</v>
      </c>
      <c r="J194" s="36">
        <v>958.7</v>
      </c>
      <c r="K194" s="31">
        <v>945</v>
      </c>
      <c r="L194" s="31">
        <v>930.7</v>
      </c>
      <c r="M194" s="31">
        <v>56.002339999999997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378.4</v>
      </c>
      <c r="D195" s="36">
        <v>379.16666666666669</v>
      </c>
      <c r="E195" s="36">
        <v>376.93333333333339</v>
      </c>
      <c r="F195" s="36">
        <v>375.4666666666667</v>
      </c>
      <c r="G195" s="36">
        <v>373.23333333333341</v>
      </c>
      <c r="H195" s="36">
        <v>380.63333333333338</v>
      </c>
      <c r="I195" s="36">
        <v>382.86666666666662</v>
      </c>
      <c r="J195" s="36">
        <v>384.33333333333337</v>
      </c>
      <c r="K195" s="31">
        <v>381.4</v>
      </c>
      <c r="L195" s="31">
        <v>377.7</v>
      </c>
      <c r="M195" s="31">
        <v>62.289340000000003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142.65</v>
      </c>
      <c r="D196" s="36">
        <v>143.61666666666667</v>
      </c>
      <c r="E196" s="36">
        <v>141.28333333333336</v>
      </c>
      <c r="F196" s="36">
        <v>139.91666666666669</v>
      </c>
      <c r="G196" s="36">
        <v>137.58333333333337</v>
      </c>
      <c r="H196" s="36">
        <v>144.98333333333335</v>
      </c>
      <c r="I196" s="36">
        <v>147.31666666666666</v>
      </c>
      <c r="J196" s="36">
        <v>148.68333333333334</v>
      </c>
      <c r="K196" s="31">
        <v>145.94999999999999</v>
      </c>
      <c r="L196" s="31">
        <v>142.25</v>
      </c>
      <c r="M196" s="31">
        <v>225.70276999999999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1298.25</v>
      </c>
      <c r="D197" s="36">
        <v>1306.05</v>
      </c>
      <c r="E197" s="36">
        <v>1287.1999999999998</v>
      </c>
      <c r="F197" s="36">
        <v>1276.1499999999999</v>
      </c>
      <c r="G197" s="36">
        <v>1257.2999999999997</v>
      </c>
      <c r="H197" s="36">
        <v>1317.1</v>
      </c>
      <c r="I197" s="36">
        <v>1335.9499999999998</v>
      </c>
      <c r="J197" s="36">
        <v>1347</v>
      </c>
      <c r="K197" s="31">
        <v>1324.9</v>
      </c>
      <c r="L197" s="31">
        <v>1295</v>
      </c>
      <c r="M197" s="31">
        <v>11.965070000000001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872.05</v>
      </c>
      <c r="D198" s="36">
        <v>873.25</v>
      </c>
      <c r="E198" s="36">
        <v>867.85</v>
      </c>
      <c r="F198" s="36">
        <v>863.65</v>
      </c>
      <c r="G198" s="36">
        <v>858.25</v>
      </c>
      <c r="H198" s="36">
        <v>877.45</v>
      </c>
      <c r="I198" s="36">
        <v>882.85000000000014</v>
      </c>
      <c r="J198" s="36">
        <v>887.05000000000007</v>
      </c>
      <c r="K198" s="31">
        <v>878.65</v>
      </c>
      <c r="L198" s="31">
        <v>869.05</v>
      </c>
      <c r="M198" s="31">
        <v>2.1104099999999999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3622.5</v>
      </c>
      <c r="D199" s="36">
        <v>3641.1166666666668</v>
      </c>
      <c r="E199" s="36">
        <v>3592.2333333333336</v>
      </c>
      <c r="F199" s="36">
        <v>3561.9666666666667</v>
      </c>
      <c r="G199" s="36">
        <v>3513.0833333333335</v>
      </c>
      <c r="H199" s="36">
        <v>3671.3833333333337</v>
      </c>
      <c r="I199" s="36">
        <v>3720.2666666666669</v>
      </c>
      <c r="J199" s="36">
        <v>3750.5333333333338</v>
      </c>
      <c r="K199" s="31">
        <v>3690</v>
      </c>
      <c r="L199" s="31">
        <v>3610.85</v>
      </c>
      <c r="M199" s="31">
        <v>5.4684200000000001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2624.1</v>
      </c>
      <c r="D200" s="36">
        <v>2626.3666666666668</v>
      </c>
      <c r="E200" s="36">
        <v>2608.8333333333335</v>
      </c>
      <c r="F200" s="36">
        <v>2593.5666666666666</v>
      </c>
      <c r="G200" s="36">
        <v>2576.0333333333333</v>
      </c>
      <c r="H200" s="36">
        <v>2641.6333333333337</v>
      </c>
      <c r="I200" s="36">
        <v>2659.1666666666665</v>
      </c>
      <c r="J200" s="36">
        <v>2674.4333333333338</v>
      </c>
      <c r="K200" s="31">
        <v>2643.9</v>
      </c>
      <c r="L200" s="31">
        <v>2611.1</v>
      </c>
      <c r="M200" s="31">
        <v>0.72375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1116.0999999999999</v>
      </c>
      <c r="D201" s="36">
        <v>1123.1666666666667</v>
      </c>
      <c r="E201" s="36">
        <v>1095.3333333333335</v>
      </c>
      <c r="F201" s="36">
        <v>1074.5666666666668</v>
      </c>
      <c r="G201" s="36">
        <v>1046.7333333333336</v>
      </c>
      <c r="H201" s="36">
        <v>1143.9333333333334</v>
      </c>
      <c r="I201" s="36">
        <v>1171.7666666666669</v>
      </c>
      <c r="J201" s="36">
        <v>1192.5333333333333</v>
      </c>
      <c r="K201" s="31">
        <v>1151</v>
      </c>
      <c r="L201" s="31">
        <v>1102.4000000000001</v>
      </c>
      <c r="M201" s="31">
        <v>9.2029399999999999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3844.6</v>
      </c>
      <c r="D202" s="36">
        <v>3860.85</v>
      </c>
      <c r="E202" s="36">
        <v>3807.75</v>
      </c>
      <c r="F202" s="36">
        <v>3770.9</v>
      </c>
      <c r="G202" s="36">
        <v>3717.8</v>
      </c>
      <c r="H202" s="36">
        <v>3897.7</v>
      </c>
      <c r="I202" s="36">
        <v>3950.7999999999993</v>
      </c>
      <c r="J202" s="36">
        <v>3987.6499999999996</v>
      </c>
      <c r="K202" s="31">
        <v>3913.95</v>
      </c>
      <c r="L202" s="31">
        <v>3824</v>
      </c>
      <c r="M202" s="31">
        <v>6.7131100000000004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3571.7</v>
      </c>
      <c r="D203" s="36">
        <v>3589.3833333333332</v>
      </c>
      <c r="E203" s="36">
        <v>3534.7666666666664</v>
      </c>
      <c r="F203" s="36">
        <v>3497.833333333333</v>
      </c>
      <c r="G203" s="36">
        <v>3443.2166666666662</v>
      </c>
      <c r="H203" s="36">
        <v>3626.3166666666666</v>
      </c>
      <c r="I203" s="36">
        <v>3680.9333333333334</v>
      </c>
      <c r="J203" s="36">
        <v>3717.8666666666668</v>
      </c>
      <c r="K203" s="31">
        <v>3644</v>
      </c>
      <c r="L203" s="31">
        <v>3552.45</v>
      </c>
      <c r="M203" s="31">
        <v>0.76805999999999996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489.15</v>
      </c>
      <c r="D204" s="36">
        <v>489.33333333333331</v>
      </c>
      <c r="E204" s="36">
        <v>485.56666666666661</v>
      </c>
      <c r="F204" s="36">
        <v>481.98333333333329</v>
      </c>
      <c r="G204" s="36">
        <v>478.21666666666658</v>
      </c>
      <c r="H204" s="36">
        <v>492.91666666666663</v>
      </c>
      <c r="I204" s="36">
        <v>496.68333333333339</v>
      </c>
      <c r="J204" s="36">
        <v>500.26666666666665</v>
      </c>
      <c r="K204" s="31">
        <v>493.1</v>
      </c>
      <c r="L204" s="31">
        <v>485.75</v>
      </c>
      <c r="M204" s="31">
        <v>22.535609999999998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9930.0499999999993</v>
      </c>
      <c r="D205" s="36">
        <v>9960.3166666666675</v>
      </c>
      <c r="E205" s="36">
        <v>9870.6833333333343</v>
      </c>
      <c r="F205" s="36">
        <v>9811.3166666666675</v>
      </c>
      <c r="G205" s="36">
        <v>9721.6833333333343</v>
      </c>
      <c r="H205" s="36">
        <v>10019.683333333334</v>
      </c>
      <c r="I205" s="36">
        <v>10109.316666666669</v>
      </c>
      <c r="J205" s="36">
        <v>10168.683333333334</v>
      </c>
      <c r="K205" s="31">
        <v>10049.950000000001</v>
      </c>
      <c r="L205" s="31">
        <v>9900.9500000000007</v>
      </c>
      <c r="M205" s="31">
        <v>1.6253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147.15</v>
      </c>
      <c r="D206" s="36">
        <v>146.68333333333334</v>
      </c>
      <c r="E206" s="36">
        <v>144.71666666666667</v>
      </c>
      <c r="F206" s="36">
        <v>142.28333333333333</v>
      </c>
      <c r="G206" s="36">
        <v>140.31666666666666</v>
      </c>
      <c r="H206" s="36">
        <v>149.11666666666667</v>
      </c>
      <c r="I206" s="36">
        <v>151.08333333333337</v>
      </c>
      <c r="J206" s="36">
        <v>153.51666666666668</v>
      </c>
      <c r="K206" s="31">
        <v>148.65</v>
      </c>
      <c r="L206" s="31">
        <v>144.25</v>
      </c>
      <c r="M206" s="31">
        <v>213.37244999999999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1706.85</v>
      </c>
      <c r="D207" s="36">
        <v>1708.75</v>
      </c>
      <c r="E207" s="36">
        <v>1691.6</v>
      </c>
      <c r="F207" s="36">
        <v>1676.35</v>
      </c>
      <c r="G207" s="36">
        <v>1659.1999999999998</v>
      </c>
      <c r="H207" s="36">
        <v>1724</v>
      </c>
      <c r="I207" s="36">
        <v>1741.15</v>
      </c>
      <c r="J207" s="36">
        <v>1756.4</v>
      </c>
      <c r="K207" s="31">
        <v>1725.9</v>
      </c>
      <c r="L207" s="31">
        <v>1693.5</v>
      </c>
      <c r="M207" s="31">
        <v>1.3480799999999999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1146.8</v>
      </c>
      <c r="D208" s="36">
        <v>1152.8333333333333</v>
      </c>
      <c r="E208" s="36">
        <v>1138.6666666666665</v>
      </c>
      <c r="F208" s="36">
        <v>1130.5333333333333</v>
      </c>
      <c r="G208" s="36">
        <v>1116.3666666666666</v>
      </c>
      <c r="H208" s="36">
        <v>1160.9666666666665</v>
      </c>
      <c r="I208" s="36">
        <v>1175.133333333333</v>
      </c>
      <c r="J208" s="36">
        <v>1183.2666666666664</v>
      </c>
      <c r="K208" s="31">
        <v>1167</v>
      </c>
      <c r="L208" s="31">
        <v>1144.7</v>
      </c>
      <c r="M208" s="31">
        <v>4.36233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1536.25</v>
      </c>
      <c r="D209" s="36">
        <v>1535.1333333333332</v>
      </c>
      <c r="E209" s="36">
        <v>1508.3166666666664</v>
      </c>
      <c r="F209" s="36">
        <v>1480.3833333333332</v>
      </c>
      <c r="G209" s="36">
        <v>1453.5666666666664</v>
      </c>
      <c r="H209" s="36">
        <v>1563.0666666666664</v>
      </c>
      <c r="I209" s="36">
        <v>1589.883333333333</v>
      </c>
      <c r="J209" s="36">
        <v>1617.8166666666664</v>
      </c>
      <c r="K209" s="31">
        <v>1561.95</v>
      </c>
      <c r="L209" s="31">
        <v>1507.2</v>
      </c>
      <c r="M209" s="31">
        <v>12.673120000000001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265.25</v>
      </c>
      <c r="D210" s="36">
        <v>266.08333333333331</v>
      </c>
      <c r="E210" s="36">
        <v>263.21666666666664</v>
      </c>
      <c r="F210" s="36">
        <v>261.18333333333334</v>
      </c>
      <c r="G210" s="36">
        <v>258.31666666666666</v>
      </c>
      <c r="H210" s="36">
        <v>268.11666666666662</v>
      </c>
      <c r="I210" s="36">
        <v>270.98333333333329</v>
      </c>
      <c r="J210" s="36">
        <v>273.01666666666659</v>
      </c>
      <c r="K210" s="31">
        <v>268.95</v>
      </c>
      <c r="L210" s="31">
        <v>264.05</v>
      </c>
      <c r="M210" s="31">
        <v>49.231659999999998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16.850000000000001</v>
      </c>
      <c r="D211" s="36">
        <v>17.233333333333334</v>
      </c>
      <c r="E211" s="36">
        <v>16.366666666666667</v>
      </c>
      <c r="F211" s="36">
        <v>15.883333333333333</v>
      </c>
      <c r="G211" s="36">
        <v>15.016666666666666</v>
      </c>
      <c r="H211" s="36">
        <v>17.716666666666669</v>
      </c>
      <c r="I211" s="36">
        <v>18.583333333333336</v>
      </c>
      <c r="J211" s="36">
        <v>19.06666666666667</v>
      </c>
      <c r="K211" s="31">
        <v>18.100000000000001</v>
      </c>
      <c r="L211" s="31">
        <v>16.75</v>
      </c>
      <c r="M211" s="31">
        <v>6436.1809700000003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1097.3</v>
      </c>
      <c r="D212" s="36">
        <v>1089.2</v>
      </c>
      <c r="E212" s="36">
        <v>1074.7</v>
      </c>
      <c r="F212" s="36">
        <v>1052.0999999999999</v>
      </c>
      <c r="G212" s="36">
        <v>1037.5999999999999</v>
      </c>
      <c r="H212" s="36">
        <v>1111.8000000000002</v>
      </c>
      <c r="I212" s="36">
        <v>1126.3000000000002</v>
      </c>
      <c r="J212" s="36">
        <v>1148.9000000000003</v>
      </c>
      <c r="K212" s="31">
        <v>1103.7</v>
      </c>
      <c r="L212" s="31">
        <v>1066.5999999999999</v>
      </c>
      <c r="M212" s="31">
        <v>24.154419999999998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532.9</v>
      </c>
      <c r="D213" s="36">
        <v>531.81666666666672</v>
      </c>
      <c r="E213" s="36">
        <v>527.13333333333344</v>
      </c>
      <c r="F213" s="36">
        <v>521.36666666666667</v>
      </c>
      <c r="G213" s="36">
        <v>516.68333333333339</v>
      </c>
      <c r="H213" s="36">
        <v>537.58333333333348</v>
      </c>
      <c r="I213" s="36">
        <v>542.26666666666665</v>
      </c>
      <c r="J213" s="36">
        <v>548.03333333333353</v>
      </c>
      <c r="K213" s="31">
        <v>536.5</v>
      </c>
      <c r="L213" s="31">
        <v>526.04999999999995</v>
      </c>
      <c r="M213" s="31">
        <v>44.103180000000002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25.25</v>
      </c>
      <c r="D214" s="36">
        <v>25.45</v>
      </c>
      <c r="E214" s="36">
        <v>24.9</v>
      </c>
      <c r="F214" s="36">
        <v>24.55</v>
      </c>
      <c r="G214" s="36">
        <v>24</v>
      </c>
      <c r="H214" s="36">
        <v>25.799999999999997</v>
      </c>
      <c r="I214" s="36">
        <v>26.35</v>
      </c>
      <c r="J214" s="36">
        <v>26.699999999999996</v>
      </c>
      <c r="K214" s="31">
        <v>26</v>
      </c>
      <c r="L214" s="31">
        <v>25.1</v>
      </c>
      <c r="M214" s="31">
        <v>2710.88654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171.35</v>
      </c>
      <c r="D215" s="36">
        <v>172.89999999999998</v>
      </c>
      <c r="E215" s="36">
        <v>168.84999999999997</v>
      </c>
      <c r="F215" s="36">
        <v>166.35</v>
      </c>
      <c r="G215" s="36">
        <v>162.29999999999998</v>
      </c>
      <c r="H215" s="36">
        <v>175.39999999999995</v>
      </c>
      <c r="I215" s="36">
        <v>179.44999999999996</v>
      </c>
      <c r="J215" s="36">
        <v>181.94999999999993</v>
      </c>
      <c r="K215" s="31">
        <v>176.95</v>
      </c>
      <c r="L215" s="31">
        <v>170.4</v>
      </c>
      <c r="M215" s="31">
        <v>117.95993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164.2</v>
      </c>
      <c r="D216" s="36">
        <v>165.28333333333333</v>
      </c>
      <c r="E216" s="36">
        <v>162.06666666666666</v>
      </c>
      <c r="F216" s="36">
        <v>159.93333333333334</v>
      </c>
      <c r="G216" s="36">
        <v>156.71666666666667</v>
      </c>
      <c r="H216" s="36">
        <v>167.41666666666666</v>
      </c>
      <c r="I216" s="36">
        <v>170.6333333333333</v>
      </c>
      <c r="J216" s="36">
        <v>172.76666666666665</v>
      </c>
      <c r="K216" s="31">
        <v>168.5</v>
      </c>
      <c r="L216" s="31">
        <v>163.15</v>
      </c>
      <c r="M216" s="31">
        <v>334.33566000000002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942.55</v>
      </c>
      <c r="D217" s="36">
        <v>937.75</v>
      </c>
      <c r="E217" s="36">
        <v>927.35</v>
      </c>
      <c r="F217" s="36">
        <v>912.15</v>
      </c>
      <c r="G217" s="36">
        <v>901.75</v>
      </c>
      <c r="H217" s="36">
        <v>952.95</v>
      </c>
      <c r="I217" s="36">
        <v>963.35000000000014</v>
      </c>
      <c r="J217" s="36">
        <v>978.55000000000007</v>
      </c>
      <c r="K217" s="31">
        <v>948.15</v>
      </c>
      <c r="L217" s="31">
        <v>922.55</v>
      </c>
      <c r="M217" s="31">
        <v>14.2003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6"/>
      <c r="B1" s="38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5" t="s">
        <v>20</v>
      </c>
      <c r="D9" s="385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6"/>
      <c r="L9" s="27"/>
      <c r="M9" s="48"/>
      <c r="N9" s="1"/>
      <c r="O9" s="1"/>
    </row>
    <row r="10" spans="1:15" ht="42.75" customHeight="1">
      <c r="A10" s="381"/>
      <c r="B10" s="384"/>
      <c r="C10" s="384"/>
      <c r="D10" s="3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769.6</v>
      </c>
      <c r="D11" s="36">
        <v>754.13333333333321</v>
      </c>
      <c r="E11" s="36">
        <v>733.26666666666642</v>
      </c>
      <c r="F11" s="36">
        <v>696.93333333333317</v>
      </c>
      <c r="G11" s="36">
        <v>676.06666666666638</v>
      </c>
      <c r="H11" s="36">
        <v>790.46666666666647</v>
      </c>
      <c r="I11" s="36">
        <v>811.33333333333326</v>
      </c>
      <c r="J11" s="36">
        <v>847.66666666666652</v>
      </c>
      <c r="K11" s="31">
        <v>775</v>
      </c>
      <c r="L11" s="31">
        <v>717.8</v>
      </c>
      <c r="M11" s="31">
        <v>11.342169999999999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30742.55</v>
      </c>
      <c r="D12" s="36">
        <v>30703.533333333336</v>
      </c>
      <c r="E12" s="36">
        <v>30459.066666666673</v>
      </c>
      <c r="F12" s="36">
        <v>30175.583333333336</v>
      </c>
      <c r="G12" s="36">
        <v>29931.116666666672</v>
      </c>
      <c r="H12" s="36">
        <v>30987.016666666674</v>
      </c>
      <c r="I12" s="36">
        <v>31231.483333333341</v>
      </c>
      <c r="J12" s="36">
        <v>31514.966666666674</v>
      </c>
      <c r="K12" s="31">
        <v>30948</v>
      </c>
      <c r="L12" s="31">
        <v>30420.05</v>
      </c>
      <c r="M12" s="31">
        <v>2.4539999999999999E-2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5296.2</v>
      </c>
      <c r="D13" s="36">
        <v>5288.1833333333334</v>
      </c>
      <c r="E13" s="36">
        <v>5144.0666666666666</v>
      </c>
      <c r="F13" s="36">
        <v>4991.9333333333334</v>
      </c>
      <c r="G13" s="36">
        <v>4847.8166666666666</v>
      </c>
      <c r="H13" s="36">
        <v>5440.3166666666666</v>
      </c>
      <c r="I13" s="36">
        <v>5584.4333333333334</v>
      </c>
      <c r="J13" s="36">
        <v>5736.5666666666666</v>
      </c>
      <c r="K13" s="31">
        <v>5432.3</v>
      </c>
      <c r="L13" s="31">
        <v>5136.05</v>
      </c>
      <c r="M13" s="31">
        <v>11.647679999999999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2674.65</v>
      </c>
      <c r="D14" s="36">
        <v>2687.5666666666666</v>
      </c>
      <c r="E14" s="36">
        <v>2655.1333333333332</v>
      </c>
      <c r="F14" s="36">
        <v>2635.6166666666668</v>
      </c>
      <c r="G14" s="36">
        <v>2603.1833333333334</v>
      </c>
      <c r="H14" s="36">
        <v>2707.083333333333</v>
      </c>
      <c r="I14" s="36">
        <v>2739.5166666666664</v>
      </c>
      <c r="J14" s="36">
        <v>2759.0333333333328</v>
      </c>
      <c r="K14" s="31">
        <v>2720</v>
      </c>
      <c r="L14" s="31">
        <v>2668.05</v>
      </c>
      <c r="M14" s="31">
        <v>4.1619299999999999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3721.9</v>
      </c>
      <c r="D15" s="36">
        <v>3719.0333333333333</v>
      </c>
      <c r="E15" s="36">
        <v>3687.8666666666668</v>
      </c>
      <c r="F15" s="36">
        <v>3653.8333333333335</v>
      </c>
      <c r="G15" s="36">
        <v>3622.666666666667</v>
      </c>
      <c r="H15" s="36">
        <v>3753.0666666666666</v>
      </c>
      <c r="I15" s="36">
        <v>3784.2333333333336</v>
      </c>
      <c r="J15" s="36">
        <v>3818.2666666666664</v>
      </c>
      <c r="K15" s="31">
        <v>3750.2</v>
      </c>
      <c r="L15" s="31">
        <v>3685</v>
      </c>
      <c r="M15" s="31">
        <v>0.41356999999999999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1454.7</v>
      </c>
      <c r="D16" s="36">
        <v>1460.2666666666664</v>
      </c>
      <c r="E16" s="36">
        <v>1441.2833333333328</v>
      </c>
      <c r="F16" s="36">
        <v>1427.8666666666663</v>
      </c>
      <c r="G16" s="36">
        <v>1408.8833333333328</v>
      </c>
      <c r="H16" s="36">
        <v>1473.6833333333329</v>
      </c>
      <c r="I16" s="36">
        <v>1492.6666666666665</v>
      </c>
      <c r="J16" s="36">
        <v>1506.083333333333</v>
      </c>
      <c r="K16" s="31">
        <v>1479.25</v>
      </c>
      <c r="L16" s="31">
        <v>1446.85</v>
      </c>
      <c r="M16" s="31">
        <v>5.3884100000000004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586.20000000000005</v>
      </c>
      <c r="D17" s="36">
        <v>591.31666666666661</v>
      </c>
      <c r="E17" s="36">
        <v>578.73333333333323</v>
      </c>
      <c r="F17" s="36">
        <v>571.26666666666665</v>
      </c>
      <c r="G17" s="36">
        <v>558.68333333333328</v>
      </c>
      <c r="H17" s="36">
        <v>598.78333333333319</v>
      </c>
      <c r="I17" s="36">
        <v>611.36666666666667</v>
      </c>
      <c r="J17" s="36">
        <v>618.83333333333314</v>
      </c>
      <c r="K17" s="31">
        <v>603.9</v>
      </c>
      <c r="L17" s="31">
        <v>583.85</v>
      </c>
      <c r="M17" s="31">
        <v>66.383120000000005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513.85</v>
      </c>
      <c r="D18" s="36">
        <v>518.68333333333339</v>
      </c>
      <c r="E18" s="36">
        <v>506.16666666666674</v>
      </c>
      <c r="F18" s="36">
        <v>498.48333333333335</v>
      </c>
      <c r="G18" s="36">
        <v>485.9666666666667</v>
      </c>
      <c r="H18" s="36">
        <v>526.36666666666679</v>
      </c>
      <c r="I18" s="36">
        <v>538.88333333333344</v>
      </c>
      <c r="J18" s="36">
        <v>546.56666666666683</v>
      </c>
      <c r="K18" s="31">
        <v>531.20000000000005</v>
      </c>
      <c r="L18" s="31">
        <v>511</v>
      </c>
      <c r="M18" s="31">
        <v>2.0842700000000001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672.35</v>
      </c>
      <c r="D19" s="36">
        <v>672.7166666666667</v>
      </c>
      <c r="E19" s="36">
        <v>664.73333333333335</v>
      </c>
      <c r="F19" s="36">
        <v>657.11666666666667</v>
      </c>
      <c r="G19" s="36">
        <v>649.13333333333333</v>
      </c>
      <c r="H19" s="36">
        <v>680.33333333333337</v>
      </c>
      <c r="I19" s="36">
        <v>688.31666666666672</v>
      </c>
      <c r="J19" s="36">
        <v>695.93333333333339</v>
      </c>
      <c r="K19" s="31">
        <v>680.7</v>
      </c>
      <c r="L19" s="31">
        <v>665.1</v>
      </c>
      <c r="M19" s="31">
        <v>9.5060500000000001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1466.55</v>
      </c>
      <c r="D20" s="36">
        <v>1464.9666666666665</v>
      </c>
      <c r="E20" s="36">
        <v>1454.9333333333329</v>
      </c>
      <c r="F20" s="36">
        <v>1443.3166666666664</v>
      </c>
      <c r="G20" s="36">
        <v>1433.2833333333328</v>
      </c>
      <c r="H20" s="36">
        <v>1476.583333333333</v>
      </c>
      <c r="I20" s="36">
        <v>1486.6166666666663</v>
      </c>
      <c r="J20" s="36">
        <v>1498.2333333333331</v>
      </c>
      <c r="K20" s="31">
        <v>1475</v>
      </c>
      <c r="L20" s="31">
        <v>1453.35</v>
      </c>
      <c r="M20" s="31">
        <v>2.0711900000000001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28458.6</v>
      </c>
      <c r="D21" s="36">
        <v>28297.316666666666</v>
      </c>
      <c r="E21" s="36">
        <v>27779.383333333331</v>
      </c>
      <c r="F21" s="36">
        <v>27100.166666666664</v>
      </c>
      <c r="G21" s="36">
        <v>26582.23333333333</v>
      </c>
      <c r="H21" s="36">
        <v>28976.533333333333</v>
      </c>
      <c r="I21" s="36">
        <v>29494.466666666667</v>
      </c>
      <c r="J21" s="36">
        <v>30173.683333333334</v>
      </c>
      <c r="K21" s="31">
        <v>28815.25</v>
      </c>
      <c r="L21" s="31">
        <v>27618.1</v>
      </c>
      <c r="M21" s="31">
        <v>0.48847000000000002</v>
      </c>
      <c r="N21" s="1"/>
      <c r="O21" s="1"/>
    </row>
    <row r="22" spans="1:15" ht="12" customHeight="1">
      <c r="A22" s="33">
        <v>12</v>
      </c>
      <c r="B22" s="53" t="s">
        <v>1009</v>
      </c>
      <c r="C22" s="31">
        <v>1176.1500000000001</v>
      </c>
      <c r="D22" s="36">
        <v>1149.25</v>
      </c>
      <c r="E22" s="36">
        <v>1107.9000000000001</v>
      </c>
      <c r="F22" s="36">
        <v>1039.6500000000001</v>
      </c>
      <c r="G22" s="36">
        <v>998.30000000000018</v>
      </c>
      <c r="H22" s="36">
        <v>1217.5</v>
      </c>
      <c r="I22" s="36">
        <v>1258.8499999999999</v>
      </c>
      <c r="J22" s="36">
        <v>1327.1</v>
      </c>
      <c r="K22" s="31">
        <v>1190.5999999999999</v>
      </c>
      <c r="L22" s="31">
        <v>1081</v>
      </c>
      <c r="M22" s="31">
        <v>89.518370000000004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3327.75</v>
      </c>
      <c r="D23" s="36">
        <v>3311.5833333333335</v>
      </c>
      <c r="E23" s="36">
        <v>3279.166666666667</v>
      </c>
      <c r="F23" s="36">
        <v>3230.5833333333335</v>
      </c>
      <c r="G23" s="36">
        <v>3198.166666666667</v>
      </c>
      <c r="H23" s="36">
        <v>3360.166666666667</v>
      </c>
      <c r="I23" s="36">
        <v>3392.5833333333339</v>
      </c>
      <c r="J23" s="36">
        <v>3441.166666666667</v>
      </c>
      <c r="K23" s="31">
        <v>3344</v>
      </c>
      <c r="L23" s="31">
        <v>3263</v>
      </c>
      <c r="M23" s="31">
        <v>16.953779999999998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1970.45</v>
      </c>
      <c r="D24" s="36">
        <v>1965.1499999999999</v>
      </c>
      <c r="E24" s="36">
        <v>1930.2999999999997</v>
      </c>
      <c r="F24" s="36">
        <v>1890.1499999999999</v>
      </c>
      <c r="G24" s="36">
        <v>1855.2999999999997</v>
      </c>
      <c r="H24" s="36">
        <v>2005.2999999999997</v>
      </c>
      <c r="I24" s="36">
        <v>2040.1499999999996</v>
      </c>
      <c r="J24" s="36">
        <v>2080.2999999999997</v>
      </c>
      <c r="K24" s="31">
        <v>2000</v>
      </c>
      <c r="L24" s="31">
        <v>1925</v>
      </c>
      <c r="M24" s="31">
        <v>19.95834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1338.15</v>
      </c>
      <c r="D25" s="36">
        <v>1332.6333333333334</v>
      </c>
      <c r="E25" s="36">
        <v>1322.2666666666669</v>
      </c>
      <c r="F25" s="36">
        <v>1306.3833333333334</v>
      </c>
      <c r="G25" s="36">
        <v>1296.0166666666669</v>
      </c>
      <c r="H25" s="36">
        <v>1348.5166666666669</v>
      </c>
      <c r="I25" s="36">
        <v>1358.8833333333332</v>
      </c>
      <c r="J25" s="36">
        <v>1374.7666666666669</v>
      </c>
      <c r="K25" s="31">
        <v>1343</v>
      </c>
      <c r="L25" s="31">
        <v>1316.75</v>
      </c>
      <c r="M25" s="31">
        <v>28.024249999999999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570.45000000000005</v>
      </c>
      <c r="D26" s="36">
        <v>567.15</v>
      </c>
      <c r="E26" s="36">
        <v>559.29999999999995</v>
      </c>
      <c r="F26" s="36">
        <v>548.15</v>
      </c>
      <c r="G26" s="36">
        <v>540.29999999999995</v>
      </c>
      <c r="H26" s="36">
        <v>578.29999999999995</v>
      </c>
      <c r="I26" s="36">
        <v>586.15000000000009</v>
      </c>
      <c r="J26" s="36">
        <v>597.29999999999995</v>
      </c>
      <c r="K26" s="31">
        <v>575</v>
      </c>
      <c r="L26" s="31">
        <v>556</v>
      </c>
      <c r="M26" s="31">
        <v>20.020569999999999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1075.55</v>
      </c>
      <c r="D27" s="36">
        <v>1068.9833333333333</v>
      </c>
      <c r="E27" s="36">
        <v>1042.9666666666667</v>
      </c>
      <c r="F27" s="36">
        <v>1010.3833333333334</v>
      </c>
      <c r="G27" s="36">
        <v>984.36666666666679</v>
      </c>
      <c r="H27" s="36">
        <v>1101.5666666666666</v>
      </c>
      <c r="I27" s="36">
        <v>1127.5833333333335</v>
      </c>
      <c r="J27" s="36">
        <v>1160.1666666666665</v>
      </c>
      <c r="K27" s="31">
        <v>1095</v>
      </c>
      <c r="L27" s="31">
        <v>1036.4000000000001</v>
      </c>
      <c r="M27" s="31">
        <v>106.70357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398.7</v>
      </c>
      <c r="D28" s="36">
        <v>397.91666666666669</v>
      </c>
      <c r="E28" s="36">
        <v>386.88333333333338</v>
      </c>
      <c r="F28" s="36">
        <v>375.06666666666672</v>
      </c>
      <c r="G28" s="36">
        <v>364.03333333333342</v>
      </c>
      <c r="H28" s="36">
        <v>409.73333333333335</v>
      </c>
      <c r="I28" s="36">
        <v>420.76666666666665</v>
      </c>
      <c r="J28" s="36">
        <v>432.58333333333331</v>
      </c>
      <c r="K28" s="31">
        <v>408.95</v>
      </c>
      <c r="L28" s="31">
        <v>386.1</v>
      </c>
      <c r="M28" s="31">
        <v>171.13131999999999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189.35</v>
      </c>
      <c r="D29" s="36">
        <v>190.16666666666666</v>
      </c>
      <c r="E29" s="36">
        <v>186.58333333333331</v>
      </c>
      <c r="F29" s="36">
        <v>183.81666666666666</v>
      </c>
      <c r="G29" s="36">
        <v>180.23333333333332</v>
      </c>
      <c r="H29" s="36">
        <v>192.93333333333331</v>
      </c>
      <c r="I29" s="36">
        <v>196.51666666666662</v>
      </c>
      <c r="J29" s="36">
        <v>199.2833333333333</v>
      </c>
      <c r="K29" s="31">
        <v>193.75</v>
      </c>
      <c r="L29" s="31">
        <v>187.4</v>
      </c>
      <c r="M29" s="31">
        <v>130.83180999999999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225.3</v>
      </c>
      <c r="D30" s="36">
        <v>227.06666666666669</v>
      </c>
      <c r="E30" s="36">
        <v>222.83333333333337</v>
      </c>
      <c r="F30" s="36">
        <v>220.36666666666667</v>
      </c>
      <c r="G30" s="36">
        <v>216.13333333333335</v>
      </c>
      <c r="H30" s="36">
        <v>229.53333333333339</v>
      </c>
      <c r="I30" s="36">
        <v>233.76666666666668</v>
      </c>
      <c r="J30" s="36">
        <v>236.23333333333341</v>
      </c>
      <c r="K30" s="31">
        <v>231.3</v>
      </c>
      <c r="L30" s="31">
        <v>224.6</v>
      </c>
      <c r="M30" s="31">
        <v>34.486960000000003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426.3</v>
      </c>
      <c r="D31" s="36">
        <v>432.48333333333335</v>
      </c>
      <c r="E31" s="36">
        <v>413.81666666666672</v>
      </c>
      <c r="F31" s="36">
        <v>401.33333333333337</v>
      </c>
      <c r="G31" s="36">
        <v>382.66666666666674</v>
      </c>
      <c r="H31" s="36">
        <v>444.9666666666667</v>
      </c>
      <c r="I31" s="36">
        <v>463.63333333333333</v>
      </c>
      <c r="J31" s="36">
        <v>476.11666666666667</v>
      </c>
      <c r="K31" s="31">
        <v>451.15</v>
      </c>
      <c r="L31" s="31">
        <v>420</v>
      </c>
      <c r="M31" s="31">
        <v>4.4605899999999998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864.35</v>
      </c>
      <c r="D32" s="36">
        <v>865.94999999999993</v>
      </c>
      <c r="E32" s="36">
        <v>857.89999999999986</v>
      </c>
      <c r="F32" s="36">
        <v>851.44999999999993</v>
      </c>
      <c r="G32" s="36">
        <v>843.39999999999986</v>
      </c>
      <c r="H32" s="36">
        <v>872.39999999999986</v>
      </c>
      <c r="I32" s="36">
        <v>880.44999999999982</v>
      </c>
      <c r="J32" s="36">
        <v>886.89999999999986</v>
      </c>
      <c r="K32" s="31">
        <v>874</v>
      </c>
      <c r="L32" s="31">
        <v>859.5</v>
      </c>
      <c r="M32" s="31">
        <v>0.40845999999999999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1129.3</v>
      </c>
      <c r="D33" s="36">
        <v>1132.1166666666668</v>
      </c>
      <c r="E33" s="36">
        <v>1119.2333333333336</v>
      </c>
      <c r="F33" s="36">
        <v>1109.1666666666667</v>
      </c>
      <c r="G33" s="36">
        <v>1096.2833333333335</v>
      </c>
      <c r="H33" s="36">
        <v>1142.1833333333336</v>
      </c>
      <c r="I33" s="36">
        <v>1155.0666666666668</v>
      </c>
      <c r="J33" s="36">
        <v>1165.1333333333337</v>
      </c>
      <c r="K33" s="31">
        <v>1145</v>
      </c>
      <c r="L33" s="31">
        <v>1122.05</v>
      </c>
      <c r="M33" s="31">
        <v>0.72682999999999998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2141.9</v>
      </c>
      <c r="D34" s="36">
        <v>2131.5666666666671</v>
      </c>
      <c r="E34" s="36">
        <v>2110.3333333333339</v>
      </c>
      <c r="F34" s="36">
        <v>2078.7666666666669</v>
      </c>
      <c r="G34" s="36">
        <v>2057.5333333333338</v>
      </c>
      <c r="H34" s="36">
        <v>2163.1333333333341</v>
      </c>
      <c r="I34" s="36">
        <v>2184.3666666666668</v>
      </c>
      <c r="J34" s="36">
        <v>2215.9333333333343</v>
      </c>
      <c r="K34" s="31">
        <v>2152.8000000000002</v>
      </c>
      <c r="L34" s="31">
        <v>2100</v>
      </c>
      <c r="M34" s="31">
        <v>0.77814000000000005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1047.45</v>
      </c>
      <c r="D35" s="36">
        <v>1048.5666666666668</v>
      </c>
      <c r="E35" s="36">
        <v>1029.7333333333336</v>
      </c>
      <c r="F35" s="36">
        <v>1012.0166666666667</v>
      </c>
      <c r="G35" s="36">
        <v>993.18333333333339</v>
      </c>
      <c r="H35" s="36">
        <v>1066.2833333333338</v>
      </c>
      <c r="I35" s="36">
        <v>1085.1166666666672</v>
      </c>
      <c r="J35" s="36">
        <v>1102.8333333333339</v>
      </c>
      <c r="K35" s="31">
        <v>1067.4000000000001</v>
      </c>
      <c r="L35" s="31">
        <v>1030.8499999999999</v>
      </c>
      <c r="M35" s="31">
        <v>1.83145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5061.8500000000004</v>
      </c>
      <c r="D36" s="36">
        <v>5044.8833333333341</v>
      </c>
      <c r="E36" s="36">
        <v>4675.9666666666681</v>
      </c>
      <c r="F36" s="36">
        <v>4290.0833333333339</v>
      </c>
      <c r="G36" s="36">
        <v>3921.1666666666679</v>
      </c>
      <c r="H36" s="36">
        <v>5430.7666666666682</v>
      </c>
      <c r="I36" s="36">
        <v>5799.6833333333343</v>
      </c>
      <c r="J36" s="36">
        <v>6185.5666666666684</v>
      </c>
      <c r="K36" s="31">
        <v>5413.8</v>
      </c>
      <c r="L36" s="31">
        <v>4659</v>
      </c>
      <c r="M36" s="31">
        <v>25.213850000000001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2156.85</v>
      </c>
      <c r="D37" s="36">
        <v>2168.2833333333333</v>
      </c>
      <c r="E37" s="36">
        <v>2140.5666666666666</v>
      </c>
      <c r="F37" s="36">
        <v>2124.2833333333333</v>
      </c>
      <c r="G37" s="36">
        <v>2096.5666666666666</v>
      </c>
      <c r="H37" s="36">
        <v>2184.5666666666666</v>
      </c>
      <c r="I37" s="36">
        <v>2212.2833333333328</v>
      </c>
      <c r="J37" s="36">
        <v>2228.5666666666666</v>
      </c>
      <c r="K37" s="31">
        <v>2196</v>
      </c>
      <c r="L37" s="31">
        <v>2152</v>
      </c>
      <c r="M37" s="31">
        <v>0.50704000000000005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84.45</v>
      </c>
      <c r="D38" s="36">
        <v>84.45</v>
      </c>
      <c r="E38" s="36">
        <v>83.050000000000011</v>
      </c>
      <c r="F38" s="36">
        <v>81.650000000000006</v>
      </c>
      <c r="G38" s="36">
        <v>80.250000000000014</v>
      </c>
      <c r="H38" s="36">
        <v>85.850000000000009</v>
      </c>
      <c r="I38" s="36">
        <v>87.250000000000014</v>
      </c>
      <c r="J38" s="36">
        <v>88.65</v>
      </c>
      <c r="K38" s="31">
        <v>85.85</v>
      </c>
      <c r="L38" s="31">
        <v>83.05</v>
      </c>
      <c r="M38" s="31">
        <v>32.09422</v>
      </c>
      <c r="N38" s="1"/>
      <c r="O38" s="1"/>
    </row>
    <row r="39" spans="1:15" ht="12.75" customHeight="1">
      <c r="A39" s="33">
        <v>29</v>
      </c>
      <c r="B39" s="53" t="s">
        <v>1010</v>
      </c>
      <c r="C39" s="31">
        <v>29.7</v>
      </c>
      <c r="D39" s="36">
        <v>29.933333333333337</v>
      </c>
      <c r="E39" s="36">
        <v>29.366666666666674</v>
      </c>
      <c r="F39" s="36">
        <v>29.033333333333339</v>
      </c>
      <c r="G39" s="36">
        <v>28.466666666666676</v>
      </c>
      <c r="H39" s="36">
        <v>30.266666666666673</v>
      </c>
      <c r="I39" s="36">
        <v>30.833333333333336</v>
      </c>
      <c r="J39" s="36">
        <v>31.166666666666671</v>
      </c>
      <c r="K39" s="31">
        <v>30.5</v>
      </c>
      <c r="L39" s="31">
        <v>29.6</v>
      </c>
      <c r="M39" s="31">
        <v>45.502160000000003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841.65</v>
      </c>
      <c r="D40" s="36">
        <v>845.94999999999993</v>
      </c>
      <c r="E40" s="36">
        <v>833.29999999999984</v>
      </c>
      <c r="F40" s="36">
        <v>824.94999999999993</v>
      </c>
      <c r="G40" s="36">
        <v>812.29999999999984</v>
      </c>
      <c r="H40" s="36">
        <v>854.29999999999984</v>
      </c>
      <c r="I40" s="36">
        <v>866.94999999999993</v>
      </c>
      <c r="J40" s="36">
        <v>875.29999999999984</v>
      </c>
      <c r="K40" s="31">
        <v>858.6</v>
      </c>
      <c r="L40" s="31">
        <v>837.6</v>
      </c>
      <c r="M40" s="31">
        <v>2.4956800000000001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3778.2</v>
      </c>
      <c r="D41" s="36">
        <v>3824.8333333333335</v>
      </c>
      <c r="E41" s="36">
        <v>3705.666666666667</v>
      </c>
      <c r="F41" s="36">
        <v>3633.1333333333337</v>
      </c>
      <c r="G41" s="36">
        <v>3513.9666666666672</v>
      </c>
      <c r="H41" s="36">
        <v>3897.3666666666668</v>
      </c>
      <c r="I41" s="36">
        <v>4016.5333333333338</v>
      </c>
      <c r="J41" s="36">
        <v>4089.0666666666666</v>
      </c>
      <c r="K41" s="31">
        <v>3944</v>
      </c>
      <c r="L41" s="31">
        <v>3752.3</v>
      </c>
      <c r="M41" s="31">
        <v>0.75953000000000004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608.6</v>
      </c>
      <c r="D42" s="36">
        <v>608.81666666666661</v>
      </c>
      <c r="E42" s="36">
        <v>602.38333333333321</v>
      </c>
      <c r="F42" s="36">
        <v>596.16666666666663</v>
      </c>
      <c r="G42" s="36">
        <v>589.73333333333323</v>
      </c>
      <c r="H42" s="36">
        <v>615.03333333333319</v>
      </c>
      <c r="I42" s="36">
        <v>621.46666666666658</v>
      </c>
      <c r="J42" s="36">
        <v>627.68333333333317</v>
      </c>
      <c r="K42" s="31">
        <v>615.25</v>
      </c>
      <c r="L42" s="31">
        <v>602.6</v>
      </c>
      <c r="M42" s="31">
        <v>57.152270000000001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2972.9</v>
      </c>
      <c r="D43" s="36">
        <v>3007.0333333333333</v>
      </c>
      <c r="E43" s="36">
        <v>2921.9666666666667</v>
      </c>
      <c r="F43" s="36">
        <v>2871.0333333333333</v>
      </c>
      <c r="G43" s="36">
        <v>2785.9666666666667</v>
      </c>
      <c r="H43" s="36">
        <v>3057.9666666666667</v>
      </c>
      <c r="I43" s="36">
        <v>3143.0333333333333</v>
      </c>
      <c r="J43" s="36">
        <v>3193.9666666666667</v>
      </c>
      <c r="K43" s="31">
        <v>3092.1</v>
      </c>
      <c r="L43" s="31">
        <v>2956.1</v>
      </c>
      <c r="M43" s="31">
        <v>3.1040299999999998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941.65</v>
      </c>
      <c r="D44" s="36">
        <v>946.83333333333337</v>
      </c>
      <c r="E44" s="36">
        <v>932.2166666666667</v>
      </c>
      <c r="F44" s="36">
        <v>922.7833333333333</v>
      </c>
      <c r="G44" s="36">
        <v>908.16666666666663</v>
      </c>
      <c r="H44" s="36">
        <v>956.26666666666677</v>
      </c>
      <c r="I44" s="36">
        <v>970.88333333333333</v>
      </c>
      <c r="J44" s="36">
        <v>980.31666666666683</v>
      </c>
      <c r="K44" s="31">
        <v>961.45</v>
      </c>
      <c r="L44" s="31">
        <v>937.4</v>
      </c>
      <c r="M44" s="31">
        <v>1.1766700000000001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6311.4</v>
      </c>
      <c r="D45" s="36">
        <v>6339.7666666666664</v>
      </c>
      <c r="E45" s="36">
        <v>6221.6333333333332</v>
      </c>
      <c r="F45" s="36">
        <v>6131.8666666666668</v>
      </c>
      <c r="G45" s="36">
        <v>6013.7333333333336</v>
      </c>
      <c r="H45" s="36">
        <v>6429.5333333333328</v>
      </c>
      <c r="I45" s="36">
        <v>6547.6666666666661</v>
      </c>
      <c r="J45" s="36">
        <v>6637.4333333333325</v>
      </c>
      <c r="K45" s="31">
        <v>6457.9</v>
      </c>
      <c r="L45" s="31">
        <v>6250</v>
      </c>
      <c r="M45" s="31">
        <v>0.92679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6584</v>
      </c>
      <c r="D46" s="36">
        <v>6648.8833333333341</v>
      </c>
      <c r="E46" s="36">
        <v>6506.0166666666682</v>
      </c>
      <c r="F46" s="36">
        <v>6428.0333333333338</v>
      </c>
      <c r="G46" s="36">
        <v>6285.1666666666679</v>
      </c>
      <c r="H46" s="36">
        <v>6726.8666666666686</v>
      </c>
      <c r="I46" s="36">
        <v>6869.7333333333354</v>
      </c>
      <c r="J46" s="36">
        <v>6947.716666666669</v>
      </c>
      <c r="K46" s="31">
        <v>6791.75</v>
      </c>
      <c r="L46" s="31">
        <v>6570.9</v>
      </c>
      <c r="M46" s="31">
        <v>4.5344300000000004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526.25</v>
      </c>
      <c r="D47" s="36">
        <v>525.31666666666661</v>
      </c>
      <c r="E47" s="36">
        <v>520.58333333333326</v>
      </c>
      <c r="F47" s="36">
        <v>514.91666666666663</v>
      </c>
      <c r="G47" s="36">
        <v>510.18333333333328</v>
      </c>
      <c r="H47" s="36">
        <v>530.98333333333323</v>
      </c>
      <c r="I47" s="36">
        <v>535.71666666666658</v>
      </c>
      <c r="J47" s="36">
        <v>541.38333333333321</v>
      </c>
      <c r="K47" s="31">
        <v>530.04999999999995</v>
      </c>
      <c r="L47" s="31">
        <v>519.65</v>
      </c>
      <c r="M47" s="31">
        <v>10.59568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339.7</v>
      </c>
      <c r="D48" s="36">
        <v>341.91666666666669</v>
      </c>
      <c r="E48" s="36">
        <v>334.58333333333337</v>
      </c>
      <c r="F48" s="36">
        <v>329.4666666666667</v>
      </c>
      <c r="G48" s="36">
        <v>322.13333333333338</v>
      </c>
      <c r="H48" s="36">
        <v>347.03333333333336</v>
      </c>
      <c r="I48" s="36">
        <v>354.36666666666673</v>
      </c>
      <c r="J48" s="36">
        <v>359.48333333333335</v>
      </c>
      <c r="K48" s="31">
        <v>349.25</v>
      </c>
      <c r="L48" s="31">
        <v>336.8</v>
      </c>
      <c r="M48" s="31">
        <v>3.7297199999999999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822.75</v>
      </c>
      <c r="D49" s="36">
        <v>810.5333333333333</v>
      </c>
      <c r="E49" s="36">
        <v>787.21666666666658</v>
      </c>
      <c r="F49" s="36">
        <v>751.68333333333328</v>
      </c>
      <c r="G49" s="36">
        <v>728.36666666666656</v>
      </c>
      <c r="H49" s="36">
        <v>846.06666666666661</v>
      </c>
      <c r="I49" s="36">
        <v>869.38333333333321</v>
      </c>
      <c r="J49" s="36">
        <v>904.91666666666663</v>
      </c>
      <c r="K49" s="31">
        <v>833.85</v>
      </c>
      <c r="L49" s="31">
        <v>775</v>
      </c>
      <c r="M49" s="31">
        <v>12.69511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536.1</v>
      </c>
      <c r="D50" s="36">
        <v>535.18333333333339</v>
      </c>
      <c r="E50" s="36">
        <v>530.06666666666683</v>
      </c>
      <c r="F50" s="36">
        <v>524.03333333333342</v>
      </c>
      <c r="G50" s="36">
        <v>518.91666666666686</v>
      </c>
      <c r="H50" s="36">
        <v>541.21666666666681</v>
      </c>
      <c r="I50" s="36">
        <v>546.33333333333337</v>
      </c>
      <c r="J50" s="36">
        <v>552.36666666666679</v>
      </c>
      <c r="K50" s="31">
        <v>540.29999999999995</v>
      </c>
      <c r="L50" s="31">
        <v>529.15</v>
      </c>
      <c r="M50" s="31">
        <v>1.0638700000000001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174</v>
      </c>
      <c r="D51" s="36">
        <v>173.95000000000002</v>
      </c>
      <c r="E51" s="36">
        <v>171.80000000000004</v>
      </c>
      <c r="F51" s="36">
        <v>169.60000000000002</v>
      </c>
      <c r="G51" s="36">
        <v>167.45000000000005</v>
      </c>
      <c r="H51" s="36">
        <v>176.15000000000003</v>
      </c>
      <c r="I51" s="36">
        <v>178.3</v>
      </c>
      <c r="J51" s="36">
        <v>180.50000000000003</v>
      </c>
      <c r="K51" s="31">
        <v>176.1</v>
      </c>
      <c r="L51" s="31">
        <v>171.75</v>
      </c>
      <c r="M51" s="31">
        <v>177.24350000000001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2868.45</v>
      </c>
      <c r="D52" s="36">
        <v>2882.0833333333335</v>
      </c>
      <c r="E52" s="36">
        <v>2834.166666666667</v>
      </c>
      <c r="F52" s="36">
        <v>2799.8833333333337</v>
      </c>
      <c r="G52" s="36">
        <v>2751.9666666666672</v>
      </c>
      <c r="H52" s="36">
        <v>2916.3666666666668</v>
      </c>
      <c r="I52" s="36">
        <v>2964.2833333333338</v>
      </c>
      <c r="J52" s="36">
        <v>2998.5666666666666</v>
      </c>
      <c r="K52" s="31">
        <v>2930</v>
      </c>
      <c r="L52" s="31">
        <v>2847.8</v>
      </c>
      <c r="M52" s="31">
        <v>35.244909999999997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455.95</v>
      </c>
      <c r="D53" s="36">
        <v>460.68333333333339</v>
      </c>
      <c r="E53" s="36">
        <v>449.61666666666679</v>
      </c>
      <c r="F53" s="36">
        <v>443.28333333333342</v>
      </c>
      <c r="G53" s="36">
        <v>432.21666666666681</v>
      </c>
      <c r="H53" s="36">
        <v>467.01666666666677</v>
      </c>
      <c r="I53" s="36">
        <v>478.08333333333337</v>
      </c>
      <c r="J53" s="36">
        <v>484.41666666666674</v>
      </c>
      <c r="K53" s="31">
        <v>471.75</v>
      </c>
      <c r="L53" s="31">
        <v>454.35</v>
      </c>
      <c r="M53" s="31">
        <v>2.7450600000000001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2084.4499999999998</v>
      </c>
      <c r="D54" s="36">
        <v>2083.65</v>
      </c>
      <c r="E54" s="36">
        <v>2042.8500000000004</v>
      </c>
      <c r="F54" s="36">
        <v>2001.2500000000002</v>
      </c>
      <c r="G54" s="36">
        <v>1960.4500000000005</v>
      </c>
      <c r="H54" s="36">
        <v>2125.25</v>
      </c>
      <c r="I54" s="36">
        <v>2166.0500000000002</v>
      </c>
      <c r="J54" s="36">
        <v>2207.65</v>
      </c>
      <c r="K54" s="31">
        <v>2124.4499999999998</v>
      </c>
      <c r="L54" s="31">
        <v>2042.05</v>
      </c>
      <c r="M54" s="31">
        <v>23.317139999999998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6287.55</v>
      </c>
      <c r="D55" s="36">
        <v>6287.4666666666672</v>
      </c>
      <c r="E55" s="36">
        <v>6249.9333333333343</v>
      </c>
      <c r="F55" s="36">
        <v>6212.3166666666675</v>
      </c>
      <c r="G55" s="36">
        <v>6174.7833333333347</v>
      </c>
      <c r="H55" s="36">
        <v>6325.0833333333339</v>
      </c>
      <c r="I55" s="36">
        <v>6362.6166666666668</v>
      </c>
      <c r="J55" s="36">
        <v>6400.2333333333336</v>
      </c>
      <c r="K55" s="31">
        <v>6325</v>
      </c>
      <c r="L55" s="31">
        <v>6249.85</v>
      </c>
      <c r="M55" s="31">
        <v>0.13794000000000001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1041.9000000000001</v>
      </c>
      <c r="D56" s="36">
        <v>1036.6333333333334</v>
      </c>
      <c r="E56" s="36">
        <v>1024.2666666666669</v>
      </c>
      <c r="F56" s="36">
        <v>1006.6333333333334</v>
      </c>
      <c r="G56" s="36">
        <v>994.26666666666688</v>
      </c>
      <c r="H56" s="36">
        <v>1054.2666666666669</v>
      </c>
      <c r="I56" s="36">
        <v>1066.6333333333332</v>
      </c>
      <c r="J56" s="36">
        <v>1084.2666666666669</v>
      </c>
      <c r="K56" s="31">
        <v>1049</v>
      </c>
      <c r="L56" s="31">
        <v>1019</v>
      </c>
      <c r="M56" s="31">
        <v>30.057549999999999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510.2</v>
      </c>
      <c r="D57" s="36">
        <v>513.71666666666658</v>
      </c>
      <c r="E57" s="36">
        <v>504.03333333333319</v>
      </c>
      <c r="F57" s="36">
        <v>497.86666666666662</v>
      </c>
      <c r="G57" s="36">
        <v>488.18333333333322</v>
      </c>
      <c r="H57" s="36">
        <v>519.88333333333321</v>
      </c>
      <c r="I57" s="36">
        <v>529.56666666666661</v>
      </c>
      <c r="J57" s="36">
        <v>535.73333333333312</v>
      </c>
      <c r="K57" s="31">
        <v>523.4</v>
      </c>
      <c r="L57" s="31">
        <v>507.55</v>
      </c>
      <c r="M57" s="31">
        <v>3.8055500000000002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3850.35</v>
      </c>
      <c r="D58" s="36">
        <v>3835.2000000000003</v>
      </c>
      <c r="E58" s="36">
        <v>3811.4000000000005</v>
      </c>
      <c r="F58" s="36">
        <v>3772.4500000000003</v>
      </c>
      <c r="G58" s="36">
        <v>3748.6500000000005</v>
      </c>
      <c r="H58" s="36">
        <v>3874.1500000000005</v>
      </c>
      <c r="I58" s="36">
        <v>3897.9500000000007</v>
      </c>
      <c r="J58" s="36">
        <v>3936.9000000000005</v>
      </c>
      <c r="K58" s="31">
        <v>3859</v>
      </c>
      <c r="L58" s="31">
        <v>3796.25</v>
      </c>
      <c r="M58" s="31">
        <v>3.4664600000000001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1085.2</v>
      </c>
      <c r="D59" s="36">
        <v>1086.55</v>
      </c>
      <c r="E59" s="36">
        <v>1078.3</v>
      </c>
      <c r="F59" s="36">
        <v>1071.4000000000001</v>
      </c>
      <c r="G59" s="36">
        <v>1063.1500000000001</v>
      </c>
      <c r="H59" s="36">
        <v>1093.4499999999998</v>
      </c>
      <c r="I59" s="36">
        <v>1101.6999999999998</v>
      </c>
      <c r="J59" s="36">
        <v>1108.5999999999997</v>
      </c>
      <c r="K59" s="31">
        <v>1094.8</v>
      </c>
      <c r="L59" s="31">
        <v>1079.6500000000001</v>
      </c>
      <c r="M59" s="31">
        <v>53.541890000000002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3073.15</v>
      </c>
      <c r="D60" s="36">
        <v>3058.0500000000006</v>
      </c>
      <c r="E60" s="36">
        <v>3018.1500000000015</v>
      </c>
      <c r="F60" s="36">
        <v>2963.150000000001</v>
      </c>
      <c r="G60" s="36">
        <v>2923.2500000000018</v>
      </c>
      <c r="H60" s="36">
        <v>3113.0500000000011</v>
      </c>
      <c r="I60" s="36">
        <v>3152.95</v>
      </c>
      <c r="J60" s="36">
        <v>3207.9500000000007</v>
      </c>
      <c r="K60" s="31">
        <v>3097.95</v>
      </c>
      <c r="L60" s="31">
        <v>3003.05</v>
      </c>
      <c r="M60" s="31">
        <v>2.2410100000000002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367.5</v>
      </c>
      <c r="D61" s="36">
        <v>369.9666666666667</v>
      </c>
      <c r="E61" s="36">
        <v>363.53333333333342</v>
      </c>
      <c r="F61" s="36">
        <v>359.56666666666672</v>
      </c>
      <c r="G61" s="36">
        <v>353.13333333333344</v>
      </c>
      <c r="H61" s="36">
        <v>373.93333333333339</v>
      </c>
      <c r="I61" s="36">
        <v>380.36666666666667</v>
      </c>
      <c r="J61" s="36">
        <v>384.33333333333337</v>
      </c>
      <c r="K61" s="31">
        <v>376.4</v>
      </c>
      <c r="L61" s="31">
        <v>366</v>
      </c>
      <c r="M61" s="31">
        <v>8.1031200000000005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2278.9499999999998</v>
      </c>
      <c r="D62" s="36">
        <v>2276.3166666666666</v>
      </c>
      <c r="E62" s="36">
        <v>2253.6333333333332</v>
      </c>
      <c r="F62" s="36">
        <v>2228.3166666666666</v>
      </c>
      <c r="G62" s="36">
        <v>2205.6333333333332</v>
      </c>
      <c r="H62" s="36">
        <v>2301.6333333333332</v>
      </c>
      <c r="I62" s="36">
        <v>2324.3166666666666</v>
      </c>
      <c r="J62" s="36">
        <v>2349.6333333333332</v>
      </c>
      <c r="K62" s="31">
        <v>2299</v>
      </c>
      <c r="L62" s="31">
        <v>2251</v>
      </c>
      <c r="M62" s="31">
        <v>3.29921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8448</v>
      </c>
      <c r="D63" s="36">
        <v>8456.9833333333336</v>
      </c>
      <c r="E63" s="36">
        <v>8366.0166666666664</v>
      </c>
      <c r="F63" s="36">
        <v>8284.0333333333328</v>
      </c>
      <c r="G63" s="36">
        <v>8193.0666666666657</v>
      </c>
      <c r="H63" s="36">
        <v>8538.9666666666672</v>
      </c>
      <c r="I63" s="36">
        <v>8629.9333333333343</v>
      </c>
      <c r="J63" s="36">
        <v>8711.9166666666679</v>
      </c>
      <c r="K63" s="31">
        <v>8547.9500000000007</v>
      </c>
      <c r="L63" s="31">
        <v>8375</v>
      </c>
      <c r="M63" s="31">
        <v>3.4596800000000001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6643.25</v>
      </c>
      <c r="D64" s="36">
        <v>6658.4833333333336</v>
      </c>
      <c r="E64" s="36">
        <v>6608.9666666666672</v>
      </c>
      <c r="F64" s="36">
        <v>6574.6833333333334</v>
      </c>
      <c r="G64" s="36">
        <v>6525.166666666667</v>
      </c>
      <c r="H64" s="36">
        <v>6692.7666666666673</v>
      </c>
      <c r="I64" s="36">
        <v>6742.2833333333338</v>
      </c>
      <c r="J64" s="36">
        <v>6776.5666666666675</v>
      </c>
      <c r="K64" s="31">
        <v>6708</v>
      </c>
      <c r="L64" s="31">
        <v>6624.2</v>
      </c>
      <c r="M64" s="31">
        <v>8.92056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1614.3</v>
      </c>
      <c r="D65" s="36">
        <v>1617.8999999999999</v>
      </c>
      <c r="E65" s="36">
        <v>1606.3999999999996</v>
      </c>
      <c r="F65" s="36">
        <v>1598.4999999999998</v>
      </c>
      <c r="G65" s="36">
        <v>1586.9999999999995</v>
      </c>
      <c r="H65" s="36">
        <v>1625.7999999999997</v>
      </c>
      <c r="I65" s="36">
        <v>1637.3000000000002</v>
      </c>
      <c r="J65" s="36">
        <v>1645.1999999999998</v>
      </c>
      <c r="K65" s="31">
        <v>1629.4</v>
      </c>
      <c r="L65" s="31">
        <v>1610</v>
      </c>
      <c r="M65" s="31">
        <v>7.4238200000000001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8802.2000000000007</v>
      </c>
      <c r="D66" s="36">
        <v>8800.4</v>
      </c>
      <c r="E66" s="36">
        <v>8731.7999999999993</v>
      </c>
      <c r="F66" s="36">
        <v>8661.4</v>
      </c>
      <c r="G66" s="36">
        <v>8592.7999999999993</v>
      </c>
      <c r="H66" s="36">
        <v>8870.7999999999993</v>
      </c>
      <c r="I66" s="36">
        <v>8939.4000000000015</v>
      </c>
      <c r="J66" s="36">
        <v>9009.7999999999993</v>
      </c>
      <c r="K66" s="31">
        <v>8869</v>
      </c>
      <c r="L66" s="31">
        <v>8730</v>
      </c>
      <c r="M66" s="31">
        <v>0.17937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2246.4499999999998</v>
      </c>
      <c r="D67" s="36">
        <v>2236.8166666666666</v>
      </c>
      <c r="E67" s="36">
        <v>2214.6333333333332</v>
      </c>
      <c r="F67" s="36">
        <v>2182.8166666666666</v>
      </c>
      <c r="G67" s="36">
        <v>2160.6333333333332</v>
      </c>
      <c r="H67" s="36">
        <v>2268.6333333333332</v>
      </c>
      <c r="I67" s="36">
        <v>2290.8166666666666</v>
      </c>
      <c r="J67" s="36">
        <v>2322.6333333333332</v>
      </c>
      <c r="K67" s="31">
        <v>2259</v>
      </c>
      <c r="L67" s="31">
        <v>2205</v>
      </c>
      <c r="M67" s="31">
        <v>0.45868999999999999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2290.15</v>
      </c>
      <c r="D68" s="36">
        <v>2296.7333333333331</v>
      </c>
      <c r="E68" s="36">
        <v>2260.4666666666662</v>
      </c>
      <c r="F68" s="36">
        <v>2230.7833333333333</v>
      </c>
      <c r="G68" s="36">
        <v>2194.5166666666664</v>
      </c>
      <c r="H68" s="36">
        <v>2326.4166666666661</v>
      </c>
      <c r="I68" s="36">
        <v>2362.6833333333334</v>
      </c>
      <c r="J68" s="36">
        <v>2392.3666666666659</v>
      </c>
      <c r="K68" s="31">
        <v>2333</v>
      </c>
      <c r="L68" s="31">
        <v>2267.0500000000002</v>
      </c>
      <c r="M68" s="31">
        <v>7.21204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375.1</v>
      </c>
      <c r="D69" s="36">
        <v>376.66666666666669</v>
      </c>
      <c r="E69" s="36">
        <v>371.43333333333339</v>
      </c>
      <c r="F69" s="36">
        <v>367.76666666666671</v>
      </c>
      <c r="G69" s="36">
        <v>362.53333333333342</v>
      </c>
      <c r="H69" s="36">
        <v>380.33333333333337</v>
      </c>
      <c r="I69" s="36">
        <v>385.56666666666661</v>
      </c>
      <c r="J69" s="36">
        <v>389.23333333333335</v>
      </c>
      <c r="K69" s="31">
        <v>381.9</v>
      </c>
      <c r="L69" s="31">
        <v>373</v>
      </c>
      <c r="M69" s="31">
        <v>14.796419999999999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202.6</v>
      </c>
      <c r="D70" s="36">
        <v>203.83333333333334</v>
      </c>
      <c r="E70" s="36">
        <v>198.4666666666667</v>
      </c>
      <c r="F70" s="36">
        <v>194.33333333333334</v>
      </c>
      <c r="G70" s="36">
        <v>188.9666666666667</v>
      </c>
      <c r="H70" s="36">
        <v>207.9666666666667</v>
      </c>
      <c r="I70" s="36">
        <v>213.33333333333331</v>
      </c>
      <c r="J70" s="36">
        <v>217.4666666666667</v>
      </c>
      <c r="K70" s="31">
        <v>209.2</v>
      </c>
      <c r="L70" s="31">
        <v>199.7</v>
      </c>
      <c r="M70" s="31">
        <v>267.10009000000002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269.55</v>
      </c>
      <c r="D71" s="36">
        <v>269.55</v>
      </c>
      <c r="E71" s="36">
        <v>266.70000000000005</v>
      </c>
      <c r="F71" s="36">
        <v>263.85000000000002</v>
      </c>
      <c r="G71" s="36">
        <v>261.00000000000006</v>
      </c>
      <c r="H71" s="36">
        <v>272.40000000000003</v>
      </c>
      <c r="I71" s="36">
        <v>275.25000000000006</v>
      </c>
      <c r="J71" s="36">
        <v>278.10000000000002</v>
      </c>
      <c r="K71" s="31">
        <v>272.39999999999998</v>
      </c>
      <c r="L71" s="31">
        <v>266.7</v>
      </c>
      <c r="M71" s="31">
        <v>124.48638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136.69999999999999</v>
      </c>
      <c r="D72" s="36">
        <v>136.76666666666668</v>
      </c>
      <c r="E72" s="36">
        <v>135.73333333333335</v>
      </c>
      <c r="F72" s="36">
        <v>134.76666666666668</v>
      </c>
      <c r="G72" s="36">
        <v>133.73333333333335</v>
      </c>
      <c r="H72" s="36">
        <v>137.73333333333335</v>
      </c>
      <c r="I72" s="36">
        <v>138.76666666666671</v>
      </c>
      <c r="J72" s="36">
        <v>139.73333333333335</v>
      </c>
      <c r="K72" s="31">
        <v>137.80000000000001</v>
      </c>
      <c r="L72" s="31">
        <v>135.80000000000001</v>
      </c>
      <c r="M72" s="31">
        <v>76.672579999999996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60.6</v>
      </c>
      <c r="D73" s="36">
        <v>60.883333333333326</v>
      </c>
      <c r="E73" s="36">
        <v>60.016666666666652</v>
      </c>
      <c r="F73" s="36">
        <v>59.433333333333323</v>
      </c>
      <c r="G73" s="36">
        <v>58.566666666666649</v>
      </c>
      <c r="H73" s="36">
        <v>61.466666666666654</v>
      </c>
      <c r="I73" s="36">
        <v>62.333333333333329</v>
      </c>
      <c r="J73" s="36">
        <v>62.916666666666657</v>
      </c>
      <c r="K73" s="31">
        <v>61.75</v>
      </c>
      <c r="L73" s="31">
        <v>60.3</v>
      </c>
      <c r="M73" s="31">
        <v>221.06710000000001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1428.55</v>
      </c>
      <c r="D74" s="36">
        <v>1427.8</v>
      </c>
      <c r="E74" s="36">
        <v>1420.6499999999999</v>
      </c>
      <c r="F74" s="36">
        <v>1412.75</v>
      </c>
      <c r="G74" s="36">
        <v>1405.6</v>
      </c>
      <c r="H74" s="36">
        <v>1435.6999999999998</v>
      </c>
      <c r="I74" s="36">
        <v>1442.85</v>
      </c>
      <c r="J74" s="36">
        <v>1450.7499999999998</v>
      </c>
      <c r="K74" s="31">
        <v>1434.95</v>
      </c>
      <c r="L74" s="31">
        <v>1419.9</v>
      </c>
      <c r="M74" s="31">
        <v>3.3906900000000002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5921.65</v>
      </c>
      <c r="D75" s="36">
        <v>5926.8499999999995</v>
      </c>
      <c r="E75" s="36">
        <v>5854.7999999999993</v>
      </c>
      <c r="F75" s="36">
        <v>5787.95</v>
      </c>
      <c r="G75" s="36">
        <v>5715.9</v>
      </c>
      <c r="H75" s="36">
        <v>5993.6999999999989</v>
      </c>
      <c r="I75" s="36">
        <v>6065.75</v>
      </c>
      <c r="J75" s="36">
        <v>6132.5999999999985</v>
      </c>
      <c r="K75" s="31">
        <v>5998.9</v>
      </c>
      <c r="L75" s="31">
        <v>5860</v>
      </c>
      <c r="M75" s="31">
        <v>7.6020000000000004E-2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566.45000000000005</v>
      </c>
      <c r="D76" s="36">
        <v>564.13333333333333</v>
      </c>
      <c r="E76" s="36">
        <v>557.31666666666661</v>
      </c>
      <c r="F76" s="36">
        <v>548.18333333333328</v>
      </c>
      <c r="G76" s="36">
        <v>541.36666666666656</v>
      </c>
      <c r="H76" s="36">
        <v>573.26666666666665</v>
      </c>
      <c r="I76" s="36">
        <v>580.08333333333348</v>
      </c>
      <c r="J76" s="36">
        <v>589.2166666666667</v>
      </c>
      <c r="K76" s="31">
        <v>570.95000000000005</v>
      </c>
      <c r="L76" s="31">
        <v>555</v>
      </c>
      <c r="M76" s="31">
        <v>11.110060000000001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1886.25</v>
      </c>
      <c r="D77" s="36">
        <v>1859.9166666666667</v>
      </c>
      <c r="E77" s="36">
        <v>1800.8833333333334</v>
      </c>
      <c r="F77" s="36">
        <v>1715.5166666666667</v>
      </c>
      <c r="G77" s="36">
        <v>1656.4833333333333</v>
      </c>
      <c r="H77" s="36">
        <v>1945.2833333333335</v>
      </c>
      <c r="I77" s="36">
        <v>2004.3166666666668</v>
      </c>
      <c r="J77" s="36">
        <v>2089.6833333333334</v>
      </c>
      <c r="K77" s="31">
        <v>1918.95</v>
      </c>
      <c r="L77" s="31">
        <v>1774.55</v>
      </c>
      <c r="M77" s="31">
        <v>28.39404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204.25</v>
      </c>
      <c r="D78" s="36">
        <v>204.65</v>
      </c>
      <c r="E78" s="36">
        <v>202.4</v>
      </c>
      <c r="F78" s="36">
        <v>200.55</v>
      </c>
      <c r="G78" s="36">
        <v>198.3</v>
      </c>
      <c r="H78" s="36">
        <v>206.5</v>
      </c>
      <c r="I78" s="36">
        <v>208.75</v>
      </c>
      <c r="J78" s="36">
        <v>210.6</v>
      </c>
      <c r="K78" s="31">
        <v>206.9</v>
      </c>
      <c r="L78" s="31">
        <v>202.8</v>
      </c>
      <c r="M78" s="31">
        <v>270.13630000000001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1175.5999999999999</v>
      </c>
      <c r="D79" s="36">
        <v>1158.95</v>
      </c>
      <c r="E79" s="36">
        <v>1136.0500000000002</v>
      </c>
      <c r="F79" s="36">
        <v>1096.5000000000002</v>
      </c>
      <c r="G79" s="36">
        <v>1073.6000000000004</v>
      </c>
      <c r="H79" s="36">
        <v>1198.5</v>
      </c>
      <c r="I79" s="36">
        <v>1221.4000000000001</v>
      </c>
      <c r="J79" s="36">
        <v>1260.9499999999998</v>
      </c>
      <c r="K79" s="31">
        <v>1181.8499999999999</v>
      </c>
      <c r="L79" s="31">
        <v>1119.4000000000001</v>
      </c>
      <c r="M79" s="31">
        <v>36.944780000000002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228.05</v>
      </c>
      <c r="D80" s="36">
        <v>228.81666666666669</v>
      </c>
      <c r="E80" s="36">
        <v>225.48333333333338</v>
      </c>
      <c r="F80" s="36">
        <v>222.91666666666669</v>
      </c>
      <c r="G80" s="36">
        <v>219.58333333333337</v>
      </c>
      <c r="H80" s="36">
        <v>231.38333333333338</v>
      </c>
      <c r="I80" s="36">
        <v>234.7166666666667</v>
      </c>
      <c r="J80" s="36">
        <v>237.28333333333339</v>
      </c>
      <c r="K80" s="31">
        <v>232.15</v>
      </c>
      <c r="L80" s="31">
        <v>226.25</v>
      </c>
      <c r="M80" s="31">
        <v>142.88582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627.15</v>
      </c>
      <c r="D81" s="36">
        <v>621.61666666666667</v>
      </c>
      <c r="E81" s="36">
        <v>609.63333333333333</v>
      </c>
      <c r="F81" s="36">
        <v>592.11666666666667</v>
      </c>
      <c r="G81" s="36">
        <v>580.13333333333333</v>
      </c>
      <c r="H81" s="36">
        <v>639.13333333333333</v>
      </c>
      <c r="I81" s="36">
        <v>651.11666666666667</v>
      </c>
      <c r="J81" s="36">
        <v>668.63333333333333</v>
      </c>
      <c r="K81" s="31">
        <v>633.6</v>
      </c>
      <c r="L81" s="31">
        <v>604.1</v>
      </c>
      <c r="M81" s="31">
        <v>116.32098000000001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1110.05</v>
      </c>
      <c r="D82" s="36">
        <v>1113.4333333333332</v>
      </c>
      <c r="E82" s="36">
        <v>1100.9666666666662</v>
      </c>
      <c r="F82" s="36">
        <v>1091.883333333333</v>
      </c>
      <c r="G82" s="36">
        <v>1079.4166666666661</v>
      </c>
      <c r="H82" s="36">
        <v>1122.5166666666664</v>
      </c>
      <c r="I82" s="36">
        <v>1134.9833333333331</v>
      </c>
      <c r="J82" s="36">
        <v>1144.0666666666666</v>
      </c>
      <c r="K82" s="31">
        <v>1125.9000000000001</v>
      </c>
      <c r="L82" s="31">
        <v>1104.3499999999999</v>
      </c>
      <c r="M82" s="31">
        <v>31.861339999999998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527.6</v>
      </c>
      <c r="D83" s="36">
        <v>527.80000000000007</v>
      </c>
      <c r="E83" s="36">
        <v>523.95000000000016</v>
      </c>
      <c r="F83" s="36">
        <v>520.30000000000007</v>
      </c>
      <c r="G83" s="36">
        <v>516.45000000000016</v>
      </c>
      <c r="H83" s="36">
        <v>531.45000000000016</v>
      </c>
      <c r="I83" s="36">
        <v>535.30000000000007</v>
      </c>
      <c r="J83" s="36">
        <v>538.95000000000016</v>
      </c>
      <c r="K83" s="31">
        <v>531.65</v>
      </c>
      <c r="L83" s="31">
        <v>524.15</v>
      </c>
      <c r="M83" s="31">
        <v>3.2827000000000002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272.95</v>
      </c>
      <c r="D84" s="36">
        <v>272.66666666666669</v>
      </c>
      <c r="E84" s="36">
        <v>269.38333333333338</v>
      </c>
      <c r="F84" s="36">
        <v>265.81666666666672</v>
      </c>
      <c r="G84" s="36">
        <v>262.53333333333342</v>
      </c>
      <c r="H84" s="36">
        <v>276.23333333333335</v>
      </c>
      <c r="I84" s="36">
        <v>279.51666666666665</v>
      </c>
      <c r="J84" s="36">
        <v>283.08333333333331</v>
      </c>
      <c r="K84" s="31">
        <v>275.95</v>
      </c>
      <c r="L84" s="31">
        <v>269.10000000000002</v>
      </c>
      <c r="M84" s="31">
        <v>43.8904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1742.8</v>
      </c>
      <c r="D85" s="36">
        <v>1731.0833333333333</v>
      </c>
      <c r="E85" s="36">
        <v>1717.1666666666665</v>
      </c>
      <c r="F85" s="36">
        <v>1691.5333333333333</v>
      </c>
      <c r="G85" s="36">
        <v>1677.6166666666666</v>
      </c>
      <c r="H85" s="36">
        <v>1756.7166666666665</v>
      </c>
      <c r="I85" s="36">
        <v>1770.633333333333</v>
      </c>
      <c r="J85" s="36">
        <v>1796.2666666666664</v>
      </c>
      <c r="K85" s="31">
        <v>1745</v>
      </c>
      <c r="L85" s="31">
        <v>1705.45</v>
      </c>
      <c r="M85" s="31">
        <v>1.0521499999999999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779.05</v>
      </c>
      <c r="D86" s="36">
        <v>789.16666666666663</v>
      </c>
      <c r="E86" s="36">
        <v>765.88333333333321</v>
      </c>
      <c r="F86" s="36">
        <v>752.71666666666658</v>
      </c>
      <c r="G86" s="36">
        <v>729.43333333333317</v>
      </c>
      <c r="H86" s="36">
        <v>802.33333333333326</v>
      </c>
      <c r="I86" s="36">
        <v>825.61666666666679</v>
      </c>
      <c r="J86" s="36">
        <v>838.7833333333333</v>
      </c>
      <c r="K86" s="31">
        <v>812.45</v>
      </c>
      <c r="L86" s="31">
        <v>776</v>
      </c>
      <c r="M86" s="31">
        <v>25.024429999999999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6180.15</v>
      </c>
      <c r="D87" s="36">
        <v>6203.3666666666659</v>
      </c>
      <c r="E87" s="36">
        <v>6126.7833333333319</v>
      </c>
      <c r="F87" s="36">
        <v>6073.4166666666661</v>
      </c>
      <c r="G87" s="36">
        <v>5996.8333333333321</v>
      </c>
      <c r="H87" s="36">
        <v>6256.7333333333318</v>
      </c>
      <c r="I87" s="36">
        <v>6333.3166666666657</v>
      </c>
      <c r="J87" s="36">
        <v>6386.6833333333316</v>
      </c>
      <c r="K87" s="31">
        <v>6279.95</v>
      </c>
      <c r="L87" s="31">
        <v>6150</v>
      </c>
      <c r="M87" s="31">
        <v>0.29511999999999999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1256.3499999999999</v>
      </c>
      <c r="D88" s="36">
        <v>1280.45</v>
      </c>
      <c r="E88" s="36">
        <v>1227.9000000000001</v>
      </c>
      <c r="F88" s="36">
        <v>1199.45</v>
      </c>
      <c r="G88" s="36">
        <v>1146.9000000000001</v>
      </c>
      <c r="H88" s="36">
        <v>1308.9000000000001</v>
      </c>
      <c r="I88" s="36">
        <v>1361.4499999999998</v>
      </c>
      <c r="J88" s="36">
        <v>1389.9</v>
      </c>
      <c r="K88" s="31">
        <v>1333</v>
      </c>
      <c r="L88" s="31">
        <v>1252</v>
      </c>
      <c r="M88" s="31">
        <v>4.5166700000000004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1762.95</v>
      </c>
      <c r="D89" s="36">
        <v>1753.6833333333334</v>
      </c>
      <c r="E89" s="36">
        <v>1727.3166666666668</v>
      </c>
      <c r="F89" s="36">
        <v>1691.6833333333334</v>
      </c>
      <c r="G89" s="36">
        <v>1665.3166666666668</v>
      </c>
      <c r="H89" s="36">
        <v>1789.3166666666668</v>
      </c>
      <c r="I89" s="36">
        <v>1815.6833333333336</v>
      </c>
      <c r="J89" s="36">
        <v>1851.3166666666668</v>
      </c>
      <c r="K89" s="31">
        <v>1780.05</v>
      </c>
      <c r="L89" s="31">
        <v>1718.05</v>
      </c>
      <c r="M89" s="31">
        <v>0.65269999999999995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537.29999999999995</v>
      </c>
      <c r="D90" s="36">
        <v>542.9</v>
      </c>
      <c r="E90" s="36">
        <v>528.4</v>
      </c>
      <c r="F90" s="36">
        <v>519.5</v>
      </c>
      <c r="G90" s="36">
        <v>505</v>
      </c>
      <c r="H90" s="36">
        <v>551.79999999999995</v>
      </c>
      <c r="I90" s="36">
        <v>566.29999999999995</v>
      </c>
      <c r="J90" s="36">
        <v>575.19999999999993</v>
      </c>
      <c r="K90" s="31">
        <v>557.4</v>
      </c>
      <c r="L90" s="31">
        <v>534</v>
      </c>
      <c r="M90" s="31">
        <v>5.8614899999999999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28772.75</v>
      </c>
      <c r="D91" s="36">
        <v>28629.916666666668</v>
      </c>
      <c r="E91" s="36">
        <v>28300.883333333335</v>
      </c>
      <c r="F91" s="36">
        <v>27829.016666666666</v>
      </c>
      <c r="G91" s="36">
        <v>27499.983333333334</v>
      </c>
      <c r="H91" s="36">
        <v>29101.783333333336</v>
      </c>
      <c r="I91" s="36">
        <v>29430.816666666669</v>
      </c>
      <c r="J91" s="36">
        <v>29902.683333333338</v>
      </c>
      <c r="K91" s="31">
        <v>28958.95</v>
      </c>
      <c r="L91" s="31">
        <v>28158.05</v>
      </c>
      <c r="M91" s="31">
        <v>0.32624999999999998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1001</v>
      </c>
      <c r="D92" s="36">
        <v>1000.1333333333333</v>
      </c>
      <c r="E92" s="36">
        <v>988.81666666666661</v>
      </c>
      <c r="F92" s="36">
        <v>976.63333333333333</v>
      </c>
      <c r="G92" s="36">
        <v>965.31666666666661</v>
      </c>
      <c r="H92" s="36">
        <v>1012.3166666666666</v>
      </c>
      <c r="I92" s="36">
        <v>1023.6333333333334</v>
      </c>
      <c r="J92" s="36">
        <v>1035.8166666666666</v>
      </c>
      <c r="K92" s="31">
        <v>1011.45</v>
      </c>
      <c r="L92" s="31">
        <v>987.95</v>
      </c>
      <c r="M92" s="31">
        <v>0.76910000000000001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18.05</v>
      </c>
      <c r="D93" s="36">
        <v>18.216666666666669</v>
      </c>
      <c r="E93" s="36">
        <v>17.783333333333339</v>
      </c>
      <c r="F93" s="36">
        <v>17.516666666666669</v>
      </c>
      <c r="G93" s="36">
        <v>17.083333333333339</v>
      </c>
      <c r="H93" s="36">
        <v>18.483333333333338</v>
      </c>
      <c r="I93" s="36">
        <v>18.916666666666668</v>
      </c>
      <c r="J93" s="36">
        <v>19.183333333333337</v>
      </c>
      <c r="K93" s="31">
        <v>18.649999999999999</v>
      </c>
      <c r="L93" s="31">
        <v>17.95</v>
      </c>
      <c r="M93" s="31">
        <v>183.60938999999999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4901.8999999999996</v>
      </c>
      <c r="D94" s="36">
        <v>4916.833333333333</v>
      </c>
      <c r="E94" s="36">
        <v>4876.6666666666661</v>
      </c>
      <c r="F94" s="36">
        <v>4851.4333333333334</v>
      </c>
      <c r="G94" s="36">
        <v>4811.2666666666664</v>
      </c>
      <c r="H94" s="36">
        <v>4942.0666666666657</v>
      </c>
      <c r="I94" s="36">
        <v>4982.2333333333318</v>
      </c>
      <c r="J94" s="36">
        <v>5007.4666666666653</v>
      </c>
      <c r="K94" s="31">
        <v>4957</v>
      </c>
      <c r="L94" s="31">
        <v>4891.6000000000004</v>
      </c>
      <c r="M94" s="31">
        <v>0.78083999999999998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1798.05</v>
      </c>
      <c r="D95" s="36">
        <v>1811.3333333333333</v>
      </c>
      <c r="E95" s="36">
        <v>1778.7166666666665</v>
      </c>
      <c r="F95" s="36">
        <v>1759.3833333333332</v>
      </c>
      <c r="G95" s="36">
        <v>1726.7666666666664</v>
      </c>
      <c r="H95" s="36">
        <v>1830.6666666666665</v>
      </c>
      <c r="I95" s="36">
        <v>1863.2833333333333</v>
      </c>
      <c r="J95" s="36">
        <v>1882.6166666666666</v>
      </c>
      <c r="K95" s="31">
        <v>1843.95</v>
      </c>
      <c r="L95" s="31">
        <v>1792</v>
      </c>
      <c r="M95" s="31">
        <v>0.58457000000000003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639.1</v>
      </c>
      <c r="D96" s="36">
        <v>639.93333333333339</v>
      </c>
      <c r="E96" s="36">
        <v>635.91666666666674</v>
      </c>
      <c r="F96" s="36">
        <v>632.73333333333335</v>
      </c>
      <c r="G96" s="36">
        <v>628.7166666666667</v>
      </c>
      <c r="H96" s="36">
        <v>643.11666666666679</v>
      </c>
      <c r="I96" s="36">
        <v>647.13333333333344</v>
      </c>
      <c r="J96" s="36">
        <v>650.31666666666683</v>
      </c>
      <c r="K96" s="31">
        <v>643.95000000000005</v>
      </c>
      <c r="L96" s="31">
        <v>636.75</v>
      </c>
      <c r="M96" s="31">
        <v>0.59362999999999999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129.15</v>
      </c>
      <c r="D97" s="36">
        <v>128.73333333333332</v>
      </c>
      <c r="E97" s="36">
        <v>127.21666666666664</v>
      </c>
      <c r="F97" s="36">
        <v>125.28333333333332</v>
      </c>
      <c r="G97" s="36">
        <v>123.76666666666664</v>
      </c>
      <c r="H97" s="36">
        <v>130.66666666666663</v>
      </c>
      <c r="I97" s="36">
        <v>132.18333333333334</v>
      </c>
      <c r="J97" s="36">
        <v>134.11666666666665</v>
      </c>
      <c r="K97" s="31">
        <v>130.25</v>
      </c>
      <c r="L97" s="31">
        <v>126.8</v>
      </c>
      <c r="M97" s="31">
        <v>33.65663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428.4</v>
      </c>
      <c r="D98" s="36">
        <v>428.4666666666667</v>
      </c>
      <c r="E98" s="36">
        <v>421.93333333333339</v>
      </c>
      <c r="F98" s="36">
        <v>415.4666666666667</v>
      </c>
      <c r="G98" s="36">
        <v>408.93333333333339</v>
      </c>
      <c r="H98" s="36">
        <v>434.93333333333339</v>
      </c>
      <c r="I98" s="36">
        <v>441.4666666666667</v>
      </c>
      <c r="J98" s="36">
        <v>447.93333333333339</v>
      </c>
      <c r="K98" s="31">
        <v>435</v>
      </c>
      <c r="L98" s="31">
        <v>422</v>
      </c>
      <c r="M98" s="31">
        <v>22.128029999999999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457.65</v>
      </c>
      <c r="D99" s="36">
        <v>460.93333333333339</v>
      </c>
      <c r="E99" s="36">
        <v>450.81666666666678</v>
      </c>
      <c r="F99" s="36">
        <v>443.98333333333341</v>
      </c>
      <c r="G99" s="36">
        <v>433.86666666666679</v>
      </c>
      <c r="H99" s="36">
        <v>467.76666666666677</v>
      </c>
      <c r="I99" s="36">
        <v>477.88333333333333</v>
      </c>
      <c r="J99" s="36">
        <v>484.71666666666675</v>
      </c>
      <c r="K99" s="31">
        <v>471.05</v>
      </c>
      <c r="L99" s="31">
        <v>454.1</v>
      </c>
      <c r="M99" s="31">
        <v>6.5092299999999996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4898.1499999999996</v>
      </c>
      <c r="D100" s="36">
        <v>4909.3666666666668</v>
      </c>
      <c r="E100" s="36">
        <v>4855.9333333333334</v>
      </c>
      <c r="F100" s="36">
        <v>4813.7166666666662</v>
      </c>
      <c r="G100" s="36">
        <v>4760.2833333333328</v>
      </c>
      <c r="H100" s="36">
        <v>4951.5833333333339</v>
      </c>
      <c r="I100" s="36">
        <v>5005.0166666666682</v>
      </c>
      <c r="J100" s="36">
        <v>5047.2333333333345</v>
      </c>
      <c r="K100" s="31">
        <v>4962.8</v>
      </c>
      <c r="L100" s="31">
        <v>4867.1499999999996</v>
      </c>
      <c r="M100" s="31">
        <v>0.22242999999999999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359.7</v>
      </c>
      <c r="D101" s="36">
        <v>358.76666666666671</v>
      </c>
      <c r="E101" s="36">
        <v>355.53333333333342</v>
      </c>
      <c r="F101" s="36">
        <v>351.36666666666673</v>
      </c>
      <c r="G101" s="36">
        <v>348.13333333333344</v>
      </c>
      <c r="H101" s="36">
        <v>362.93333333333339</v>
      </c>
      <c r="I101" s="36">
        <v>366.16666666666663</v>
      </c>
      <c r="J101" s="36">
        <v>370.33333333333337</v>
      </c>
      <c r="K101" s="31">
        <v>362</v>
      </c>
      <c r="L101" s="31">
        <v>354.6</v>
      </c>
      <c r="M101" s="31">
        <v>1.5858000000000001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251.25</v>
      </c>
      <c r="D102" s="36">
        <v>250.4</v>
      </c>
      <c r="E102" s="36">
        <v>247.35000000000002</v>
      </c>
      <c r="F102" s="36">
        <v>243.45000000000002</v>
      </c>
      <c r="G102" s="36">
        <v>240.40000000000003</v>
      </c>
      <c r="H102" s="36">
        <v>254.3</v>
      </c>
      <c r="I102" s="36">
        <v>257.35000000000002</v>
      </c>
      <c r="J102" s="36">
        <v>261.25</v>
      </c>
      <c r="K102" s="31">
        <v>253.45</v>
      </c>
      <c r="L102" s="31">
        <v>246.5</v>
      </c>
      <c r="M102" s="31">
        <v>14.450749999999999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799.3</v>
      </c>
      <c r="D103" s="36">
        <v>801.26666666666677</v>
      </c>
      <c r="E103" s="36">
        <v>793.53333333333353</v>
      </c>
      <c r="F103" s="36">
        <v>787.76666666666677</v>
      </c>
      <c r="G103" s="36">
        <v>780.03333333333353</v>
      </c>
      <c r="H103" s="36">
        <v>807.03333333333353</v>
      </c>
      <c r="I103" s="36">
        <v>814.76666666666688</v>
      </c>
      <c r="J103" s="36">
        <v>820.53333333333353</v>
      </c>
      <c r="K103" s="31">
        <v>809</v>
      </c>
      <c r="L103" s="31">
        <v>795.5</v>
      </c>
      <c r="M103" s="31">
        <v>3.10941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573.25</v>
      </c>
      <c r="D104" s="36">
        <v>575.75</v>
      </c>
      <c r="E104" s="36">
        <v>567.5</v>
      </c>
      <c r="F104" s="36">
        <v>561.75</v>
      </c>
      <c r="G104" s="36">
        <v>553.5</v>
      </c>
      <c r="H104" s="36">
        <v>581.5</v>
      </c>
      <c r="I104" s="36">
        <v>589.75</v>
      </c>
      <c r="J104" s="36">
        <v>595.5</v>
      </c>
      <c r="K104" s="31">
        <v>584</v>
      </c>
      <c r="L104" s="31">
        <v>570</v>
      </c>
      <c r="M104" s="31">
        <v>81.069100000000006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999.1</v>
      </c>
      <c r="D105" s="36">
        <v>999.68333333333339</v>
      </c>
      <c r="E105" s="36">
        <v>969.4666666666667</v>
      </c>
      <c r="F105" s="36">
        <v>939.83333333333326</v>
      </c>
      <c r="G105" s="36">
        <v>909.61666666666656</v>
      </c>
      <c r="H105" s="36">
        <v>1029.3166666666668</v>
      </c>
      <c r="I105" s="36">
        <v>1059.5333333333335</v>
      </c>
      <c r="J105" s="36">
        <v>1089.166666666667</v>
      </c>
      <c r="K105" s="31">
        <v>1029.9000000000001</v>
      </c>
      <c r="L105" s="31">
        <v>970.05</v>
      </c>
      <c r="M105" s="31">
        <v>11.33154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1065.5999999999999</v>
      </c>
      <c r="D106" s="36">
        <v>1074.3999999999999</v>
      </c>
      <c r="E106" s="36">
        <v>1051.1999999999998</v>
      </c>
      <c r="F106" s="36">
        <v>1036.8</v>
      </c>
      <c r="G106" s="36">
        <v>1013.5999999999999</v>
      </c>
      <c r="H106" s="36">
        <v>1088.7999999999997</v>
      </c>
      <c r="I106" s="36">
        <v>1112</v>
      </c>
      <c r="J106" s="36">
        <v>1126.3999999999996</v>
      </c>
      <c r="K106" s="31">
        <v>1097.5999999999999</v>
      </c>
      <c r="L106" s="31">
        <v>1060</v>
      </c>
      <c r="M106" s="31">
        <v>2.4182899999999998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198.45</v>
      </c>
      <c r="D107" s="36">
        <v>200.23333333333335</v>
      </c>
      <c r="E107" s="36">
        <v>195.9666666666667</v>
      </c>
      <c r="F107" s="36">
        <v>193.48333333333335</v>
      </c>
      <c r="G107" s="36">
        <v>189.2166666666667</v>
      </c>
      <c r="H107" s="36">
        <v>202.7166666666667</v>
      </c>
      <c r="I107" s="36">
        <v>206.98333333333335</v>
      </c>
      <c r="J107" s="36">
        <v>209.4666666666667</v>
      </c>
      <c r="K107" s="31">
        <v>204.5</v>
      </c>
      <c r="L107" s="31">
        <v>197.75</v>
      </c>
      <c r="M107" s="31">
        <v>28.70523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2879.55</v>
      </c>
      <c r="D108" s="36">
        <v>2909.2166666666672</v>
      </c>
      <c r="E108" s="36">
        <v>2835.5333333333342</v>
      </c>
      <c r="F108" s="36">
        <v>2791.5166666666669</v>
      </c>
      <c r="G108" s="36">
        <v>2717.8333333333339</v>
      </c>
      <c r="H108" s="36">
        <v>2953.2333333333345</v>
      </c>
      <c r="I108" s="36">
        <v>3026.916666666667</v>
      </c>
      <c r="J108" s="36">
        <v>3070.9333333333348</v>
      </c>
      <c r="K108" s="31">
        <v>2982.9</v>
      </c>
      <c r="L108" s="31">
        <v>2865.2</v>
      </c>
      <c r="M108" s="31">
        <v>1.44373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64.900000000000006</v>
      </c>
      <c r="D109" s="36">
        <v>65.116666666666674</v>
      </c>
      <c r="E109" s="36">
        <v>64.333333333333343</v>
      </c>
      <c r="F109" s="36">
        <v>63.766666666666666</v>
      </c>
      <c r="G109" s="36">
        <v>62.983333333333334</v>
      </c>
      <c r="H109" s="36">
        <v>65.683333333333351</v>
      </c>
      <c r="I109" s="36">
        <v>66.466666666666683</v>
      </c>
      <c r="J109" s="36">
        <v>67.03333333333336</v>
      </c>
      <c r="K109" s="31">
        <v>65.900000000000006</v>
      </c>
      <c r="L109" s="31">
        <v>64.55</v>
      </c>
      <c r="M109" s="31">
        <v>112.90843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1900</v>
      </c>
      <c r="D110" s="36">
        <v>1893.5166666666667</v>
      </c>
      <c r="E110" s="36">
        <v>1848.5333333333333</v>
      </c>
      <c r="F110" s="36">
        <v>1797.0666666666666</v>
      </c>
      <c r="G110" s="36">
        <v>1752.0833333333333</v>
      </c>
      <c r="H110" s="36">
        <v>1944.9833333333333</v>
      </c>
      <c r="I110" s="36">
        <v>1989.9666666666665</v>
      </c>
      <c r="J110" s="36">
        <v>2041.4333333333334</v>
      </c>
      <c r="K110" s="31">
        <v>1938.5</v>
      </c>
      <c r="L110" s="31">
        <v>1842.05</v>
      </c>
      <c r="M110" s="31">
        <v>18.962230000000002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728.8</v>
      </c>
      <c r="D111" s="36">
        <v>729.80000000000007</v>
      </c>
      <c r="E111" s="36">
        <v>719.60000000000014</v>
      </c>
      <c r="F111" s="36">
        <v>710.40000000000009</v>
      </c>
      <c r="G111" s="36">
        <v>700.20000000000016</v>
      </c>
      <c r="H111" s="36">
        <v>739.00000000000011</v>
      </c>
      <c r="I111" s="36">
        <v>749.20000000000016</v>
      </c>
      <c r="J111" s="36">
        <v>758.40000000000009</v>
      </c>
      <c r="K111" s="31">
        <v>740</v>
      </c>
      <c r="L111" s="31">
        <v>720.6</v>
      </c>
      <c r="M111" s="31">
        <v>1.26762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1491.6</v>
      </c>
      <c r="D112" s="36">
        <v>1475.5</v>
      </c>
      <c r="E112" s="36">
        <v>1443.1</v>
      </c>
      <c r="F112" s="36">
        <v>1394.6</v>
      </c>
      <c r="G112" s="36">
        <v>1362.1999999999998</v>
      </c>
      <c r="H112" s="36">
        <v>1524</v>
      </c>
      <c r="I112" s="36">
        <v>1556.4</v>
      </c>
      <c r="J112" s="36">
        <v>1604.9</v>
      </c>
      <c r="K112" s="31">
        <v>1507.9</v>
      </c>
      <c r="L112" s="31">
        <v>1427</v>
      </c>
      <c r="M112" s="31">
        <v>5.1140699999999999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7547.6</v>
      </c>
      <c r="D113" s="36">
        <v>7547.166666666667</v>
      </c>
      <c r="E113" s="36">
        <v>7496.4833333333336</v>
      </c>
      <c r="F113" s="36">
        <v>7445.3666666666668</v>
      </c>
      <c r="G113" s="36">
        <v>7394.6833333333334</v>
      </c>
      <c r="H113" s="36">
        <v>7598.2833333333338</v>
      </c>
      <c r="I113" s="36">
        <v>7648.9666666666662</v>
      </c>
      <c r="J113" s="36">
        <v>7700.0833333333339</v>
      </c>
      <c r="K113" s="31">
        <v>7597.85</v>
      </c>
      <c r="L113" s="31">
        <v>7496.05</v>
      </c>
      <c r="M113" s="31">
        <v>0.14899000000000001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849.85</v>
      </c>
      <c r="D114" s="36">
        <v>856.98333333333323</v>
      </c>
      <c r="E114" s="36">
        <v>838.91666666666652</v>
      </c>
      <c r="F114" s="36">
        <v>827.98333333333323</v>
      </c>
      <c r="G114" s="36">
        <v>809.91666666666652</v>
      </c>
      <c r="H114" s="36">
        <v>867.91666666666652</v>
      </c>
      <c r="I114" s="36">
        <v>885.98333333333335</v>
      </c>
      <c r="J114" s="36">
        <v>896.91666666666652</v>
      </c>
      <c r="K114" s="31">
        <v>875.05</v>
      </c>
      <c r="L114" s="31">
        <v>846.05</v>
      </c>
      <c r="M114" s="31">
        <v>2.9077999999999999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357.15</v>
      </c>
      <c r="D115" s="36">
        <v>360.31666666666666</v>
      </c>
      <c r="E115" s="36">
        <v>353.08333333333331</v>
      </c>
      <c r="F115" s="36">
        <v>349.01666666666665</v>
      </c>
      <c r="G115" s="36">
        <v>341.7833333333333</v>
      </c>
      <c r="H115" s="36">
        <v>364.38333333333333</v>
      </c>
      <c r="I115" s="36">
        <v>371.61666666666667</v>
      </c>
      <c r="J115" s="36">
        <v>375.68333333333334</v>
      </c>
      <c r="K115" s="31">
        <v>367.55</v>
      </c>
      <c r="L115" s="31">
        <v>356.25</v>
      </c>
      <c r="M115" s="31">
        <v>10.265689999999999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470.35</v>
      </c>
      <c r="D116" s="36">
        <v>471.09999999999997</v>
      </c>
      <c r="E116" s="36">
        <v>467.94999999999993</v>
      </c>
      <c r="F116" s="36">
        <v>465.54999999999995</v>
      </c>
      <c r="G116" s="36">
        <v>462.39999999999992</v>
      </c>
      <c r="H116" s="36">
        <v>473.49999999999994</v>
      </c>
      <c r="I116" s="36">
        <v>476.64999999999992</v>
      </c>
      <c r="J116" s="36">
        <v>479.04999999999995</v>
      </c>
      <c r="K116" s="31">
        <v>474.25</v>
      </c>
      <c r="L116" s="31">
        <v>468.7</v>
      </c>
      <c r="M116" s="31">
        <v>0.30374000000000001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1087.95</v>
      </c>
      <c r="D117" s="36">
        <v>1072.5</v>
      </c>
      <c r="E117" s="36">
        <v>1049</v>
      </c>
      <c r="F117" s="36">
        <v>1010.05</v>
      </c>
      <c r="G117" s="36">
        <v>986.55</v>
      </c>
      <c r="H117" s="36">
        <v>1111.45</v>
      </c>
      <c r="I117" s="36">
        <v>1134.95</v>
      </c>
      <c r="J117" s="36">
        <v>1173.9000000000001</v>
      </c>
      <c r="K117" s="31">
        <v>1096</v>
      </c>
      <c r="L117" s="31">
        <v>1033.55</v>
      </c>
      <c r="M117" s="31">
        <v>3.7487400000000002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1110.8499999999999</v>
      </c>
      <c r="D118" s="36">
        <v>1106.25</v>
      </c>
      <c r="E118" s="36">
        <v>1097.5999999999999</v>
      </c>
      <c r="F118" s="36">
        <v>1084.3499999999999</v>
      </c>
      <c r="G118" s="36">
        <v>1075.6999999999998</v>
      </c>
      <c r="H118" s="36">
        <v>1119.5</v>
      </c>
      <c r="I118" s="36">
        <v>1128.1500000000001</v>
      </c>
      <c r="J118" s="36">
        <v>1141.4000000000001</v>
      </c>
      <c r="K118" s="31">
        <v>1114.9000000000001</v>
      </c>
      <c r="L118" s="31">
        <v>1093</v>
      </c>
      <c r="M118" s="31">
        <v>11.12759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1469.85</v>
      </c>
      <c r="D119" s="36">
        <v>1470.8666666666668</v>
      </c>
      <c r="E119" s="36">
        <v>1460.5333333333335</v>
      </c>
      <c r="F119" s="36">
        <v>1451.2166666666667</v>
      </c>
      <c r="G119" s="36">
        <v>1440.8833333333334</v>
      </c>
      <c r="H119" s="36">
        <v>1480.1833333333336</v>
      </c>
      <c r="I119" s="36">
        <v>1490.5166666666667</v>
      </c>
      <c r="J119" s="36">
        <v>1499.8333333333337</v>
      </c>
      <c r="K119" s="31">
        <v>1481.2</v>
      </c>
      <c r="L119" s="31">
        <v>1461.55</v>
      </c>
      <c r="M119" s="31">
        <v>8.9829000000000008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134.80000000000001</v>
      </c>
      <c r="D120" s="36">
        <v>135.21666666666667</v>
      </c>
      <c r="E120" s="36">
        <v>133.98333333333335</v>
      </c>
      <c r="F120" s="36">
        <v>133.16666666666669</v>
      </c>
      <c r="G120" s="36">
        <v>131.93333333333337</v>
      </c>
      <c r="H120" s="36">
        <v>136.03333333333333</v>
      </c>
      <c r="I120" s="36">
        <v>137.26666666666662</v>
      </c>
      <c r="J120" s="36">
        <v>138.08333333333331</v>
      </c>
      <c r="K120" s="31">
        <v>136.44999999999999</v>
      </c>
      <c r="L120" s="31">
        <v>134.4</v>
      </c>
      <c r="M120" s="31">
        <v>24.051189999999998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1465.5</v>
      </c>
      <c r="D121" s="36">
        <v>1464.6000000000001</v>
      </c>
      <c r="E121" s="36">
        <v>1445.9000000000003</v>
      </c>
      <c r="F121" s="36">
        <v>1426.3000000000002</v>
      </c>
      <c r="G121" s="36">
        <v>1407.6000000000004</v>
      </c>
      <c r="H121" s="36">
        <v>1484.2000000000003</v>
      </c>
      <c r="I121" s="36">
        <v>1502.9</v>
      </c>
      <c r="J121" s="36">
        <v>1522.5000000000002</v>
      </c>
      <c r="K121" s="31">
        <v>1483.3</v>
      </c>
      <c r="L121" s="31">
        <v>1445</v>
      </c>
      <c r="M121" s="31">
        <v>1.04863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442.3</v>
      </c>
      <c r="D122" s="36">
        <v>443.36666666666662</v>
      </c>
      <c r="E122" s="36">
        <v>439.48333333333323</v>
      </c>
      <c r="F122" s="36">
        <v>436.66666666666663</v>
      </c>
      <c r="G122" s="36">
        <v>432.78333333333325</v>
      </c>
      <c r="H122" s="36">
        <v>446.18333333333322</v>
      </c>
      <c r="I122" s="36">
        <v>450.06666666666655</v>
      </c>
      <c r="J122" s="36">
        <v>452.88333333333321</v>
      </c>
      <c r="K122" s="31">
        <v>447.25</v>
      </c>
      <c r="L122" s="31">
        <v>440.55</v>
      </c>
      <c r="M122" s="31">
        <v>75.702439999999996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859.2</v>
      </c>
      <c r="D123" s="36">
        <v>859.41666666666663</v>
      </c>
      <c r="E123" s="36">
        <v>848.88333333333321</v>
      </c>
      <c r="F123" s="36">
        <v>838.56666666666661</v>
      </c>
      <c r="G123" s="36">
        <v>828.03333333333319</v>
      </c>
      <c r="H123" s="36">
        <v>869.73333333333323</v>
      </c>
      <c r="I123" s="36">
        <v>880.26666666666677</v>
      </c>
      <c r="J123" s="36">
        <v>890.58333333333326</v>
      </c>
      <c r="K123" s="31">
        <v>869.95</v>
      </c>
      <c r="L123" s="31">
        <v>849.1</v>
      </c>
      <c r="M123" s="31">
        <v>12.53538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6593.4</v>
      </c>
      <c r="D124" s="36">
        <v>6585.833333333333</v>
      </c>
      <c r="E124" s="36">
        <v>6491.9166666666661</v>
      </c>
      <c r="F124" s="36">
        <v>6390.4333333333334</v>
      </c>
      <c r="G124" s="36">
        <v>6296.5166666666664</v>
      </c>
      <c r="H124" s="36">
        <v>6687.3166666666657</v>
      </c>
      <c r="I124" s="36">
        <v>6781.2333333333318</v>
      </c>
      <c r="J124" s="36">
        <v>6882.7166666666653</v>
      </c>
      <c r="K124" s="31">
        <v>6679.75</v>
      </c>
      <c r="L124" s="31">
        <v>6484.35</v>
      </c>
      <c r="M124" s="31">
        <v>7.5537900000000002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2521.25</v>
      </c>
      <c r="D125" s="36">
        <v>2525.4</v>
      </c>
      <c r="E125" s="36">
        <v>2507.8500000000004</v>
      </c>
      <c r="F125" s="36">
        <v>2494.4500000000003</v>
      </c>
      <c r="G125" s="36">
        <v>2476.9000000000005</v>
      </c>
      <c r="H125" s="36">
        <v>2538.8000000000002</v>
      </c>
      <c r="I125" s="36">
        <v>2556.3500000000004</v>
      </c>
      <c r="J125" s="36">
        <v>2569.75</v>
      </c>
      <c r="K125" s="31">
        <v>2542.9499999999998</v>
      </c>
      <c r="L125" s="31">
        <v>2512</v>
      </c>
      <c r="M125" s="31">
        <v>1.1589499999999999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3107.85</v>
      </c>
      <c r="D126" s="36">
        <v>3127.6166666666668</v>
      </c>
      <c r="E126" s="36">
        <v>3066.2333333333336</v>
      </c>
      <c r="F126" s="36">
        <v>3024.6166666666668</v>
      </c>
      <c r="G126" s="36">
        <v>2963.2333333333336</v>
      </c>
      <c r="H126" s="36">
        <v>3169.2333333333336</v>
      </c>
      <c r="I126" s="36">
        <v>3230.6166666666668</v>
      </c>
      <c r="J126" s="36">
        <v>3272.2333333333336</v>
      </c>
      <c r="K126" s="31">
        <v>3189</v>
      </c>
      <c r="L126" s="31">
        <v>3086</v>
      </c>
      <c r="M126" s="31">
        <v>4.1135700000000002</v>
      </c>
      <c r="N126" s="1"/>
      <c r="O126" s="1"/>
    </row>
    <row r="127" spans="1:15" ht="12.75" customHeight="1">
      <c r="A127" s="33">
        <v>117</v>
      </c>
      <c r="B127" s="53" t="s">
        <v>1011</v>
      </c>
      <c r="C127" s="31">
        <v>1504.45</v>
      </c>
      <c r="D127" s="36">
        <v>1504.2</v>
      </c>
      <c r="E127" s="36">
        <v>1472.75</v>
      </c>
      <c r="F127" s="36">
        <v>1441.05</v>
      </c>
      <c r="G127" s="36">
        <v>1409.6</v>
      </c>
      <c r="H127" s="36">
        <v>1535.9</v>
      </c>
      <c r="I127" s="36">
        <v>1567.3500000000004</v>
      </c>
      <c r="J127" s="36">
        <v>1599.0500000000002</v>
      </c>
      <c r="K127" s="31">
        <v>1535.65</v>
      </c>
      <c r="L127" s="31">
        <v>1472.5</v>
      </c>
      <c r="M127" s="31">
        <v>2.0373600000000001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987.05</v>
      </c>
      <c r="D128" s="36">
        <v>990.36666666666667</v>
      </c>
      <c r="E128" s="36">
        <v>975.43333333333339</v>
      </c>
      <c r="F128" s="36">
        <v>963.81666666666672</v>
      </c>
      <c r="G128" s="36">
        <v>948.88333333333344</v>
      </c>
      <c r="H128" s="36">
        <v>1001.9833333333333</v>
      </c>
      <c r="I128" s="36">
        <v>1016.9166666666665</v>
      </c>
      <c r="J128" s="36">
        <v>1028.5333333333333</v>
      </c>
      <c r="K128" s="31">
        <v>1005.3</v>
      </c>
      <c r="L128" s="31">
        <v>978.75</v>
      </c>
      <c r="M128" s="31">
        <v>39.995620000000002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1062.55</v>
      </c>
      <c r="D129" s="36">
        <v>1072.55</v>
      </c>
      <c r="E129" s="36">
        <v>1045.0999999999999</v>
      </c>
      <c r="F129" s="36">
        <v>1027.6499999999999</v>
      </c>
      <c r="G129" s="36">
        <v>1000.1999999999998</v>
      </c>
      <c r="H129" s="36">
        <v>1090</v>
      </c>
      <c r="I129" s="36">
        <v>1117.4500000000003</v>
      </c>
      <c r="J129" s="36">
        <v>1134.9000000000001</v>
      </c>
      <c r="K129" s="31">
        <v>1100</v>
      </c>
      <c r="L129" s="31">
        <v>1055.0999999999999</v>
      </c>
      <c r="M129" s="31">
        <v>4.6591699999999996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4333.5</v>
      </c>
      <c r="D130" s="36">
        <v>4341.833333333333</v>
      </c>
      <c r="E130" s="36">
        <v>4285.6666666666661</v>
      </c>
      <c r="F130" s="36">
        <v>4237.833333333333</v>
      </c>
      <c r="G130" s="36">
        <v>4181.6666666666661</v>
      </c>
      <c r="H130" s="36">
        <v>4389.6666666666661</v>
      </c>
      <c r="I130" s="36">
        <v>4445.8333333333321</v>
      </c>
      <c r="J130" s="36">
        <v>4493.6666666666661</v>
      </c>
      <c r="K130" s="31">
        <v>4398</v>
      </c>
      <c r="L130" s="31">
        <v>4294</v>
      </c>
      <c r="M130" s="31">
        <v>0.16525000000000001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1468.45</v>
      </c>
      <c r="D131" s="36">
        <v>1483.3666666666668</v>
      </c>
      <c r="E131" s="36">
        <v>1448.3833333333337</v>
      </c>
      <c r="F131" s="36">
        <v>1428.3166666666668</v>
      </c>
      <c r="G131" s="36">
        <v>1393.3333333333337</v>
      </c>
      <c r="H131" s="36">
        <v>1503.4333333333336</v>
      </c>
      <c r="I131" s="36">
        <v>1538.4166666666667</v>
      </c>
      <c r="J131" s="36">
        <v>1558.4833333333336</v>
      </c>
      <c r="K131" s="31">
        <v>1518.35</v>
      </c>
      <c r="L131" s="31">
        <v>1463.3</v>
      </c>
      <c r="M131" s="31">
        <v>2.4879699999999998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288.05</v>
      </c>
      <c r="D132" s="36">
        <v>289.11666666666662</v>
      </c>
      <c r="E132" s="36">
        <v>285.23333333333323</v>
      </c>
      <c r="F132" s="36">
        <v>282.41666666666663</v>
      </c>
      <c r="G132" s="36">
        <v>278.53333333333325</v>
      </c>
      <c r="H132" s="36">
        <v>291.93333333333322</v>
      </c>
      <c r="I132" s="36">
        <v>295.81666666666655</v>
      </c>
      <c r="J132" s="36">
        <v>298.63333333333321</v>
      </c>
      <c r="K132" s="31">
        <v>293</v>
      </c>
      <c r="L132" s="31">
        <v>286.3</v>
      </c>
      <c r="M132" s="31">
        <v>16.764220000000002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2733.55</v>
      </c>
      <c r="D133" s="36">
        <v>2737.2166666666667</v>
      </c>
      <c r="E133" s="36">
        <v>2646.4333333333334</v>
      </c>
      <c r="F133" s="36">
        <v>2559.3166666666666</v>
      </c>
      <c r="G133" s="36">
        <v>2468.5333333333333</v>
      </c>
      <c r="H133" s="36">
        <v>2824.3333333333335</v>
      </c>
      <c r="I133" s="36">
        <v>2915.1166666666672</v>
      </c>
      <c r="J133" s="36">
        <v>3002.2333333333336</v>
      </c>
      <c r="K133" s="31">
        <v>2828</v>
      </c>
      <c r="L133" s="31">
        <v>2650.1</v>
      </c>
      <c r="M133" s="31">
        <v>18.48049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2085.65</v>
      </c>
      <c r="D134" s="36">
        <v>2075.6</v>
      </c>
      <c r="E134" s="36">
        <v>2052.25</v>
      </c>
      <c r="F134" s="36">
        <v>2018.8500000000001</v>
      </c>
      <c r="G134" s="36">
        <v>1995.5000000000002</v>
      </c>
      <c r="H134" s="36">
        <v>2109</v>
      </c>
      <c r="I134" s="36">
        <v>2132.3499999999995</v>
      </c>
      <c r="J134" s="36">
        <v>2165.7499999999995</v>
      </c>
      <c r="K134" s="31">
        <v>2098.9499999999998</v>
      </c>
      <c r="L134" s="31">
        <v>2042.2</v>
      </c>
      <c r="M134" s="31">
        <v>1.46339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976.8</v>
      </c>
      <c r="D135" s="36">
        <v>982.6</v>
      </c>
      <c r="E135" s="36">
        <v>965.25</v>
      </c>
      <c r="F135" s="36">
        <v>953.69999999999993</v>
      </c>
      <c r="G135" s="36">
        <v>936.34999999999991</v>
      </c>
      <c r="H135" s="36">
        <v>994.15000000000009</v>
      </c>
      <c r="I135" s="36">
        <v>1011.5000000000002</v>
      </c>
      <c r="J135" s="36">
        <v>1023.0500000000002</v>
      </c>
      <c r="K135" s="31">
        <v>999.95</v>
      </c>
      <c r="L135" s="31">
        <v>971.05</v>
      </c>
      <c r="M135" s="31">
        <v>0.21107999999999999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902.9</v>
      </c>
      <c r="D136" s="36">
        <v>900.28333333333342</v>
      </c>
      <c r="E136" s="36">
        <v>890.31666666666683</v>
      </c>
      <c r="F136" s="36">
        <v>877.73333333333346</v>
      </c>
      <c r="G136" s="36">
        <v>867.76666666666688</v>
      </c>
      <c r="H136" s="36">
        <v>912.86666666666679</v>
      </c>
      <c r="I136" s="36">
        <v>922.83333333333326</v>
      </c>
      <c r="J136" s="36">
        <v>935.41666666666674</v>
      </c>
      <c r="K136" s="31">
        <v>910.25</v>
      </c>
      <c r="L136" s="31">
        <v>887.7</v>
      </c>
      <c r="M136" s="31">
        <v>40.809980000000003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529.25</v>
      </c>
      <c r="D137" s="36">
        <v>531.06666666666661</v>
      </c>
      <c r="E137" s="36">
        <v>525.03333333333319</v>
      </c>
      <c r="F137" s="36">
        <v>520.81666666666661</v>
      </c>
      <c r="G137" s="36">
        <v>514.78333333333319</v>
      </c>
      <c r="H137" s="36">
        <v>535.28333333333319</v>
      </c>
      <c r="I137" s="36">
        <v>541.31666666666649</v>
      </c>
      <c r="J137" s="36">
        <v>545.53333333333319</v>
      </c>
      <c r="K137" s="31">
        <v>537.1</v>
      </c>
      <c r="L137" s="31">
        <v>526.85</v>
      </c>
      <c r="M137" s="31">
        <v>11.803649999999999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2113.65</v>
      </c>
      <c r="D138" s="36">
        <v>2105.7833333333333</v>
      </c>
      <c r="E138" s="36">
        <v>2089.0666666666666</v>
      </c>
      <c r="F138" s="36">
        <v>2064.4833333333331</v>
      </c>
      <c r="G138" s="36">
        <v>2047.7666666666664</v>
      </c>
      <c r="H138" s="36">
        <v>2130.3666666666668</v>
      </c>
      <c r="I138" s="36">
        <v>2147.083333333333</v>
      </c>
      <c r="J138" s="36">
        <v>2171.666666666667</v>
      </c>
      <c r="K138" s="31">
        <v>2122.5</v>
      </c>
      <c r="L138" s="31">
        <v>2081.1999999999998</v>
      </c>
      <c r="M138" s="31">
        <v>3.3876300000000001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2572.3000000000002</v>
      </c>
      <c r="D139" s="36">
        <v>2515.7666666666669</v>
      </c>
      <c r="E139" s="36">
        <v>2406.5333333333338</v>
      </c>
      <c r="F139" s="36">
        <v>2240.7666666666669</v>
      </c>
      <c r="G139" s="36">
        <v>2131.5333333333338</v>
      </c>
      <c r="H139" s="36">
        <v>2681.5333333333338</v>
      </c>
      <c r="I139" s="36">
        <v>2790.7666666666664</v>
      </c>
      <c r="J139" s="36">
        <v>2956.5333333333338</v>
      </c>
      <c r="K139" s="31">
        <v>2625</v>
      </c>
      <c r="L139" s="31">
        <v>2350</v>
      </c>
      <c r="M139" s="31">
        <v>24.64376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511.1</v>
      </c>
      <c r="D140" s="36">
        <v>514.75</v>
      </c>
      <c r="E140" s="36">
        <v>506.35</v>
      </c>
      <c r="F140" s="36">
        <v>501.6</v>
      </c>
      <c r="G140" s="36">
        <v>493.20000000000005</v>
      </c>
      <c r="H140" s="36">
        <v>519.5</v>
      </c>
      <c r="I140" s="36">
        <v>527.90000000000009</v>
      </c>
      <c r="J140" s="36">
        <v>532.65</v>
      </c>
      <c r="K140" s="31">
        <v>523.15</v>
      </c>
      <c r="L140" s="31">
        <v>510</v>
      </c>
      <c r="M140" s="31">
        <v>5.0900400000000001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2283.65</v>
      </c>
      <c r="D141" s="36">
        <v>2291.2333333333331</v>
      </c>
      <c r="E141" s="36">
        <v>2267.8666666666663</v>
      </c>
      <c r="F141" s="36">
        <v>2252.083333333333</v>
      </c>
      <c r="G141" s="36">
        <v>2228.7166666666662</v>
      </c>
      <c r="H141" s="36">
        <v>2307.0166666666664</v>
      </c>
      <c r="I141" s="36">
        <v>2330.3833333333332</v>
      </c>
      <c r="J141" s="36">
        <v>2346.1666666666665</v>
      </c>
      <c r="K141" s="31">
        <v>2314.6</v>
      </c>
      <c r="L141" s="31">
        <v>2275.4499999999998</v>
      </c>
      <c r="M141" s="31">
        <v>1.2955300000000001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458.5</v>
      </c>
      <c r="D142" s="36">
        <v>457.61666666666662</v>
      </c>
      <c r="E142" s="36">
        <v>454.08333333333326</v>
      </c>
      <c r="F142" s="36">
        <v>449.66666666666663</v>
      </c>
      <c r="G142" s="36">
        <v>446.13333333333327</v>
      </c>
      <c r="H142" s="36">
        <v>462.03333333333325</v>
      </c>
      <c r="I142" s="36">
        <v>465.56666666666666</v>
      </c>
      <c r="J142" s="36">
        <v>469.98333333333323</v>
      </c>
      <c r="K142" s="31">
        <v>461.15</v>
      </c>
      <c r="L142" s="31">
        <v>453.2</v>
      </c>
      <c r="M142" s="31">
        <v>8.6406500000000008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149.44999999999999</v>
      </c>
      <c r="D143" s="36">
        <v>148.9</v>
      </c>
      <c r="E143" s="36">
        <v>145.80000000000001</v>
      </c>
      <c r="F143" s="36">
        <v>142.15</v>
      </c>
      <c r="G143" s="36">
        <v>139.05000000000001</v>
      </c>
      <c r="H143" s="36">
        <v>152.55000000000001</v>
      </c>
      <c r="I143" s="36">
        <v>155.64999999999998</v>
      </c>
      <c r="J143" s="36">
        <v>159.30000000000001</v>
      </c>
      <c r="K143" s="31">
        <v>152</v>
      </c>
      <c r="L143" s="31">
        <v>145.25</v>
      </c>
      <c r="M143" s="31">
        <v>107.61216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162.30000000000001</v>
      </c>
      <c r="D144" s="36">
        <v>161.85</v>
      </c>
      <c r="E144" s="36">
        <v>160</v>
      </c>
      <c r="F144" s="36">
        <v>157.70000000000002</v>
      </c>
      <c r="G144" s="36">
        <v>155.85000000000002</v>
      </c>
      <c r="H144" s="36">
        <v>164.14999999999998</v>
      </c>
      <c r="I144" s="36">
        <v>165.99999999999994</v>
      </c>
      <c r="J144" s="36">
        <v>168.29999999999995</v>
      </c>
      <c r="K144" s="31">
        <v>163.69999999999999</v>
      </c>
      <c r="L144" s="31">
        <v>159.55000000000001</v>
      </c>
      <c r="M144" s="31">
        <v>28.872150000000001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3577.35</v>
      </c>
      <c r="D145" s="36">
        <v>3596.2333333333336</v>
      </c>
      <c r="E145" s="36">
        <v>3537.4666666666672</v>
      </c>
      <c r="F145" s="36">
        <v>3497.5833333333335</v>
      </c>
      <c r="G145" s="36">
        <v>3438.8166666666671</v>
      </c>
      <c r="H145" s="36">
        <v>3636.1166666666672</v>
      </c>
      <c r="I145" s="36">
        <v>3694.8833333333337</v>
      </c>
      <c r="J145" s="36">
        <v>3734.7666666666673</v>
      </c>
      <c r="K145" s="31">
        <v>3655</v>
      </c>
      <c r="L145" s="31">
        <v>3556.35</v>
      </c>
      <c r="M145" s="31">
        <v>4.0428499999999996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6945.25</v>
      </c>
      <c r="D146" s="36">
        <v>6958</v>
      </c>
      <c r="E146" s="36">
        <v>6868</v>
      </c>
      <c r="F146" s="36">
        <v>6790.75</v>
      </c>
      <c r="G146" s="36">
        <v>6700.75</v>
      </c>
      <c r="H146" s="36">
        <v>7035.25</v>
      </c>
      <c r="I146" s="36">
        <v>7125.25</v>
      </c>
      <c r="J146" s="36">
        <v>7202.5</v>
      </c>
      <c r="K146" s="31">
        <v>7048</v>
      </c>
      <c r="L146" s="31">
        <v>6880.75</v>
      </c>
      <c r="M146" s="31">
        <v>6.4055299999999997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2417.75</v>
      </c>
      <c r="D147" s="36">
        <v>2425.0499999999997</v>
      </c>
      <c r="E147" s="36">
        <v>2402.1499999999996</v>
      </c>
      <c r="F147" s="36">
        <v>2386.5499999999997</v>
      </c>
      <c r="G147" s="36">
        <v>2363.6499999999996</v>
      </c>
      <c r="H147" s="36">
        <v>2440.6499999999996</v>
      </c>
      <c r="I147" s="36">
        <v>2463.5500000000002</v>
      </c>
      <c r="J147" s="36">
        <v>2479.1499999999996</v>
      </c>
      <c r="K147" s="31">
        <v>2447.9499999999998</v>
      </c>
      <c r="L147" s="31">
        <v>2409.4499999999998</v>
      </c>
      <c r="M147" s="31">
        <v>0.96196999999999999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6440.75</v>
      </c>
      <c r="D148" s="36">
        <v>6437.1333333333341</v>
      </c>
      <c r="E148" s="36">
        <v>6384.2666666666682</v>
      </c>
      <c r="F148" s="36">
        <v>6327.7833333333338</v>
      </c>
      <c r="G148" s="36">
        <v>6274.9166666666679</v>
      </c>
      <c r="H148" s="36">
        <v>6493.6166666666686</v>
      </c>
      <c r="I148" s="36">
        <v>6546.4833333333354</v>
      </c>
      <c r="J148" s="36">
        <v>6602.966666666669</v>
      </c>
      <c r="K148" s="31">
        <v>6490</v>
      </c>
      <c r="L148" s="31">
        <v>6380.65</v>
      </c>
      <c r="M148" s="31">
        <v>2.1783800000000002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630.35</v>
      </c>
      <c r="D149" s="36">
        <v>632.9</v>
      </c>
      <c r="E149" s="36">
        <v>622.29999999999995</v>
      </c>
      <c r="F149" s="36">
        <v>614.25</v>
      </c>
      <c r="G149" s="36">
        <v>603.65</v>
      </c>
      <c r="H149" s="36">
        <v>640.94999999999993</v>
      </c>
      <c r="I149" s="36">
        <v>651.55000000000007</v>
      </c>
      <c r="J149" s="36">
        <v>659.59999999999991</v>
      </c>
      <c r="K149" s="31">
        <v>643.5</v>
      </c>
      <c r="L149" s="31">
        <v>624.85</v>
      </c>
      <c r="M149" s="31">
        <v>4.1023399999999999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404.85</v>
      </c>
      <c r="D150" s="36">
        <v>405.95</v>
      </c>
      <c r="E150" s="36">
        <v>397.15</v>
      </c>
      <c r="F150" s="36">
        <v>389.45</v>
      </c>
      <c r="G150" s="36">
        <v>380.65</v>
      </c>
      <c r="H150" s="36">
        <v>413.65</v>
      </c>
      <c r="I150" s="36">
        <v>422.45000000000005</v>
      </c>
      <c r="J150" s="36">
        <v>430.15</v>
      </c>
      <c r="K150" s="31">
        <v>414.75</v>
      </c>
      <c r="L150" s="31">
        <v>398.25</v>
      </c>
      <c r="M150" s="31">
        <v>7.3960400000000002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189.85</v>
      </c>
      <c r="D151" s="36">
        <v>190.70000000000002</v>
      </c>
      <c r="E151" s="36">
        <v>188.50000000000003</v>
      </c>
      <c r="F151" s="36">
        <v>187.15</v>
      </c>
      <c r="G151" s="36">
        <v>184.95000000000002</v>
      </c>
      <c r="H151" s="36">
        <v>192.05000000000004</v>
      </c>
      <c r="I151" s="36">
        <v>194.25000000000003</v>
      </c>
      <c r="J151" s="36">
        <v>195.60000000000005</v>
      </c>
      <c r="K151" s="31">
        <v>192.9</v>
      </c>
      <c r="L151" s="31">
        <v>189.35</v>
      </c>
      <c r="M151" s="31">
        <v>3.3765900000000002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48.25</v>
      </c>
      <c r="D152" s="36">
        <v>48.383333333333333</v>
      </c>
      <c r="E152" s="36">
        <v>47.516666666666666</v>
      </c>
      <c r="F152" s="36">
        <v>46.783333333333331</v>
      </c>
      <c r="G152" s="36">
        <v>45.916666666666664</v>
      </c>
      <c r="H152" s="36">
        <v>49.116666666666667</v>
      </c>
      <c r="I152" s="36">
        <v>49.983333333333327</v>
      </c>
      <c r="J152" s="36">
        <v>50.716666666666669</v>
      </c>
      <c r="K152" s="31">
        <v>49.25</v>
      </c>
      <c r="L152" s="31">
        <v>47.65</v>
      </c>
      <c r="M152" s="31">
        <v>341.60493000000002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3952.95</v>
      </c>
      <c r="D153" s="36">
        <v>3946.4666666666667</v>
      </c>
      <c r="E153" s="36">
        <v>3901.4833333333336</v>
      </c>
      <c r="F153" s="36">
        <v>3850.0166666666669</v>
      </c>
      <c r="G153" s="36">
        <v>3805.0333333333338</v>
      </c>
      <c r="H153" s="36">
        <v>3997.9333333333334</v>
      </c>
      <c r="I153" s="36">
        <v>4042.9166666666661</v>
      </c>
      <c r="J153" s="36">
        <v>4094.3833333333332</v>
      </c>
      <c r="K153" s="31">
        <v>3991.45</v>
      </c>
      <c r="L153" s="31">
        <v>3895</v>
      </c>
      <c r="M153" s="31">
        <v>4.74465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621.9</v>
      </c>
      <c r="D154" s="36">
        <v>625.91666666666663</v>
      </c>
      <c r="E154" s="36">
        <v>616.18333333333328</v>
      </c>
      <c r="F154" s="36">
        <v>610.4666666666667</v>
      </c>
      <c r="G154" s="36">
        <v>600.73333333333335</v>
      </c>
      <c r="H154" s="36">
        <v>631.63333333333321</v>
      </c>
      <c r="I154" s="36">
        <v>641.36666666666656</v>
      </c>
      <c r="J154" s="36">
        <v>647.08333333333314</v>
      </c>
      <c r="K154" s="31">
        <v>635.65</v>
      </c>
      <c r="L154" s="31">
        <v>620.20000000000005</v>
      </c>
      <c r="M154" s="31">
        <v>0.85006999999999999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469.6</v>
      </c>
      <c r="D155" s="36">
        <v>467.7833333333333</v>
      </c>
      <c r="E155" s="36">
        <v>461.81666666666661</v>
      </c>
      <c r="F155" s="36">
        <v>454.0333333333333</v>
      </c>
      <c r="G155" s="36">
        <v>448.06666666666661</v>
      </c>
      <c r="H155" s="36">
        <v>475.56666666666661</v>
      </c>
      <c r="I155" s="36">
        <v>481.5333333333333</v>
      </c>
      <c r="J155" s="36">
        <v>489.31666666666661</v>
      </c>
      <c r="K155" s="31">
        <v>473.75</v>
      </c>
      <c r="L155" s="31">
        <v>460</v>
      </c>
      <c r="M155" s="31">
        <v>12.48367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1860.8</v>
      </c>
      <c r="D156" s="36">
        <v>1856.6166666666668</v>
      </c>
      <c r="E156" s="36">
        <v>1836.2333333333336</v>
      </c>
      <c r="F156" s="36">
        <v>1811.6666666666667</v>
      </c>
      <c r="G156" s="36">
        <v>1791.2833333333335</v>
      </c>
      <c r="H156" s="36">
        <v>1881.1833333333336</v>
      </c>
      <c r="I156" s="36">
        <v>1901.5666666666668</v>
      </c>
      <c r="J156" s="36">
        <v>1926.1333333333337</v>
      </c>
      <c r="K156" s="31">
        <v>1877</v>
      </c>
      <c r="L156" s="31">
        <v>1832.05</v>
      </c>
      <c r="M156" s="31">
        <v>1.44357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216.25</v>
      </c>
      <c r="D157" s="36">
        <v>217.75</v>
      </c>
      <c r="E157" s="36">
        <v>214.05</v>
      </c>
      <c r="F157" s="36">
        <v>211.85000000000002</v>
      </c>
      <c r="G157" s="36">
        <v>208.15000000000003</v>
      </c>
      <c r="H157" s="36">
        <v>219.95</v>
      </c>
      <c r="I157" s="36">
        <v>223.64999999999998</v>
      </c>
      <c r="J157" s="36">
        <v>225.84999999999997</v>
      </c>
      <c r="K157" s="31">
        <v>221.45</v>
      </c>
      <c r="L157" s="31">
        <v>215.55</v>
      </c>
      <c r="M157" s="31">
        <v>26.831779999999998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1272.75</v>
      </c>
      <c r="D158" s="36">
        <v>1265.7166666666667</v>
      </c>
      <c r="E158" s="36">
        <v>1247.0333333333333</v>
      </c>
      <c r="F158" s="36">
        <v>1221.3166666666666</v>
      </c>
      <c r="G158" s="36">
        <v>1202.6333333333332</v>
      </c>
      <c r="H158" s="36">
        <v>1291.4333333333334</v>
      </c>
      <c r="I158" s="36">
        <v>1310.1166666666668</v>
      </c>
      <c r="J158" s="36">
        <v>1335.8333333333335</v>
      </c>
      <c r="K158" s="31">
        <v>1284.4000000000001</v>
      </c>
      <c r="L158" s="31">
        <v>1240</v>
      </c>
      <c r="M158" s="31">
        <v>2.5700099999999999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101.65</v>
      </c>
      <c r="D159" s="36">
        <v>102.13333333333333</v>
      </c>
      <c r="E159" s="36">
        <v>100.51666666666665</v>
      </c>
      <c r="F159" s="36">
        <v>99.383333333333326</v>
      </c>
      <c r="G159" s="36">
        <v>97.766666666666652</v>
      </c>
      <c r="H159" s="36">
        <v>103.26666666666665</v>
      </c>
      <c r="I159" s="36">
        <v>104.88333333333333</v>
      </c>
      <c r="J159" s="36">
        <v>106.01666666666665</v>
      </c>
      <c r="K159" s="31">
        <v>103.75</v>
      </c>
      <c r="L159" s="31">
        <v>101</v>
      </c>
      <c r="M159" s="31">
        <v>30.927949999999999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879.95</v>
      </c>
      <c r="D160" s="36">
        <v>884.13333333333333</v>
      </c>
      <c r="E160" s="36">
        <v>868.81666666666661</v>
      </c>
      <c r="F160" s="36">
        <v>857.68333333333328</v>
      </c>
      <c r="G160" s="36">
        <v>842.36666666666656</v>
      </c>
      <c r="H160" s="36">
        <v>895.26666666666665</v>
      </c>
      <c r="I160" s="36">
        <v>910.58333333333348</v>
      </c>
      <c r="J160" s="36">
        <v>921.7166666666667</v>
      </c>
      <c r="K160" s="31">
        <v>899.45</v>
      </c>
      <c r="L160" s="31">
        <v>873</v>
      </c>
      <c r="M160" s="31">
        <v>0.92073000000000005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2890.85</v>
      </c>
      <c r="D161" s="36">
        <v>2888.9500000000003</v>
      </c>
      <c r="E161" s="36">
        <v>2853.2500000000005</v>
      </c>
      <c r="F161" s="36">
        <v>2815.65</v>
      </c>
      <c r="G161" s="36">
        <v>2779.9500000000003</v>
      </c>
      <c r="H161" s="36">
        <v>2926.5500000000006</v>
      </c>
      <c r="I161" s="36">
        <v>2962.2500000000005</v>
      </c>
      <c r="J161" s="36">
        <v>2999.8500000000008</v>
      </c>
      <c r="K161" s="31">
        <v>2924.65</v>
      </c>
      <c r="L161" s="31">
        <v>2851.35</v>
      </c>
      <c r="M161" s="31">
        <v>1.52335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328.15</v>
      </c>
      <c r="D162" s="36">
        <v>329.34999999999997</v>
      </c>
      <c r="E162" s="36">
        <v>326.49999999999994</v>
      </c>
      <c r="F162" s="36">
        <v>324.84999999999997</v>
      </c>
      <c r="G162" s="36">
        <v>321.99999999999994</v>
      </c>
      <c r="H162" s="36">
        <v>330.99999999999994</v>
      </c>
      <c r="I162" s="36">
        <v>333.84999999999997</v>
      </c>
      <c r="J162" s="36">
        <v>335.49999999999994</v>
      </c>
      <c r="K162" s="31">
        <v>332.2</v>
      </c>
      <c r="L162" s="31">
        <v>327.7</v>
      </c>
      <c r="M162" s="31">
        <v>13.464130000000001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482.6</v>
      </c>
      <c r="D163" s="36">
        <v>481.95</v>
      </c>
      <c r="E163" s="36">
        <v>476.2</v>
      </c>
      <c r="F163" s="36">
        <v>469.8</v>
      </c>
      <c r="G163" s="36">
        <v>464.05</v>
      </c>
      <c r="H163" s="36">
        <v>488.34999999999997</v>
      </c>
      <c r="I163" s="36">
        <v>494.09999999999997</v>
      </c>
      <c r="J163" s="36">
        <v>500.49999999999994</v>
      </c>
      <c r="K163" s="31">
        <v>487.7</v>
      </c>
      <c r="L163" s="31">
        <v>475.55</v>
      </c>
      <c r="M163" s="31">
        <v>5.1929299999999996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152.85</v>
      </c>
      <c r="D164" s="36">
        <v>152.45000000000002</v>
      </c>
      <c r="E164" s="36">
        <v>151.40000000000003</v>
      </c>
      <c r="F164" s="36">
        <v>149.95000000000002</v>
      </c>
      <c r="G164" s="36">
        <v>148.90000000000003</v>
      </c>
      <c r="H164" s="36">
        <v>153.90000000000003</v>
      </c>
      <c r="I164" s="36">
        <v>154.95000000000005</v>
      </c>
      <c r="J164" s="36">
        <v>156.40000000000003</v>
      </c>
      <c r="K164" s="31">
        <v>153.5</v>
      </c>
      <c r="L164" s="31">
        <v>151</v>
      </c>
      <c r="M164" s="31">
        <v>20.917940000000002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151.5</v>
      </c>
      <c r="D165" s="36">
        <v>151.5</v>
      </c>
      <c r="E165" s="36">
        <v>149.9</v>
      </c>
      <c r="F165" s="36">
        <v>148.30000000000001</v>
      </c>
      <c r="G165" s="36">
        <v>146.70000000000002</v>
      </c>
      <c r="H165" s="36">
        <v>153.1</v>
      </c>
      <c r="I165" s="36">
        <v>154.70000000000002</v>
      </c>
      <c r="J165" s="36">
        <v>156.29999999999998</v>
      </c>
      <c r="K165" s="31">
        <v>153.1</v>
      </c>
      <c r="L165" s="31">
        <v>149.9</v>
      </c>
      <c r="M165" s="31">
        <v>259.50538999999998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773.05</v>
      </c>
      <c r="D166" s="36">
        <v>779.41666666666663</v>
      </c>
      <c r="E166" s="36">
        <v>763.73333333333323</v>
      </c>
      <c r="F166" s="36">
        <v>754.41666666666663</v>
      </c>
      <c r="G166" s="36">
        <v>738.73333333333323</v>
      </c>
      <c r="H166" s="36">
        <v>788.73333333333323</v>
      </c>
      <c r="I166" s="36">
        <v>804.41666666666663</v>
      </c>
      <c r="J166" s="36">
        <v>813.73333333333323</v>
      </c>
      <c r="K166" s="31">
        <v>795.1</v>
      </c>
      <c r="L166" s="31">
        <v>770.1</v>
      </c>
      <c r="M166" s="31">
        <v>3.6916199999999999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4298.45</v>
      </c>
      <c r="D167" s="36">
        <v>4311.8166666666666</v>
      </c>
      <c r="E167" s="36">
        <v>4276.6333333333332</v>
      </c>
      <c r="F167" s="36">
        <v>4254.8166666666666</v>
      </c>
      <c r="G167" s="36">
        <v>4219.6333333333332</v>
      </c>
      <c r="H167" s="36">
        <v>4333.6333333333332</v>
      </c>
      <c r="I167" s="36">
        <v>4368.8166666666657</v>
      </c>
      <c r="J167" s="36">
        <v>4390.6333333333332</v>
      </c>
      <c r="K167" s="31">
        <v>4347</v>
      </c>
      <c r="L167" s="31">
        <v>4290</v>
      </c>
      <c r="M167" s="31">
        <v>0.12847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968.1</v>
      </c>
      <c r="D168" s="36">
        <v>974.4666666666667</v>
      </c>
      <c r="E168" s="36">
        <v>959.63333333333344</v>
      </c>
      <c r="F168" s="36">
        <v>951.16666666666674</v>
      </c>
      <c r="G168" s="36">
        <v>936.33333333333348</v>
      </c>
      <c r="H168" s="36">
        <v>982.93333333333339</v>
      </c>
      <c r="I168" s="36">
        <v>997.76666666666665</v>
      </c>
      <c r="J168" s="36">
        <v>1006.2333333333333</v>
      </c>
      <c r="K168" s="31">
        <v>989.3</v>
      </c>
      <c r="L168" s="31">
        <v>966</v>
      </c>
      <c r="M168" s="31">
        <v>1.0712299999999999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215.65</v>
      </c>
      <c r="D169" s="36">
        <v>216.54999999999998</v>
      </c>
      <c r="E169" s="36">
        <v>213.59999999999997</v>
      </c>
      <c r="F169" s="36">
        <v>211.54999999999998</v>
      </c>
      <c r="G169" s="36">
        <v>208.59999999999997</v>
      </c>
      <c r="H169" s="36">
        <v>218.59999999999997</v>
      </c>
      <c r="I169" s="36">
        <v>221.54999999999995</v>
      </c>
      <c r="J169" s="36">
        <v>223.59999999999997</v>
      </c>
      <c r="K169" s="31">
        <v>219.5</v>
      </c>
      <c r="L169" s="31">
        <v>214.5</v>
      </c>
      <c r="M169" s="31">
        <v>11.53561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205.45</v>
      </c>
      <c r="D170" s="36">
        <v>205.31666666666669</v>
      </c>
      <c r="E170" s="36">
        <v>202.13333333333338</v>
      </c>
      <c r="F170" s="36">
        <v>198.81666666666669</v>
      </c>
      <c r="G170" s="36">
        <v>195.63333333333338</v>
      </c>
      <c r="H170" s="36">
        <v>208.63333333333338</v>
      </c>
      <c r="I170" s="36">
        <v>211.81666666666672</v>
      </c>
      <c r="J170" s="36">
        <v>215.13333333333338</v>
      </c>
      <c r="K170" s="31">
        <v>208.5</v>
      </c>
      <c r="L170" s="31">
        <v>202</v>
      </c>
      <c r="M170" s="31">
        <v>22.951260000000001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720.65</v>
      </c>
      <c r="D171" s="36">
        <v>720.81666666666661</v>
      </c>
      <c r="E171" s="36">
        <v>715.48333333333323</v>
      </c>
      <c r="F171" s="36">
        <v>710.31666666666661</v>
      </c>
      <c r="G171" s="36">
        <v>704.98333333333323</v>
      </c>
      <c r="H171" s="36">
        <v>725.98333333333323</v>
      </c>
      <c r="I171" s="36">
        <v>731.31666666666672</v>
      </c>
      <c r="J171" s="36">
        <v>736.48333333333323</v>
      </c>
      <c r="K171" s="31">
        <v>726.15</v>
      </c>
      <c r="L171" s="31">
        <v>715.65</v>
      </c>
      <c r="M171" s="31">
        <v>1.99736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429.95</v>
      </c>
      <c r="D172" s="36">
        <v>433.4666666666667</v>
      </c>
      <c r="E172" s="36">
        <v>421.93333333333339</v>
      </c>
      <c r="F172" s="36">
        <v>413.91666666666669</v>
      </c>
      <c r="G172" s="36">
        <v>402.38333333333338</v>
      </c>
      <c r="H172" s="36">
        <v>441.48333333333341</v>
      </c>
      <c r="I172" s="36">
        <v>453.01666666666671</v>
      </c>
      <c r="J172" s="36">
        <v>461.03333333333342</v>
      </c>
      <c r="K172" s="31">
        <v>445</v>
      </c>
      <c r="L172" s="31">
        <v>425.45</v>
      </c>
      <c r="M172" s="31">
        <v>6.1088699999999996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1238.3</v>
      </c>
      <c r="D173" s="36">
        <v>1248.95</v>
      </c>
      <c r="E173" s="36">
        <v>1222.2</v>
      </c>
      <c r="F173" s="36">
        <v>1206.0999999999999</v>
      </c>
      <c r="G173" s="36">
        <v>1179.3499999999999</v>
      </c>
      <c r="H173" s="36">
        <v>1265.0500000000002</v>
      </c>
      <c r="I173" s="36">
        <v>1291.8000000000002</v>
      </c>
      <c r="J173" s="36">
        <v>1307.9000000000003</v>
      </c>
      <c r="K173" s="31">
        <v>1275.7</v>
      </c>
      <c r="L173" s="31">
        <v>1232.8499999999999</v>
      </c>
      <c r="M173" s="31">
        <v>0.35685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182.1</v>
      </c>
      <c r="D174" s="36">
        <v>181.1</v>
      </c>
      <c r="E174" s="36">
        <v>178.7</v>
      </c>
      <c r="F174" s="36">
        <v>175.29999999999998</v>
      </c>
      <c r="G174" s="36">
        <v>172.89999999999998</v>
      </c>
      <c r="H174" s="36">
        <v>184.5</v>
      </c>
      <c r="I174" s="36">
        <v>186.90000000000003</v>
      </c>
      <c r="J174" s="36">
        <v>190.3</v>
      </c>
      <c r="K174" s="31">
        <v>183.5</v>
      </c>
      <c r="L174" s="31">
        <v>177.7</v>
      </c>
      <c r="M174" s="31">
        <v>149.09208000000001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1344.75</v>
      </c>
      <c r="D175" s="36">
        <v>1345.5833333333333</v>
      </c>
      <c r="E175" s="36">
        <v>1336.1666666666665</v>
      </c>
      <c r="F175" s="36">
        <v>1327.5833333333333</v>
      </c>
      <c r="G175" s="36">
        <v>1318.1666666666665</v>
      </c>
      <c r="H175" s="36">
        <v>1354.1666666666665</v>
      </c>
      <c r="I175" s="36">
        <v>1363.583333333333</v>
      </c>
      <c r="J175" s="36">
        <v>1372.1666666666665</v>
      </c>
      <c r="K175" s="31">
        <v>1355</v>
      </c>
      <c r="L175" s="31">
        <v>1337</v>
      </c>
      <c r="M175" s="31">
        <v>1.0169299999999999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87.65</v>
      </c>
      <c r="D176" s="36">
        <v>88.116666666666674</v>
      </c>
      <c r="E176" s="36">
        <v>86.633333333333354</v>
      </c>
      <c r="F176" s="36">
        <v>85.616666666666674</v>
      </c>
      <c r="G176" s="36">
        <v>84.133333333333354</v>
      </c>
      <c r="H176" s="36">
        <v>89.133333333333354</v>
      </c>
      <c r="I176" s="36">
        <v>90.616666666666674</v>
      </c>
      <c r="J176" s="36">
        <v>91.633333333333354</v>
      </c>
      <c r="K176" s="31">
        <v>89.6</v>
      </c>
      <c r="L176" s="31">
        <v>87.1</v>
      </c>
      <c r="M176" s="31">
        <v>397.6164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2438.8000000000002</v>
      </c>
      <c r="D177" s="36">
        <v>2452.5499999999997</v>
      </c>
      <c r="E177" s="36">
        <v>2411.3499999999995</v>
      </c>
      <c r="F177" s="36">
        <v>2383.8999999999996</v>
      </c>
      <c r="G177" s="36">
        <v>2342.6999999999994</v>
      </c>
      <c r="H177" s="36">
        <v>2479.9999999999995</v>
      </c>
      <c r="I177" s="36">
        <v>2521.1999999999994</v>
      </c>
      <c r="J177" s="36">
        <v>2548.6499999999996</v>
      </c>
      <c r="K177" s="31">
        <v>2493.75</v>
      </c>
      <c r="L177" s="31">
        <v>2425.1</v>
      </c>
      <c r="M177" s="31">
        <v>0.43242000000000003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401.9</v>
      </c>
      <c r="D178" s="36">
        <v>410.34999999999997</v>
      </c>
      <c r="E178" s="36">
        <v>390.94999999999993</v>
      </c>
      <c r="F178" s="36">
        <v>379.99999999999994</v>
      </c>
      <c r="G178" s="36">
        <v>360.59999999999991</v>
      </c>
      <c r="H178" s="36">
        <v>421.29999999999995</v>
      </c>
      <c r="I178" s="36">
        <v>440.69999999999993</v>
      </c>
      <c r="J178" s="36">
        <v>451.65</v>
      </c>
      <c r="K178" s="31">
        <v>429.75</v>
      </c>
      <c r="L178" s="31">
        <v>399.4</v>
      </c>
      <c r="M178" s="31">
        <v>31.83867</v>
      </c>
      <c r="N178" s="1"/>
      <c r="O178" s="1"/>
    </row>
    <row r="179" spans="1:15" ht="12.75" customHeight="1">
      <c r="A179" s="33">
        <v>169</v>
      </c>
      <c r="B179" s="53" t="s">
        <v>1012</v>
      </c>
      <c r="C179" s="31">
        <v>6458.1</v>
      </c>
      <c r="D179" s="36">
        <v>6460.9833333333336</v>
      </c>
      <c r="E179" s="36">
        <v>6405.666666666667</v>
      </c>
      <c r="F179" s="36">
        <v>6353.2333333333336</v>
      </c>
      <c r="G179" s="36">
        <v>6297.916666666667</v>
      </c>
      <c r="H179" s="36">
        <v>6513.416666666667</v>
      </c>
      <c r="I179" s="36">
        <v>6568.7333333333327</v>
      </c>
      <c r="J179" s="36">
        <v>6621.166666666667</v>
      </c>
      <c r="K179" s="31">
        <v>6516.3</v>
      </c>
      <c r="L179" s="31">
        <v>6408.55</v>
      </c>
      <c r="M179" s="31">
        <v>8.6819999999999994E-2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1830.6</v>
      </c>
      <c r="D180" s="36">
        <v>1838.8166666666666</v>
      </c>
      <c r="E180" s="36">
        <v>1803.6333333333332</v>
      </c>
      <c r="F180" s="36">
        <v>1776.6666666666665</v>
      </c>
      <c r="G180" s="36">
        <v>1741.4833333333331</v>
      </c>
      <c r="H180" s="36">
        <v>1865.7833333333333</v>
      </c>
      <c r="I180" s="36">
        <v>1900.9666666666667</v>
      </c>
      <c r="J180" s="36">
        <v>1927.9333333333334</v>
      </c>
      <c r="K180" s="31">
        <v>1874</v>
      </c>
      <c r="L180" s="31">
        <v>1811.85</v>
      </c>
      <c r="M180" s="31">
        <v>2.26919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2171.9</v>
      </c>
      <c r="D181" s="36">
        <v>2171.9666666666667</v>
      </c>
      <c r="E181" s="36">
        <v>2153.9333333333334</v>
      </c>
      <c r="F181" s="36">
        <v>2135.9666666666667</v>
      </c>
      <c r="G181" s="36">
        <v>2117.9333333333334</v>
      </c>
      <c r="H181" s="36">
        <v>2189.9333333333334</v>
      </c>
      <c r="I181" s="36">
        <v>2207.9666666666672</v>
      </c>
      <c r="J181" s="36">
        <v>2225.9333333333334</v>
      </c>
      <c r="K181" s="31">
        <v>2190</v>
      </c>
      <c r="L181" s="31">
        <v>2154</v>
      </c>
      <c r="M181" s="31">
        <v>0.94130999999999998</v>
      </c>
      <c r="N181" s="1"/>
      <c r="O181" s="1"/>
    </row>
    <row r="182" spans="1:15" ht="12.75" customHeight="1">
      <c r="A182" s="33">
        <v>172</v>
      </c>
      <c r="B182" s="53" t="s">
        <v>1013</v>
      </c>
      <c r="C182" s="31">
        <v>890.25</v>
      </c>
      <c r="D182" s="36">
        <v>888.73333333333323</v>
      </c>
      <c r="E182" s="36">
        <v>871.46666666666647</v>
      </c>
      <c r="F182" s="36">
        <v>852.68333333333328</v>
      </c>
      <c r="G182" s="36">
        <v>835.41666666666652</v>
      </c>
      <c r="H182" s="36">
        <v>907.51666666666642</v>
      </c>
      <c r="I182" s="36">
        <v>924.78333333333308</v>
      </c>
      <c r="J182" s="36">
        <v>943.56666666666638</v>
      </c>
      <c r="K182" s="31">
        <v>906</v>
      </c>
      <c r="L182" s="31">
        <v>869.95</v>
      </c>
      <c r="M182" s="31">
        <v>1.18571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927.65</v>
      </c>
      <c r="D183" s="36">
        <v>925.55000000000007</v>
      </c>
      <c r="E183" s="36">
        <v>909.10000000000014</v>
      </c>
      <c r="F183" s="36">
        <v>890.55000000000007</v>
      </c>
      <c r="G183" s="36">
        <v>874.10000000000014</v>
      </c>
      <c r="H183" s="36">
        <v>944.10000000000014</v>
      </c>
      <c r="I183" s="36">
        <v>960.55000000000018</v>
      </c>
      <c r="J183" s="36">
        <v>979.10000000000014</v>
      </c>
      <c r="K183" s="31">
        <v>942</v>
      </c>
      <c r="L183" s="31">
        <v>907</v>
      </c>
      <c r="M183" s="31">
        <v>30.135259999999999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1434.95</v>
      </c>
      <c r="D184" s="36">
        <v>1445.9833333333333</v>
      </c>
      <c r="E184" s="36">
        <v>1400.9666666666667</v>
      </c>
      <c r="F184" s="36">
        <v>1366.9833333333333</v>
      </c>
      <c r="G184" s="36">
        <v>1321.9666666666667</v>
      </c>
      <c r="H184" s="36">
        <v>1479.9666666666667</v>
      </c>
      <c r="I184" s="36">
        <v>1524.9833333333336</v>
      </c>
      <c r="J184" s="36">
        <v>1558.9666666666667</v>
      </c>
      <c r="K184" s="31">
        <v>1491</v>
      </c>
      <c r="L184" s="31">
        <v>1412</v>
      </c>
      <c r="M184" s="31">
        <v>2.6919200000000001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1133.3</v>
      </c>
      <c r="D185" s="36">
        <v>1134.9666666666665</v>
      </c>
      <c r="E185" s="36">
        <v>1123.333333333333</v>
      </c>
      <c r="F185" s="36">
        <v>1113.3666666666666</v>
      </c>
      <c r="G185" s="36">
        <v>1101.7333333333331</v>
      </c>
      <c r="H185" s="36">
        <v>1144.9333333333329</v>
      </c>
      <c r="I185" s="36">
        <v>1156.5666666666666</v>
      </c>
      <c r="J185" s="36">
        <v>1166.5333333333328</v>
      </c>
      <c r="K185" s="31">
        <v>1146.5999999999999</v>
      </c>
      <c r="L185" s="31">
        <v>1125</v>
      </c>
      <c r="M185" s="31">
        <v>0.28355999999999998</v>
      </c>
      <c r="N185" s="1"/>
      <c r="O185" s="1"/>
    </row>
    <row r="186" spans="1:15" ht="12.75" customHeight="1">
      <c r="A186" s="33">
        <v>176</v>
      </c>
      <c r="B186" s="53" t="s">
        <v>1014</v>
      </c>
      <c r="C186" s="31">
        <v>772.15</v>
      </c>
      <c r="D186" s="36">
        <v>775.7166666666667</v>
      </c>
      <c r="E186" s="36">
        <v>766.43333333333339</v>
      </c>
      <c r="F186" s="36">
        <v>760.7166666666667</v>
      </c>
      <c r="G186" s="36">
        <v>751.43333333333339</v>
      </c>
      <c r="H186" s="36">
        <v>781.43333333333339</v>
      </c>
      <c r="I186" s="36">
        <v>790.7166666666667</v>
      </c>
      <c r="J186" s="36">
        <v>796.43333333333339</v>
      </c>
      <c r="K186" s="31">
        <v>785</v>
      </c>
      <c r="L186" s="31">
        <v>770</v>
      </c>
      <c r="M186" s="31">
        <v>1.95153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2786.6</v>
      </c>
      <c r="D187" s="36">
        <v>2786.6833333333329</v>
      </c>
      <c r="E187" s="36">
        <v>2761.6666666666661</v>
      </c>
      <c r="F187" s="36">
        <v>2736.7333333333331</v>
      </c>
      <c r="G187" s="36">
        <v>2711.7166666666662</v>
      </c>
      <c r="H187" s="36">
        <v>2811.6166666666659</v>
      </c>
      <c r="I187" s="36">
        <v>2836.6333333333332</v>
      </c>
      <c r="J187" s="36">
        <v>2861.5666666666657</v>
      </c>
      <c r="K187" s="31">
        <v>2811.7</v>
      </c>
      <c r="L187" s="31">
        <v>2761.75</v>
      </c>
      <c r="M187" s="31">
        <v>0.44396000000000002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1252.7</v>
      </c>
      <c r="D188" s="36">
        <v>1249.6833333333332</v>
      </c>
      <c r="E188" s="36">
        <v>1242.1166666666663</v>
      </c>
      <c r="F188" s="36">
        <v>1231.5333333333331</v>
      </c>
      <c r="G188" s="36">
        <v>1223.9666666666662</v>
      </c>
      <c r="H188" s="36">
        <v>1260.2666666666664</v>
      </c>
      <c r="I188" s="36">
        <v>1267.8333333333335</v>
      </c>
      <c r="J188" s="36">
        <v>1278.4166666666665</v>
      </c>
      <c r="K188" s="31">
        <v>1257.25</v>
      </c>
      <c r="L188" s="31">
        <v>1239.0999999999999</v>
      </c>
      <c r="M188" s="31">
        <v>3.9957699999999998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810.3</v>
      </c>
      <c r="D189" s="36">
        <v>809.58333333333337</v>
      </c>
      <c r="E189" s="36">
        <v>802.7166666666667</v>
      </c>
      <c r="F189" s="36">
        <v>795.13333333333333</v>
      </c>
      <c r="G189" s="36">
        <v>788.26666666666665</v>
      </c>
      <c r="H189" s="36">
        <v>817.16666666666674</v>
      </c>
      <c r="I189" s="36">
        <v>824.0333333333333</v>
      </c>
      <c r="J189" s="36">
        <v>831.61666666666679</v>
      </c>
      <c r="K189" s="31">
        <v>816.45</v>
      </c>
      <c r="L189" s="31">
        <v>802</v>
      </c>
      <c r="M189" s="31">
        <v>1.3638999999999999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2462.6</v>
      </c>
      <c r="D190" s="36">
        <v>2449.5500000000002</v>
      </c>
      <c r="E190" s="36">
        <v>2409.1000000000004</v>
      </c>
      <c r="F190" s="36">
        <v>2355.6000000000004</v>
      </c>
      <c r="G190" s="36">
        <v>2315.1500000000005</v>
      </c>
      <c r="H190" s="36">
        <v>2503.0500000000002</v>
      </c>
      <c r="I190" s="36">
        <v>2543.5</v>
      </c>
      <c r="J190" s="36">
        <v>2597</v>
      </c>
      <c r="K190" s="31">
        <v>2490</v>
      </c>
      <c r="L190" s="31">
        <v>2396.0500000000002</v>
      </c>
      <c r="M190" s="31">
        <v>14.57222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470</v>
      </c>
      <c r="D191" s="36">
        <v>471.85000000000008</v>
      </c>
      <c r="E191" s="36">
        <v>463.25000000000017</v>
      </c>
      <c r="F191" s="36">
        <v>456.50000000000011</v>
      </c>
      <c r="G191" s="36">
        <v>447.9000000000002</v>
      </c>
      <c r="H191" s="36">
        <v>478.60000000000014</v>
      </c>
      <c r="I191" s="36">
        <v>487.20000000000005</v>
      </c>
      <c r="J191" s="36">
        <v>493.9500000000001</v>
      </c>
      <c r="K191" s="31">
        <v>480.45</v>
      </c>
      <c r="L191" s="31">
        <v>465.1</v>
      </c>
      <c r="M191" s="31">
        <v>24.820509999999999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600.35</v>
      </c>
      <c r="D192" s="36">
        <v>602.7833333333333</v>
      </c>
      <c r="E192" s="36">
        <v>592.21666666666658</v>
      </c>
      <c r="F192" s="36">
        <v>584.08333333333326</v>
      </c>
      <c r="G192" s="36">
        <v>573.51666666666654</v>
      </c>
      <c r="H192" s="36">
        <v>610.91666666666663</v>
      </c>
      <c r="I192" s="36">
        <v>621.48333333333323</v>
      </c>
      <c r="J192" s="36">
        <v>629.61666666666667</v>
      </c>
      <c r="K192" s="31">
        <v>613.35</v>
      </c>
      <c r="L192" s="31">
        <v>594.65</v>
      </c>
      <c r="M192" s="31">
        <v>12.370200000000001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2186.9</v>
      </c>
      <c r="D193" s="36">
        <v>2191.0000000000005</v>
      </c>
      <c r="E193" s="36">
        <v>2170.7000000000007</v>
      </c>
      <c r="F193" s="36">
        <v>2154.5000000000005</v>
      </c>
      <c r="G193" s="36">
        <v>2134.2000000000007</v>
      </c>
      <c r="H193" s="36">
        <v>2207.2000000000007</v>
      </c>
      <c r="I193" s="36">
        <v>2227.5000000000009</v>
      </c>
      <c r="J193" s="36">
        <v>2243.7000000000007</v>
      </c>
      <c r="K193" s="31">
        <v>2211.3000000000002</v>
      </c>
      <c r="L193" s="31">
        <v>2174.8000000000002</v>
      </c>
      <c r="M193" s="31">
        <v>9.0523699999999998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959.2</v>
      </c>
      <c r="D194" s="36">
        <v>961.43333333333339</v>
      </c>
      <c r="E194" s="36">
        <v>951.81666666666683</v>
      </c>
      <c r="F194" s="36">
        <v>944.43333333333339</v>
      </c>
      <c r="G194" s="36">
        <v>934.81666666666683</v>
      </c>
      <c r="H194" s="36">
        <v>968.81666666666683</v>
      </c>
      <c r="I194" s="36">
        <v>978.43333333333339</v>
      </c>
      <c r="J194" s="36">
        <v>985.81666666666683</v>
      </c>
      <c r="K194" s="31">
        <v>971.05</v>
      </c>
      <c r="L194" s="31">
        <v>954.05</v>
      </c>
      <c r="M194" s="31">
        <v>2.1683300000000001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2165.65</v>
      </c>
      <c r="D195" s="36">
        <v>2164.6166666666668</v>
      </c>
      <c r="E195" s="36">
        <v>2144.9333333333334</v>
      </c>
      <c r="F195" s="36">
        <v>2124.2166666666667</v>
      </c>
      <c r="G195" s="36">
        <v>2104.5333333333333</v>
      </c>
      <c r="H195" s="36">
        <v>2185.3333333333335</v>
      </c>
      <c r="I195" s="36">
        <v>2205.0166666666669</v>
      </c>
      <c r="J195" s="36">
        <v>2225.7333333333336</v>
      </c>
      <c r="K195" s="31">
        <v>2184.3000000000002</v>
      </c>
      <c r="L195" s="31">
        <v>2143.9</v>
      </c>
      <c r="M195" s="31">
        <v>0.19935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812.8</v>
      </c>
      <c r="D196" s="36">
        <v>812.80000000000007</v>
      </c>
      <c r="E196" s="36">
        <v>805.00000000000011</v>
      </c>
      <c r="F196" s="36">
        <v>797.2</v>
      </c>
      <c r="G196" s="36">
        <v>789.40000000000009</v>
      </c>
      <c r="H196" s="36">
        <v>820.60000000000014</v>
      </c>
      <c r="I196" s="36">
        <v>828.40000000000009</v>
      </c>
      <c r="J196" s="36">
        <v>836.20000000000016</v>
      </c>
      <c r="K196" s="31">
        <v>820.6</v>
      </c>
      <c r="L196" s="31">
        <v>805</v>
      </c>
      <c r="M196" s="31">
        <v>0.99246000000000001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411.8</v>
      </c>
      <c r="D197" s="36">
        <v>410.68333333333339</v>
      </c>
      <c r="E197" s="36">
        <v>406.46666666666681</v>
      </c>
      <c r="F197" s="36">
        <v>401.13333333333344</v>
      </c>
      <c r="G197" s="36">
        <v>396.91666666666686</v>
      </c>
      <c r="H197" s="36">
        <v>416.01666666666677</v>
      </c>
      <c r="I197" s="36">
        <v>420.23333333333335</v>
      </c>
      <c r="J197" s="36">
        <v>425.56666666666672</v>
      </c>
      <c r="K197" s="31">
        <v>414.9</v>
      </c>
      <c r="L197" s="31">
        <v>405.35</v>
      </c>
      <c r="M197" s="31">
        <v>5.6628999999999996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3698.25</v>
      </c>
      <c r="D198" s="36">
        <v>3671.9166666666665</v>
      </c>
      <c r="E198" s="36">
        <v>3627.4333333333329</v>
      </c>
      <c r="F198" s="36">
        <v>3556.6166666666663</v>
      </c>
      <c r="G198" s="36">
        <v>3512.1333333333328</v>
      </c>
      <c r="H198" s="36">
        <v>3742.7333333333331</v>
      </c>
      <c r="I198" s="36">
        <v>3787.2166666666667</v>
      </c>
      <c r="J198" s="36">
        <v>3858.0333333333333</v>
      </c>
      <c r="K198" s="31">
        <v>3716.4</v>
      </c>
      <c r="L198" s="31">
        <v>3601.1</v>
      </c>
      <c r="M198" s="31">
        <v>1.6437999999999999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567.1</v>
      </c>
      <c r="D199" s="36">
        <v>572.11666666666667</v>
      </c>
      <c r="E199" s="36">
        <v>560.63333333333333</v>
      </c>
      <c r="F199" s="36">
        <v>554.16666666666663</v>
      </c>
      <c r="G199" s="36">
        <v>542.68333333333328</v>
      </c>
      <c r="H199" s="36">
        <v>578.58333333333337</v>
      </c>
      <c r="I199" s="36">
        <v>590.06666666666672</v>
      </c>
      <c r="J199" s="36">
        <v>596.53333333333342</v>
      </c>
      <c r="K199" s="31">
        <v>583.6</v>
      </c>
      <c r="L199" s="31">
        <v>565.65</v>
      </c>
      <c r="M199" s="31">
        <v>13.999459999999999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678.6</v>
      </c>
      <c r="D200" s="36">
        <v>674.15</v>
      </c>
      <c r="E200" s="36">
        <v>668.3</v>
      </c>
      <c r="F200" s="36">
        <v>658</v>
      </c>
      <c r="G200" s="36">
        <v>652.15</v>
      </c>
      <c r="H200" s="36">
        <v>684.44999999999993</v>
      </c>
      <c r="I200" s="36">
        <v>690.30000000000007</v>
      </c>
      <c r="J200" s="36">
        <v>700.59999999999991</v>
      </c>
      <c r="K200" s="31">
        <v>680</v>
      </c>
      <c r="L200" s="31">
        <v>663.85</v>
      </c>
      <c r="M200" s="31">
        <v>4.8482599999999998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203.6</v>
      </c>
      <c r="D201" s="36">
        <v>207.35</v>
      </c>
      <c r="E201" s="36">
        <v>198.75</v>
      </c>
      <c r="F201" s="36">
        <v>193.9</v>
      </c>
      <c r="G201" s="36">
        <v>185.3</v>
      </c>
      <c r="H201" s="36">
        <v>212.2</v>
      </c>
      <c r="I201" s="36">
        <v>220.79999999999995</v>
      </c>
      <c r="J201" s="36">
        <v>225.64999999999998</v>
      </c>
      <c r="K201" s="31">
        <v>215.95</v>
      </c>
      <c r="L201" s="31">
        <v>202.5</v>
      </c>
      <c r="M201" s="31">
        <v>68.838149999999999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223.4</v>
      </c>
      <c r="D202" s="36">
        <v>226.81666666666669</v>
      </c>
      <c r="E202" s="36">
        <v>218.98333333333338</v>
      </c>
      <c r="F202" s="36">
        <v>214.56666666666669</v>
      </c>
      <c r="G202" s="36">
        <v>206.73333333333338</v>
      </c>
      <c r="H202" s="36">
        <v>231.23333333333338</v>
      </c>
      <c r="I202" s="36">
        <v>239.06666666666669</v>
      </c>
      <c r="J202" s="36">
        <v>243.48333333333338</v>
      </c>
      <c r="K202" s="31">
        <v>234.65</v>
      </c>
      <c r="L202" s="31">
        <v>222.4</v>
      </c>
      <c r="M202" s="31">
        <v>42.142519999999998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368</v>
      </c>
      <c r="D203" s="36">
        <v>370.66666666666669</v>
      </c>
      <c r="E203" s="36">
        <v>363.33333333333337</v>
      </c>
      <c r="F203" s="36">
        <v>358.66666666666669</v>
      </c>
      <c r="G203" s="36">
        <v>351.33333333333337</v>
      </c>
      <c r="H203" s="36">
        <v>375.33333333333337</v>
      </c>
      <c r="I203" s="36">
        <v>382.66666666666674</v>
      </c>
      <c r="J203" s="36">
        <v>387.33333333333337</v>
      </c>
      <c r="K203" s="31">
        <v>378</v>
      </c>
      <c r="L203" s="31">
        <v>366</v>
      </c>
      <c r="M203" s="31">
        <v>7.3251200000000001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1683.7</v>
      </c>
      <c r="D204" s="36">
        <v>1697.6000000000001</v>
      </c>
      <c r="E204" s="36">
        <v>1660.1000000000004</v>
      </c>
      <c r="F204" s="36">
        <v>1636.5000000000002</v>
      </c>
      <c r="G204" s="36">
        <v>1599.0000000000005</v>
      </c>
      <c r="H204" s="36">
        <v>1721.2000000000003</v>
      </c>
      <c r="I204" s="36">
        <v>1758.6999999999998</v>
      </c>
      <c r="J204" s="36">
        <v>1782.3000000000002</v>
      </c>
      <c r="K204" s="31">
        <v>1735.1</v>
      </c>
      <c r="L204" s="31">
        <v>1674</v>
      </c>
      <c r="M204" s="31">
        <v>2.1176900000000001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1649.8</v>
      </c>
      <c r="D205" s="36">
        <v>1652.7166666666665</v>
      </c>
      <c r="E205" s="36">
        <v>1636.583333333333</v>
      </c>
      <c r="F205" s="36">
        <v>1623.3666666666666</v>
      </c>
      <c r="G205" s="36">
        <v>1607.2333333333331</v>
      </c>
      <c r="H205" s="36">
        <v>1665.9333333333329</v>
      </c>
      <c r="I205" s="36">
        <v>1682.0666666666666</v>
      </c>
      <c r="J205" s="36">
        <v>1695.2833333333328</v>
      </c>
      <c r="K205" s="31">
        <v>1668.85</v>
      </c>
      <c r="L205" s="31">
        <v>1639.5</v>
      </c>
      <c r="M205" s="31">
        <v>18.442530000000001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3880.9</v>
      </c>
      <c r="D206" s="36">
        <v>3844.4500000000003</v>
      </c>
      <c r="E206" s="36">
        <v>3778.9500000000007</v>
      </c>
      <c r="F206" s="36">
        <v>3677.0000000000005</v>
      </c>
      <c r="G206" s="36">
        <v>3611.5000000000009</v>
      </c>
      <c r="H206" s="36">
        <v>3946.4000000000005</v>
      </c>
      <c r="I206" s="36">
        <v>4011.8999999999996</v>
      </c>
      <c r="J206" s="36">
        <v>4113.8500000000004</v>
      </c>
      <c r="K206" s="31">
        <v>3909.95</v>
      </c>
      <c r="L206" s="31">
        <v>3742.5</v>
      </c>
      <c r="M206" s="31">
        <v>11.54419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1422.3</v>
      </c>
      <c r="D207" s="36">
        <v>1423.5666666666666</v>
      </c>
      <c r="E207" s="36">
        <v>1412.2833333333333</v>
      </c>
      <c r="F207" s="36">
        <v>1402.2666666666667</v>
      </c>
      <c r="G207" s="36">
        <v>1390.9833333333333</v>
      </c>
      <c r="H207" s="36">
        <v>1433.5833333333333</v>
      </c>
      <c r="I207" s="36">
        <v>1444.8666666666666</v>
      </c>
      <c r="J207" s="36">
        <v>1454.8833333333332</v>
      </c>
      <c r="K207" s="31">
        <v>1434.85</v>
      </c>
      <c r="L207" s="31">
        <v>1413.55</v>
      </c>
      <c r="M207" s="31">
        <v>117.53435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576.35</v>
      </c>
      <c r="D208" s="36">
        <v>574.85</v>
      </c>
      <c r="E208" s="36">
        <v>568.75</v>
      </c>
      <c r="F208" s="36">
        <v>561.15</v>
      </c>
      <c r="G208" s="36">
        <v>555.04999999999995</v>
      </c>
      <c r="H208" s="36">
        <v>582.45000000000005</v>
      </c>
      <c r="I208" s="36">
        <v>588.55000000000018</v>
      </c>
      <c r="J208" s="36">
        <v>596.15000000000009</v>
      </c>
      <c r="K208" s="31">
        <v>580.95000000000005</v>
      </c>
      <c r="L208" s="31">
        <v>567.25</v>
      </c>
      <c r="M208" s="31">
        <v>41.99991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115.1</v>
      </c>
      <c r="D209" s="36">
        <v>114.16666666666667</v>
      </c>
      <c r="E209" s="36">
        <v>110.93333333333334</v>
      </c>
      <c r="F209" s="36">
        <v>106.76666666666667</v>
      </c>
      <c r="G209" s="36">
        <v>103.53333333333333</v>
      </c>
      <c r="H209" s="36">
        <v>118.33333333333334</v>
      </c>
      <c r="I209" s="36">
        <v>121.56666666666666</v>
      </c>
      <c r="J209" s="36">
        <v>125.73333333333335</v>
      </c>
      <c r="K209" s="31">
        <v>117.4</v>
      </c>
      <c r="L209" s="31">
        <v>110</v>
      </c>
      <c r="M209" s="31">
        <v>387.08823000000001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503.9</v>
      </c>
      <c r="D210" s="36">
        <v>505.86666666666662</v>
      </c>
      <c r="E210" s="36">
        <v>501.03333333333325</v>
      </c>
      <c r="F210" s="36">
        <v>498.16666666666663</v>
      </c>
      <c r="G210" s="36">
        <v>493.33333333333326</v>
      </c>
      <c r="H210" s="36">
        <v>508.73333333333323</v>
      </c>
      <c r="I210" s="36">
        <v>513.56666666666661</v>
      </c>
      <c r="J210" s="36">
        <v>516.43333333333317</v>
      </c>
      <c r="K210" s="31">
        <v>510.7</v>
      </c>
      <c r="L210" s="31">
        <v>503</v>
      </c>
      <c r="M210" s="31">
        <v>0.32815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834.75</v>
      </c>
      <c r="D211" s="36">
        <v>841.46666666666658</v>
      </c>
      <c r="E211" s="36">
        <v>826.33333333333314</v>
      </c>
      <c r="F211" s="36">
        <v>817.91666666666652</v>
      </c>
      <c r="G211" s="36">
        <v>802.78333333333308</v>
      </c>
      <c r="H211" s="36">
        <v>849.88333333333321</v>
      </c>
      <c r="I211" s="36">
        <v>865.01666666666665</v>
      </c>
      <c r="J211" s="36">
        <v>873.43333333333328</v>
      </c>
      <c r="K211" s="31">
        <v>856.6</v>
      </c>
      <c r="L211" s="31">
        <v>833.05</v>
      </c>
      <c r="M211" s="31">
        <v>3.2594500000000002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1424.05</v>
      </c>
      <c r="D212" s="36">
        <v>1422.45</v>
      </c>
      <c r="E212" s="36">
        <v>1414.9</v>
      </c>
      <c r="F212" s="36">
        <v>1405.75</v>
      </c>
      <c r="G212" s="36">
        <v>1398.2</v>
      </c>
      <c r="H212" s="36">
        <v>1431.6000000000001</v>
      </c>
      <c r="I212" s="36">
        <v>1439.1499999999999</v>
      </c>
      <c r="J212" s="36">
        <v>1448.3000000000002</v>
      </c>
      <c r="K212" s="31">
        <v>1430</v>
      </c>
      <c r="L212" s="31">
        <v>1413.3</v>
      </c>
      <c r="M212" s="31">
        <v>3.6370800000000001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4496.1000000000004</v>
      </c>
      <c r="D213" s="36">
        <v>4498.75</v>
      </c>
      <c r="E213" s="36">
        <v>4467.5</v>
      </c>
      <c r="F213" s="36">
        <v>4438.8999999999996</v>
      </c>
      <c r="G213" s="36">
        <v>4407.6499999999996</v>
      </c>
      <c r="H213" s="36">
        <v>4527.3500000000004</v>
      </c>
      <c r="I213" s="36">
        <v>4558.6000000000004</v>
      </c>
      <c r="J213" s="36">
        <v>4587.2000000000007</v>
      </c>
      <c r="K213" s="31">
        <v>4530</v>
      </c>
      <c r="L213" s="31">
        <v>4470.1499999999996</v>
      </c>
      <c r="M213" s="31">
        <v>6.0509000000000004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505.05</v>
      </c>
      <c r="D214" s="36">
        <v>509.59999999999997</v>
      </c>
      <c r="E214" s="36">
        <v>499.44999999999993</v>
      </c>
      <c r="F214" s="36">
        <v>493.84999999999997</v>
      </c>
      <c r="G214" s="36">
        <v>483.69999999999993</v>
      </c>
      <c r="H214" s="36">
        <v>515.19999999999993</v>
      </c>
      <c r="I214" s="36">
        <v>525.34999999999991</v>
      </c>
      <c r="J214" s="36">
        <v>530.94999999999993</v>
      </c>
      <c r="K214" s="31">
        <v>519.75</v>
      </c>
      <c r="L214" s="31">
        <v>504</v>
      </c>
      <c r="M214" s="31">
        <v>76.055430000000001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3049.75</v>
      </c>
      <c r="D215" s="36">
        <v>3046.15</v>
      </c>
      <c r="E215" s="36">
        <v>3017.3</v>
      </c>
      <c r="F215" s="36">
        <v>2984.85</v>
      </c>
      <c r="G215" s="36">
        <v>2956</v>
      </c>
      <c r="H215" s="36">
        <v>3078.6000000000004</v>
      </c>
      <c r="I215" s="36">
        <v>3107.45</v>
      </c>
      <c r="J215" s="36">
        <v>3139.9000000000005</v>
      </c>
      <c r="K215" s="31">
        <v>3075</v>
      </c>
      <c r="L215" s="31">
        <v>3013.7</v>
      </c>
      <c r="M215" s="31">
        <v>8.4917800000000003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262.45</v>
      </c>
      <c r="D216" s="36">
        <v>262.5</v>
      </c>
      <c r="E216" s="36">
        <v>257.2</v>
      </c>
      <c r="F216" s="36">
        <v>251.95</v>
      </c>
      <c r="G216" s="36">
        <v>246.64999999999998</v>
      </c>
      <c r="H216" s="36">
        <v>267.75</v>
      </c>
      <c r="I216" s="36">
        <v>273.04999999999995</v>
      </c>
      <c r="J216" s="36">
        <v>278.3</v>
      </c>
      <c r="K216" s="31">
        <v>267.8</v>
      </c>
      <c r="L216" s="31">
        <v>257.25</v>
      </c>
      <c r="M216" s="31">
        <v>54.538539999999998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541.65</v>
      </c>
      <c r="D217" s="36">
        <v>532.05000000000007</v>
      </c>
      <c r="E217" s="36">
        <v>520.60000000000014</v>
      </c>
      <c r="F217" s="36">
        <v>499.55000000000007</v>
      </c>
      <c r="G217" s="36">
        <v>488.10000000000014</v>
      </c>
      <c r="H217" s="36">
        <v>553.10000000000014</v>
      </c>
      <c r="I217" s="36">
        <v>564.55000000000018</v>
      </c>
      <c r="J217" s="36">
        <v>585.60000000000014</v>
      </c>
      <c r="K217" s="31">
        <v>543.5</v>
      </c>
      <c r="L217" s="31">
        <v>511</v>
      </c>
      <c r="M217" s="31">
        <v>161.08206999999999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2404.25</v>
      </c>
      <c r="D218" s="36">
        <v>2396.9333333333334</v>
      </c>
      <c r="E218" s="36">
        <v>2387.3166666666666</v>
      </c>
      <c r="F218" s="36">
        <v>2370.3833333333332</v>
      </c>
      <c r="G218" s="36">
        <v>2360.7666666666664</v>
      </c>
      <c r="H218" s="36">
        <v>2413.8666666666668</v>
      </c>
      <c r="I218" s="36">
        <v>2423.4833333333336</v>
      </c>
      <c r="J218" s="36">
        <v>2440.416666666667</v>
      </c>
      <c r="K218" s="31">
        <v>2406.5500000000002</v>
      </c>
      <c r="L218" s="31">
        <v>2380</v>
      </c>
      <c r="M218" s="31">
        <v>8.3159600000000005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310.25</v>
      </c>
      <c r="D219" s="36">
        <v>310.9666666666667</v>
      </c>
      <c r="E219" s="36">
        <v>307.98333333333341</v>
      </c>
      <c r="F219" s="36">
        <v>305.7166666666667</v>
      </c>
      <c r="G219" s="36">
        <v>302.73333333333341</v>
      </c>
      <c r="H219" s="36">
        <v>313.23333333333341</v>
      </c>
      <c r="I219" s="36">
        <v>316.21666666666675</v>
      </c>
      <c r="J219" s="36">
        <v>318.48333333333341</v>
      </c>
      <c r="K219" s="31">
        <v>313.95</v>
      </c>
      <c r="L219" s="31">
        <v>308.7</v>
      </c>
      <c r="M219" s="31">
        <v>3.49742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5881.2</v>
      </c>
      <c r="D220" s="36">
        <v>5890.9000000000005</v>
      </c>
      <c r="E220" s="36">
        <v>5831.8000000000011</v>
      </c>
      <c r="F220" s="36">
        <v>5782.4000000000005</v>
      </c>
      <c r="G220" s="36">
        <v>5723.3000000000011</v>
      </c>
      <c r="H220" s="36">
        <v>5940.3000000000011</v>
      </c>
      <c r="I220" s="36">
        <v>5999.4000000000015</v>
      </c>
      <c r="J220" s="36">
        <v>6048.8000000000011</v>
      </c>
      <c r="K220" s="31">
        <v>5950</v>
      </c>
      <c r="L220" s="31">
        <v>5841.5</v>
      </c>
      <c r="M220" s="31">
        <v>0.11821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928.25</v>
      </c>
      <c r="D221" s="36">
        <v>934.44999999999993</v>
      </c>
      <c r="E221" s="36">
        <v>913.89999999999986</v>
      </c>
      <c r="F221" s="36">
        <v>899.55</v>
      </c>
      <c r="G221" s="36">
        <v>878.99999999999989</v>
      </c>
      <c r="H221" s="36">
        <v>948.79999999999984</v>
      </c>
      <c r="I221" s="36">
        <v>969.3499999999998</v>
      </c>
      <c r="J221" s="36">
        <v>983.69999999999982</v>
      </c>
      <c r="K221" s="31">
        <v>955</v>
      </c>
      <c r="L221" s="31">
        <v>920.1</v>
      </c>
      <c r="M221" s="31">
        <v>1.3792899999999999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38118.449999999997</v>
      </c>
      <c r="D222" s="36">
        <v>38159.016666666663</v>
      </c>
      <c r="E222" s="36">
        <v>37960.033333333326</v>
      </c>
      <c r="F222" s="36">
        <v>37801.616666666661</v>
      </c>
      <c r="G222" s="36">
        <v>37602.633333333324</v>
      </c>
      <c r="H222" s="36">
        <v>38317.433333333327</v>
      </c>
      <c r="I222" s="36">
        <v>38516.416666666664</v>
      </c>
      <c r="J222" s="36">
        <v>38674.833333333328</v>
      </c>
      <c r="K222" s="31">
        <v>38358</v>
      </c>
      <c r="L222" s="31">
        <v>38000.6</v>
      </c>
      <c r="M222" s="31">
        <v>3.9899999999999998E-2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203.45</v>
      </c>
      <c r="D223" s="36">
        <v>205.06666666666669</v>
      </c>
      <c r="E223" s="36">
        <v>196.33333333333337</v>
      </c>
      <c r="F223" s="36">
        <v>189.21666666666667</v>
      </c>
      <c r="G223" s="36">
        <v>180.48333333333335</v>
      </c>
      <c r="H223" s="36">
        <v>212.18333333333339</v>
      </c>
      <c r="I223" s="36">
        <v>220.91666666666669</v>
      </c>
      <c r="J223" s="36">
        <v>228.03333333333342</v>
      </c>
      <c r="K223" s="31">
        <v>213.8</v>
      </c>
      <c r="L223" s="31">
        <v>197.95</v>
      </c>
      <c r="M223" s="31">
        <v>432.36849000000001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1054.2</v>
      </c>
      <c r="D224" s="36">
        <v>1055.6666666666667</v>
      </c>
      <c r="E224" s="36">
        <v>1049.0333333333335</v>
      </c>
      <c r="F224" s="36">
        <v>1043.8666666666668</v>
      </c>
      <c r="G224" s="36">
        <v>1037.2333333333336</v>
      </c>
      <c r="H224" s="36">
        <v>1060.8333333333335</v>
      </c>
      <c r="I224" s="36">
        <v>1067.4666666666667</v>
      </c>
      <c r="J224" s="36">
        <v>1072.6333333333334</v>
      </c>
      <c r="K224" s="31">
        <v>1062.3</v>
      </c>
      <c r="L224" s="31">
        <v>1050.5</v>
      </c>
      <c r="M224" s="31">
        <v>78.759410000000003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1650.55</v>
      </c>
      <c r="D225" s="36">
        <v>1648.5333333333335</v>
      </c>
      <c r="E225" s="36">
        <v>1632.0666666666671</v>
      </c>
      <c r="F225" s="36">
        <v>1613.5833333333335</v>
      </c>
      <c r="G225" s="36">
        <v>1597.116666666667</v>
      </c>
      <c r="H225" s="36">
        <v>1667.0166666666671</v>
      </c>
      <c r="I225" s="36">
        <v>1683.4833333333338</v>
      </c>
      <c r="J225" s="36">
        <v>1701.9666666666672</v>
      </c>
      <c r="K225" s="31">
        <v>1665</v>
      </c>
      <c r="L225" s="31">
        <v>1630.05</v>
      </c>
      <c r="M225" s="31">
        <v>3.4780600000000002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523.1</v>
      </c>
      <c r="D226" s="36">
        <v>523.91666666666674</v>
      </c>
      <c r="E226" s="36">
        <v>519.63333333333344</v>
      </c>
      <c r="F226" s="36">
        <v>516.16666666666674</v>
      </c>
      <c r="G226" s="36">
        <v>511.88333333333344</v>
      </c>
      <c r="H226" s="36">
        <v>527.38333333333344</v>
      </c>
      <c r="I226" s="36">
        <v>531.66666666666674</v>
      </c>
      <c r="J226" s="36">
        <v>535.13333333333344</v>
      </c>
      <c r="K226" s="31">
        <v>528.20000000000005</v>
      </c>
      <c r="L226" s="31">
        <v>520.45000000000005</v>
      </c>
      <c r="M226" s="31">
        <v>10.81969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831.95</v>
      </c>
      <c r="D227" s="36">
        <v>838.15</v>
      </c>
      <c r="E227" s="36">
        <v>820.3</v>
      </c>
      <c r="F227" s="36">
        <v>808.65</v>
      </c>
      <c r="G227" s="36">
        <v>790.8</v>
      </c>
      <c r="H227" s="36">
        <v>849.8</v>
      </c>
      <c r="I227" s="36">
        <v>867.65000000000009</v>
      </c>
      <c r="J227" s="36">
        <v>879.3</v>
      </c>
      <c r="K227" s="31">
        <v>856</v>
      </c>
      <c r="L227" s="31">
        <v>826.5</v>
      </c>
      <c r="M227" s="31">
        <v>2.7048899999999998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89.9</v>
      </c>
      <c r="D228" s="36">
        <v>90.45</v>
      </c>
      <c r="E228" s="36">
        <v>89</v>
      </c>
      <c r="F228" s="36">
        <v>88.1</v>
      </c>
      <c r="G228" s="36">
        <v>86.649999999999991</v>
      </c>
      <c r="H228" s="36">
        <v>91.350000000000009</v>
      </c>
      <c r="I228" s="36">
        <v>92.800000000000026</v>
      </c>
      <c r="J228" s="36">
        <v>93.700000000000017</v>
      </c>
      <c r="K228" s="31">
        <v>91.9</v>
      </c>
      <c r="L228" s="31">
        <v>89.55</v>
      </c>
      <c r="M228" s="31">
        <v>79.063869999999994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83.95</v>
      </c>
      <c r="D229" s="36">
        <v>83.683333333333337</v>
      </c>
      <c r="E229" s="36">
        <v>82.716666666666669</v>
      </c>
      <c r="F229" s="36">
        <v>81.483333333333334</v>
      </c>
      <c r="G229" s="36">
        <v>80.516666666666666</v>
      </c>
      <c r="H229" s="36">
        <v>84.916666666666671</v>
      </c>
      <c r="I229" s="36">
        <v>85.88333333333334</v>
      </c>
      <c r="J229" s="36">
        <v>87.116666666666674</v>
      </c>
      <c r="K229" s="31">
        <v>84.65</v>
      </c>
      <c r="L229" s="31">
        <v>82.45</v>
      </c>
      <c r="M229" s="31">
        <v>664.70288000000005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119.35</v>
      </c>
      <c r="D230" s="36">
        <v>119.41666666666667</v>
      </c>
      <c r="E230" s="36">
        <v>117.98333333333335</v>
      </c>
      <c r="F230" s="36">
        <v>116.61666666666667</v>
      </c>
      <c r="G230" s="36">
        <v>115.18333333333335</v>
      </c>
      <c r="H230" s="36">
        <v>120.78333333333335</v>
      </c>
      <c r="I230" s="36">
        <v>122.21666666666665</v>
      </c>
      <c r="J230" s="36">
        <v>123.58333333333334</v>
      </c>
      <c r="K230" s="31">
        <v>120.85</v>
      </c>
      <c r="L230" s="31">
        <v>118.05</v>
      </c>
      <c r="M230" s="31">
        <v>61.012459999999997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609.25</v>
      </c>
      <c r="D231" s="36">
        <v>607.11666666666667</v>
      </c>
      <c r="E231" s="36">
        <v>602.0333333333333</v>
      </c>
      <c r="F231" s="36">
        <v>594.81666666666661</v>
      </c>
      <c r="G231" s="36">
        <v>589.73333333333323</v>
      </c>
      <c r="H231" s="36">
        <v>614.33333333333337</v>
      </c>
      <c r="I231" s="36">
        <v>619.41666666666663</v>
      </c>
      <c r="J231" s="36">
        <v>626.63333333333344</v>
      </c>
      <c r="K231" s="31">
        <v>612.20000000000005</v>
      </c>
      <c r="L231" s="31">
        <v>599.9</v>
      </c>
      <c r="M231" s="31">
        <v>3.1779600000000001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67.099999999999994</v>
      </c>
      <c r="D232" s="36">
        <v>67.449999999999989</v>
      </c>
      <c r="E232" s="36">
        <v>65.59999999999998</v>
      </c>
      <c r="F232" s="36">
        <v>64.099999999999994</v>
      </c>
      <c r="G232" s="36">
        <v>62.249999999999986</v>
      </c>
      <c r="H232" s="36">
        <v>68.949999999999974</v>
      </c>
      <c r="I232" s="36">
        <v>70.8</v>
      </c>
      <c r="J232" s="36">
        <v>72.299999999999969</v>
      </c>
      <c r="K232" s="31">
        <v>69.3</v>
      </c>
      <c r="L232" s="31">
        <v>65.95</v>
      </c>
      <c r="M232" s="31">
        <v>236.0095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231.9</v>
      </c>
      <c r="D233" s="36">
        <v>232.4666666666667</v>
      </c>
      <c r="E233" s="36">
        <v>227.48333333333341</v>
      </c>
      <c r="F233" s="36">
        <v>223.06666666666672</v>
      </c>
      <c r="G233" s="36">
        <v>218.08333333333343</v>
      </c>
      <c r="H233" s="36">
        <v>236.88333333333338</v>
      </c>
      <c r="I233" s="36">
        <v>241.86666666666667</v>
      </c>
      <c r="J233" s="36">
        <v>246.28333333333336</v>
      </c>
      <c r="K233" s="31">
        <v>237.45</v>
      </c>
      <c r="L233" s="31">
        <v>228.05</v>
      </c>
      <c r="M233" s="31">
        <v>158.58771999999999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409.2</v>
      </c>
      <c r="D234" s="36">
        <v>409.84999999999997</v>
      </c>
      <c r="E234" s="36">
        <v>406.64999999999992</v>
      </c>
      <c r="F234" s="36">
        <v>404.09999999999997</v>
      </c>
      <c r="G234" s="36">
        <v>400.89999999999992</v>
      </c>
      <c r="H234" s="36">
        <v>412.39999999999992</v>
      </c>
      <c r="I234" s="36">
        <v>415.59999999999997</v>
      </c>
      <c r="J234" s="36">
        <v>418.14999999999992</v>
      </c>
      <c r="K234" s="31">
        <v>413.05</v>
      </c>
      <c r="L234" s="31">
        <v>407.3</v>
      </c>
      <c r="M234" s="31">
        <v>79.821449999999999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318.5</v>
      </c>
      <c r="D235" s="36">
        <v>316.93333333333334</v>
      </c>
      <c r="E235" s="36">
        <v>310.86666666666667</v>
      </c>
      <c r="F235" s="36">
        <v>303.23333333333335</v>
      </c>
      <c r="G235" s="36">
        <v>297.16666666666669</v>
      </c>
      <c r="H235" s="36">
        <v>324.56666666666666</v>
      </c>
      <c r="I235" s="36">
        <v>330.63333333333338</v>
      </c>
      <c r="J235" s="36">
        <v>338.26666666666665</v>
      </c>
      <c r="K235" s="31">
        <v>323</v>
      </c>
      <c r="L235" s="31">
        <v>309.3</v>
      </c>
      <c r="M235" s="31">
        <v>15.91004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239.1</v>
      </c>
      <c r="D236" s="36">
        <v>241.06666666666669</v>
      </c>
      <c r="E236" s="36">
        <v>236.28333333333339</v>
      </c>
      <c r="F236" s="36">
        <v>233.4666666666667</v>
      </c>
      <c r="G236" s="36">
        <v>228.68333333333339</v>
      </c>
      <c r="H236" s="36">
        <v>243.88333333333338</v>
      </c>
      <c r="I236" s="36">
        <v>248.66666666666669</v>
      </c>
      <c r="J236" s="36">
        <v>251.48333333333338</v>
      </c>
      <c r="K236" s="31">
        <v>245.85</v>
      </c>
      <c r="L236" s="31">
        <v>238.25</v>
      </c>
      <c r="M236" s="31">
        <v>27.165900000000001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201.05</v>
      </c>
      <c r="D237" s="36">
        <v>203.05000000000004</v>
      </c>
      <c r="E237" s="36">
        <v>197.70000000000007</v>
      </c>
      <c r="F237" s="36">
        <v>194.35000000000002</v>
      </c>
      <c r="G237" s="36">
        <v>189.00000000000006</v>
      </c>
      <c r="H237" s="36">
        <v>206.40000000000009</v>
      </c>
      <c r="I237" s="36">
        <v>211.75000000000006</v>
      </c>
      <c r="J237" s="36">
        <v>215.10000000000011</v>
      </c>
      <c r="K237" s="31">
        <v>208.4</v>
      </c>
      <c r="L237" s="31">
        <v>199.7</v>
      </c>
      <c r="M237" s="31">
        <v>237.72900999999999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2680.8</v>
      </c>
      <c r="D238" s="36">
        <v>2680.3833333333337</v>
      </c>
      <c r="E238" s="36">
        <v>2655.4666666666672</v>
      </c>
      <c r="F238" s="36">
        <v>2630.1333333333337</v>
      </c>
      <c r="G238" s="36">
        <v>2605.2166666666672</v>
      </c>
      <c r="H238" s="36">
        <v>2705.7166666666672</v>
      </c>
      <c r="I238" s="36">
        <v>2730.6333333333341</v>
      </c>
      <c r="J238" s="36">
        <v>2755.9666666666672</v>
      </c>
      <c r="K238" s="31">
        <v>2705.3</v>
      </c>
      <c r="L238" s="31">
        <v>2655.05</v>
      </c>
      <c r="M238" s="31">
        <v>1.2068399999999999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521.65</v>
      </c>
      <c r="D239" s="36">
        <v>523.2166666666667</v>
      </c>
      <c r="E239" s="36">
        <v>517.43333333333339</v>
      </c>
      <c r="F239" s="36">
        <v>513.2166666666667</v>
      </c>
      <c r="G239" s="36">
        <v>507.43333333333339</v>
      </c>
      <c r="H239" s="36">
        <v>527.43333333333339</v>
      </c>
      <c r="I239" s="36">
        <v>533.2166666666667</v>
      </c>
      <c r="J239" s="36">
        <v>537.43333333333339</v>
      </c>
      <c r="K239" s="31">
        <v>529</v>
      </c>
      <c r="L239" s="31">
        <v>519</v>
      </c>
      <c r="M239" s="31">
        <v>8.4468800000000002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147.05000000000001</v>
      </c>
      <c r="D240" s="36">
        <v>147.01666666666668</v>
      </c>
      <c r="E240" s="36">
        <v>146.03333333333336</v>
      </c>
      <c r="F240" s="36">
        <v>145.01666666666668</v>
      </c>
      <c r="G240" s="36">
        <v>144.03333333333336</v>
      </c>
      <c r="H240" s="36">
        <v>148.03333333333336</v>
      </c>
      <c r="I240" s="36">
        <v>149.01666666666665</v>
      </c>
      <c r="J240" s="36">
        <v>150.03333333333336</v>
      </c>
      <c r="K240" s="31">
        <v>148</v>
      </c>
      <c r="L240" s="31">
        <v>146</v>
      </c>
      <c r="M240" s="31">
        <v>61.686010000000003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579.70000000000005</v>
      </c>
      <c r="D241" s="36">
        <v>582.06666666666672</v>
      </c>
      <c r="E241" s="36">
        <v>564.63333333333344</v>
      </c>
      <c r="F241" s="36">
        <v>549.56666666666672</v>
      </c>
      <c r="G241" s="36">
        <v>532.13333333333344</v>
      </c>
      <c r="H241" s="36">
        <v>597.13333333333344</v>
      </c>
      <c r="I241" s="36">
        <v>614.56666666666661</v>
      </c>
      <c r="J241" s="36">
        <v>629.63333333333344</v>
      </c>
      <c r="K241" s="31">
        <v>599.5</v>
      </c>
      <c r="L241" s="31">
        <v>567</v>
      </c>
      <c r="M241" s="31">
        <v>123.04371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177.5</v>
      </c>
      <c r="D242" s="36">
        <v>176.28333333333333</v>
      </c>
      <c r="E242" s="36">
        <v>173.76666666666665</v>
      </c>
      <c r="F242" s="36">
        <v>170.03333333333333</v>
      </c>
      <c r="G242" s="36">
        <v>167.51666666666665</v>
      </c>
      <c r="H242" s="36">
        <v>180.01666666666665</v>
      </c>
      <c r="I242" s="36">
        <v>182.53333333333336</v>
      </c>
      <c r="J242" s="36">
        <v>186.26666666666665</v>
      </c>
      <c r="K242" s="31">
        <v>178.8</v>
      </c>
      <c r="L242" s="31">
        <v>172.55</v>
      </c>
      <c r="M242" s="31">
        <v>362.64938999999998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66.3</v>
      </c>
      <c r="D243" s="36">
        <v>66.63333333333334</v>
      </c>
      <c r="E243" s="36">
        <v>65.76666666666668</v>
      </c>
      <c r="F243" s="36">
        <v>65.233333333333334</v>
      </c>
      <c r="G243" s="36">
        <v>64.366666666666674</v>
      </c>
      <c r="H243" s="36">
        <v>67.166666666666686</v>
      </c>
      <c r="I243" s="36">
        <v>68.033333333333331</v>
      </c>
      <c r="J243" s="36">
        <v>68.566666666666691</v>
      </c>
      <c r="K243" s="31">
        <v>67.5</v>
      </c>
      <c r="L243" s="31">
        <v>66.099999999999994</v>
      </c>
      <c r="M243" s="31">
        <v>100.70189000000001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968.4</v>
      </c>
      <c r="D244" s="36">
        <v>974.1</v>
      </c>
      <c r="E244" s="36">
        <v>958.30000000000007</v>
      </c>
      <c r="F244" s="36">
        <v>948.2</v>
      </c>
      <c r="G244" s="36">
        <v>932.40000000000009</v>
      </c>
      <c r="H244" s="36">
        <v>984.2</v>
      </c>
      <c r="I244" s="36">
        <v>1000</v>
      </c>
      <c r="J244" s="36">
        <v>1010.1</v>
      </c>
      <c r="K244" s="31">
        <v>989.9</v>
      </c>
      <c r="L244" s="31">
        <v>964</v>
      </c>
      <c r="M244" s="31">
        <v>73.975920000000002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152.30000000000001</v>
      </c>
      <c r="D245" s="36">
        <v>153.48333333333335</v>
      </c>
      <c r="E245" s="36">
        <v>150.56666666666669</v>
      </c>
      <c r="F245" s="36">
        <v>148.83333333333334</v>
      </c>
      <c r="G245" s="36">
        <v>145.91666666666669</v>
      </c>
      <c r="H245" s="36">
        <v>155.2166666666667</v>
      </c>
      <c r="I245" s="36">
        <v>158.13333333333333</v>
      </c>
      <c r="J245" s="36">
        <v>159.8666666666667</v>
      </c>
      <c r="K245" s="31">
        <v>156.4</v>
      </c>
      <c r="L245" s="31">
        <v>151.75</v>
      </c>
      <c r="M245" s="31">
        <v>355.57531999999998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1427.8</v>
      </c>
      <c r="D246" s="36">
        <v>1433.5666666666666</v>
      </c>
      <c r="E246" s="36">
        <v>1417.2833333333333</v>
      </c>
      <c r="F246" s="36">
        <v>1406.7666666666667</v>
      </c>
      <c r="G246" s="36">
        <v>1390.4833333333333</v>
      </c>
      <c r="H246" s="36">
        <v>1444.0833333333333</v>
      </c>
      <c r="I246" s="36">
        <v>1460.3666666666666</v>
      </c>
      <c r="J246" s="36">
        <v>1470.8833333333332</v>
      </c>
      <c r="K246" s="31">
        <v>1449.85</v>
      </c>
      <c r="L246" s="31">
        <v>1423.05</v>
      </c>
      <c r="M246" s="31">
        <v>0.48527999999999999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430.85</v>
      </c>
      <c r="D247" s="36">
        <v>433.16666666666669</v>
      </c>
      <c r="E247" s="36">
        <v>427.68333333333339</v>
      </c>
      <c r="F247" s="36">
        <v>424.51666666666671</v>
      </c>
      <c r="G247" s="36">
        <v>419.03333333333342</v>
      </c>
      <c r="H247" s="36">
        <v>436.33333333333337</v>
      </c>
      <c r="I247" s="36">
        <v>441.81666666666661</v>
      </c>
      <c r="J247" s="36">
        <v>444.98333333333335</v>
      </c>
      <c r="K247" s="31">
        <v>438.65</v>
      </c>
      <c r="L247" s="31">
        <v>430</v>
      </c>
      <c r="M247" s="31">
        <v>30.403179999999999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246.35</v>
      </c>
      <c r="D248" s="36">
        <v>247.51666666666665</v>
      </c>
      <c r="E248" s="36">
        <v>242.1333333333333</v>
      </c>
      <c r="F248" s="36">
        <v>237.91666666666666</v>
      </c>
      <c r="G248" s="36">
        <v>232.5333333333333</v>
      </c>
      <c r="H248" s="36">
        <v>251.73333333333329</v>
      </c>
      <c r="I248" s="36">
        <v>257.11666666666662</v>
      </c>
      <c r="J248" s="36">
        <v>261.33333333333326</v>
      </c>
      <c r="K248" s="31">
        <v>252.9</v>
      </c>
      <c r="L248" s="31">
        <v>243.3</v>
      </c>
      <c r="M248" s="31">
        <v>474.16676000000001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1466.5</v>
      </c>
      <c r="D249" s="36">
        <v>1472.1333333333332</v>
      </c>
      <c r="E249" s="36">
        <v>1458.2666666666664</v>
      </c>
      <c r="F249" s="36">
        <v>1450.0333333333333</v>
      </c>
      <c r="G249" s="36">
        <v>1436.1666666666665</v>
      </c>
      <c r="H249" s="36">
        <v>1480.3666666666663</v>
      </c>
      <c r="I249" s="36">
        <v>1494.2333333333331</v>
      </c>
      <c r="J249" s="36">
        <v>1502.4666666666662</v>
      </c>
      <c r="K249" s="31">
        <v>1486</v>
      </c>
      <c r="L249" s="31">
        <v>1463.9</v>
      </c>
      <c r="M249" s="31">
        <v>20.77787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36.75</v>
      </c>
      <c r="D250" s="36">
        <v>36.716666666666669</v>
      </c>
      <c r="E250" s="36">
        <v>35.533333333333339</v>
      </c>
      <c r="F250" s="36">
        <v>34.31666666666667</v>
      </c>
      <c r="G250" s="36">
        <v>33.13333333333334</v>
      </c>
      <c r="H250" s="36">
        <v>37.933333333333337</v>
      </c>
      <c r="I250" s="36">
        <v>39.116666666666674</v>
      </c>
      <c r="J250" s="36">
        <v>40.333333333333336</v>
      </c>
      <c r="K250" s="31">
        <v>37.9</v>
      </c>
      <c r="L250" s="31">
        <v>35.5</v>
      </c>
      <c r="M250" s="31">
        <v>908.18354999999997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5256.95</v>
      </c>
      <c r="D251" s="36">
        <v>5264.1500000000005</v>
      </c>
      <c r="E251" s="36">
        <v>5200.1000000000013</v>
      </c>
      <c r="F251" s="36">
        <v>5143.2500000000009</v>
      </c>
      <c r="G251" s="36">
        <v>5079.2000000000016</v>
      </c>
      <c r="H251" s="36">
        <v>5321.0000000000009</v>
      </c>
      <c r="I251" s="36">
        <v>5385.05</v>
      </c>
      <c r="J251" s="36">
        <v>5441.9000000000005</v>
      </c>
      <c r="K251" s="31">
        <v>5328.2</v>
      </c>
      <c r="L251" s="31">
        <v>5207.3</v>
      </c>
      <c r="M251" s="31">
        <v>1.65164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1660.15</v>
      </c>
      <c r="D252" s="36">
        <v>1660.0333333333335</v>
      </c>
      <c r="E252" s="36">
        <v>1645.116666666667</v>
      </c>
      <c r="F252" s="36">
        <v>1630.0833333333335</v>
      </c>
      <c r="G252" s="36">
        <v>1615.166666666667</v>
      </c>
      <c r="H252" s="36">
        <v>1675.0666666666671</v>
      </c>
      <c r="I252" s="36">
        <v>1689.9833333333336</v>
      </c>
      <c r="J252" s="36">
        <v>1705.0166666666671</v>
      </c>
      <c r="K252" s="31">
        <v>1674.95</v>
      </c>
      <c r="L252" s="31">
        <v>1645</v>
      </c>
      <c r="M252" s="31">
        <v>27.824380000000001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3447.1</v>
      </c>
      <c r="D253" s="36">
        <v>3471.7166666666672</v>
      </c>
      <c r="E253" s="36">
        <v>3393.4333333333343</v>
      </c>
      <c r="F253" s="36">
        <v>3339.7666666666673</v>
      </c>
      <c r="G253" s="36">
        <v>3261.4833333333345</v>
      </c>
      <c r="H253" s="36">
        <v>3525.3833333333341</v>
      </c>
      <c r="I253" s="36">
        <v>3603.666666666667</v>
      </c>
      <c r="J253" s="36">
        <v>3657.3333333333339</v>
      </c>
      <c r="K253" s="31">
        <v>3550</v>
      </c>
      <c r="L253" s="31">
        <v>3418.05</v>
      </c>
      <c r="M253" s="31">
        <v>9.7420000000000007E-2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983.2</v>
      </c>
      <c r="D254" s="36">
        <v>977.01666666666677</v>
      </c>
      <c r="E254" s="36">
        <v>959.03333333333353</v>
      </c>
      <c r="F254" s="36">
        <v>934.86666666666679</v>
      </c>
      <c r="G254" s="36">
        <v>916.88333333333355</v>
      </c>
      <c r="H254" s="36">
        <v>1001.1833333333335</v>
      </c>
      <c r="I254" s="36">
        <v>1019.1666666666669</v>
      </c>
      <c r="J254" s="36">
        <v>1043.3333333333335</v>
      </c>
      <c r="K254" s="31">
        <v>995</v>
      </c>
      <c r="L254" s="31">
        <v>952.85</v>
      </c>
      <c r="M254" s="31">
        <v>9.2874300000000005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3184.05</v>
      </c>
      <c r="D255" s="36">
        <v>3173.75</v>
      </c>
      <c r="E255" s="36">
        <v>3145.55</v>
      </c>
      <c r="F255" s="36">
        <v>3107.05</v>
      </c>
      <c r="G255" s="36">
        <v>3078.8500000000004</v>
      </c>
      <c r="H255" s="36">
        <v>3212.25</v>
      </c>
      <c r="I255" s="36">
        <v>3240.45</v>
      </c>
      <c r="J255" s="36">
        <v>3278.95</v>
      </c>
      <c r="K255" s="31">
        <v>3201.95</v>
      </c>
      <c r="L255" s="31">
        <v>3135.25</v>
      </c>
      <c r="M255" s="31">
        <v>4.17096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1214.5</v>
      </c>
      <c r="D256" s="36">
        <v>1214.8666666666668</v>
      </c>
      <c r="E256" s="36">
        <v>1205.6833333333336</v>
      </c>
      <c r="F256" s="36">
        <v>1196.8666666666668</v>
      </c>
      <c r="G256" s="36">
        <v>1187.6833333333336</v>
      </c>
      <c r="H256" s="36">
        <v>1223.6833333333336</v>
      </c>
      <c r="I256" s="36">
        <v>1232.866666666667</v>
      </c>
      <c r="J256" s="36">
        <v>1241.6833333333336</v>
      </c>
      <c r="K256" s="31">
        <v>1224.05</v>
      </c>
      <c r="L256" s="31">
        <v>1206.05</v>
      </c>
      <c r="M256" s="31">
        <v>1.6351599999999999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1647.3</v>
      </c>
      <c r="D257" s="36">
        <v>1636.6166666666668</v>
      </c>
      <c r="E257" s="36">
        <v>1619.2833333333335</v>
      </c>
      <c r="F257" s="36">
        <v>1591.2666666666667</v>
      </c>
      <c r="G257" s="36">
        <v>1573.9333333333334</v>
      </c>
      <c r="H257" s="36">
        <v>1664.6333333333337</v>
      </c>
      <c r="I257" s="36">
        <v>1681.9666666666667</v>
      </c>
      <c r="J257" s="36">
        <v>1709.9833333333338</v>
      </c>
      <c r="K257" s="31">
        <v>1653.95</v>
      </c>
      <c r="L257" s="31">
        <v>1608.6</v>
      </c>
      <c r="M257" s="31">
        <v>0.92615999999999998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4396</v>
      </c>
      <c r="D258" s="36">
        <v>4383.2166666666662</v>
      </c>
      <c r="E258" s="36">
        <v>4356.4333333333325</v>
      </c>
      <c r="F258" s="36">
        <v>4316.8666666666659</v>
      </c>
      <c r="G258" s="36">
        <v>4290.0833333333321</v>
      </c>
      <c r="H258" s="36">
        <v>4422.7833333333328</v>
      </c>
      <c r="I258" s="36">
        <v>4449.5666666666675</v>
      </c>
      <c r="J258" s="36">
        <v>4489.1333333333332</v>
      </c>
      <c r="K258" s="31">
        <v>4410</v>
      </c>
      <c r="L258" s="31">
        <v>4343.6499999999996</v>
      </c>
      <c r="M258" s="31">
        <v>1.2315199999999999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2188.3000000000002</v>
      </c>
      <c r="D259" s="36">
        <v>2201.35</v>
      </c>
      <c r="E259" s="36">
        <v>2166.75</v>
      </c>
      <c r="F259" s="36">
        <v>2145.2000000000003</v>
      </c>
      <c r="G259" s="36">
        <v>2110.6000000000004</v>
      </c>
      <c r="H259" s="36">
        <v>2222.8999999999996</v>
      </c>
      <c r="I259" s="36">
        <v>2257.4999999999991</v>
      </c>
      <c r="J259" s="36">
        <v>2279.0499999999993</v>
      </c>
      <c r="K259" s="31">
        <v>2235.9499999999998</v>
      </c>
      <c r="L259" s="31">
        <v>2179.8000000000002</v>
      </c>
      <c r="M259" s="31">
        <v>1.1034600000000001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932.65</v>
      </c>
      <c r="D260" s="36">
        <v>936.58333333333337</v>
      </c>
      <c r="E260" s="36">
        <v>923.06666666666672</v>
      </c>
      <c r="F260" s="36">
        <v>913.48333333333335</v>
      </c>
      <c r="G260" s="36">
        <v>899.9666666666667</v>
      </c>
      <c r="H260" s="36">
        <v>946.16666666666674</v>
      </c>
      <c r="I260" s="36">
        <v>959.68333333333339</v>
      </c>
      <c r="J260" s="36">
        <v>969.26666666666677</v>
      </c>
      <c r="K260" s="31">
        <v>950.1</v>
      </c>
      <c r="L260" s="31">
        <v>927</v>
      </c>
      <c r="M260" s="31">
        <v>0.88315999999999995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374.85</v>
      </c>
      <c r="D261" s="36">
        <v>377.2166666666667</v>
      </c>
      <c r="E261" s="36">
        <v>371.53333333333342</v>
      </c>
      <c r="F261" s="36">
        <v>368.2166666666667</v>
      </c>
      <c r="G261" s="36">
        <v>362.53333333333342</v>
      </c>
      <c r="H261" s="36">
        <v>380.53333333333342</v>
      </c>
      <c r="I261" s="36">
        <v>386.2166666666667</v>
      </c>
      <c r="J261" s="36">
        <v>389.53333333333342</v>
      </c>
      <c r="K261" s="31">
        <v>382.9</v>
      </c>
      <c r="L261" s="31">
        <v>373.9</v>
      </c>
      <c r="M261" s="31">
        <v>3.2913700000000001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101</v>
      </c>
      <c r="D262" s="36">
        <v>102.60000000000001</v>
      </c>
      <c r="E262" s="36">
        <v>98.700000000000017</v>
      </c>
      <c r="F262" s="36">
        <v>96.4</v>
      </c>
      <c r="G262" s="36">
        <v>92.500000000000014</v>
      </c>
      <c r="H262" s="36">
        <v>104.90000000000002</v>
      </c>
      <c r="I262" s="36">
        <v>108.80000000000003</v>
      </c>
      <c r="J262" s="36">
        <v>111.10000000000002</v>
      </c>
      <c r="K262" s="31">
        <v>106.5</v>
      </c>
      <c r="L262" s="31">
        <v>100.3</v>
      </c>
      <c r="M262" s="31">
        <v>48.797130000000003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523.70000000000005</v>
      </c>
      <c r="D263" s="36">
        <v>523.9666666666667</v>
      </c>
      <c r="E263" s="36">
        <v>509.98333333333335</v>
      </c>
      <c r="F263" s="36">
        <v>496.26666666666665</v>
      </c>
      <c r="G263" s="36">
        <v>482.2833333333333</v>
      </c>
      <c r="H263" s="36">
        <v>537.68333333333339</v>
      </c>
      <c r="I263" s="36">
        <v>551.66666666666674</v>
      </c>
      <c r="J263" s="36">
        <v>565.38333333333344</v>
      </c>
      <c r="K263" s="31">
        <v>537.95000000000005</v>
      </c>
      <c r="L263" s="31">
        <v>510.25</v>
      </c>
      <c r="M263" s="31">
        <v>142.20529999999999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808.75</v>
      </c>
      <c r="D264" s="36">
        <v>814.25</v>
      </c>
      <c r="E264" s="36">
        <v>800.7</v>
      </c>
      <c r="F264" s="36">
        <v>792.65000000000009</v>
      </c>
      <c r="G264" s="36">
        <v>779.10000000000014</v>
      </c>
      <c r="H264" s="36">
        <v>822.3</v>
      </c>
      <c r="I264" s="36">
        <v>835.84999999999991</v>
      </c>
      <c r="J264" s="36">
        <v>843.89999999999986</v>
      </c>
      <c r="K264" s="31">
        <v>827.8</v>
      </c>
      <c r="L264" s="31">
        <v>806.2</v>
      </c>
      <c r="M264" s="31">
        <v>11.886889999999999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115.55</v>
      </c>
      <c r="D265" s="36">
        <v>115.7</v>
      </c>
      <c r="E265" s="36">
        <v>114.60000000000001</v>
      </c>
      <c r="F265" s="36">
        <v>113.65</v>
      </c>
      <c r="G265" s="36">
        <v>112.55000000000001</v>
      </c>
      <c r="H265" s="36">
        <v>116.65</v>
      </c>
      <c r="I265" s="36">
        <v>117.75</v>
      </c>
      <c r="J265" s="36">
        <v>118.7</v>
      </c>
      <c r="K265" s="31">
        <v>116.8</v>
      </c>
      <c r="L265" s="31">
        <v>114.75</v>
      </c>
      <c r="M265" s="31">
        <v>21.00319</v>
      </c>
      <c r="N265" s="1"/>
      <c r="O265" s="1"/>
    </row>
    <row r="266" spans="1:15" ht="12.75" customHeight="1">
      <c r="A266" s="33">
        <v>256</v>
      </c>
      <c r="B266" s="53" t="s">
        <v>1015</v>
      </c>
      <c r="C266" s="31">
        <v>513.65</v>
      </c>
      <c r="D266" s="36">
        <v>518.49999999999989</v>
      </c>
      <c r="E266" s="36">
        <v>506.19999999999982</v>
      </c>
      <c r="F266" s="36">
        <v>498.74999999999994</v>
      </c>
      <c r="G266" s="36">
        <v>486.44999999999987</v>
      </c>
      <c r="H266" s="36">
        <v>525.94999999999982</v>
      </c>
      <c r="I266" s="36">
        <v>538.24999999999977</v>
      </c>
      <c r="J266" s="36">
        <v>545.6999999999997</v>
      </c>
      <c r="K266" s="31">
        <v>530.79999999999995</v>
      </c>
      <c r="L266" s="31">
        <v>511.05</v>
      </c>
      <c r="M266" s="31">
        <v>5.6337000000000002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662.25</v>
      </c>
      <c r="D267" s="36">
        <v>655.93333333333339</v>
      </c>
      <c r="E267" s="36">
        <v>642.46666666666681</v>
      </c>
      <c r="F267" s="36">
        <v>622.68333333333339</v>
      </c>
      <c r="G267" s="36">
        <v>609.21666666666681</v>
      </c>
      <c r="H267" s="36">
        <v>675.71666666666681</v>
      </c>
      <c r="I267" s="36">
        <v>689.18333333333351</v>
      </c>
      <c r="J267" s="36">
        <v>708.96666666666681</v>
      </c>
      <c r="K267" s="31">
        <v>669.4</v>
      </c>
      <c r="L267" s="31">
        <v>636.15</v>
      </c>
      <c r="M267" s="31">
        <v>17.706910000000001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771.3</v>
      </c>
      <c r="D268" s="36">
        <v>775.55000000000007</v>
      </c>
      <c r="E268" s="36">
        <v>763.75000000000011</v>
      </c>
      <c r="F268" s="36">
        <v>756.2</v>
      </c>
      <c r="G268" s="36">
        <v>744.40000000000009</v>
      </c>
      <c r="H268" s="36">
        <v>783.10000000000014</v>
      </c>
      <c r="I268" s="36">
        <v>794.90000000000009</v>
      </c>
      <c r="J268" s="36">
        <v>802.45000000000016</v>
      </c>
      <c r="K268" s="31">
        <v>787.35</v>
      </c>
      <c r="L268" s="31">
        <v>768</v>
      </c>
      <c r="M268" s="31">
        <v>12.09173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486.5</v>
      </c>
      <c r="D269" s="36">
        <v>487.8</v>
      </c>
      <c r="E269" s="36">
        <v>481.20000000000005</v>
      </c>
      <c r="F269" s="36">
        <v>475.90000000000003</v>
      </c>
      <c r="G269" s="36">
        <v>469.30000000000007</v>
      </c>
      <c r="H269" s="36">
        <v>493.1</v>
      </c>
      <c r="I269" s="36">
        <v>499.70000000000005</v>
      </c>
      <c r="J269" s="36">
        <v>505</v>
      </c>
      <c r="K269" s="31">
        <v>494.4</v>
      </c>
      <c r="L269" s="31">
        <v>482.5</v>
      </c>
      <c r="M269" s="31">
        <v>48.640709999999999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486.9</v>
      </c>
      <c r="D270" s="36">
        <v>481.36666666666662</v>
      </c>
      <c r="E270" s="36">
        <v>467.53333333333325</v>
      </c>
      <c r="F270" s="36">
        <v>448.16666666666663</v>
      </c>
      <c r="G270" s="36">
        <v>434.33333333333326</v>
      </c>
      <c r="H270" s="36">
        <v>500.73333333333323</v>
      </c>
      <c r="I270" s="36">
        <v>514.56666666666661</v>
      </c>
      <c r="J270" s="36">
        <v>533.93333333333317</v>
      </c>
      <c r="K270" s="31">
        <v>495.2</v>
      </c>
      <c r="L270" s="31">
        <v>462</v>
      </c>
      <c r="M270" s="31">
        <v>6.8547700000000003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576.4</v>
      </c>
      <c r="D271" s="36">
        <v>575.4666666666667</v>
      </c>
      <c r="E271" s="36">
        <v>570.28333333333342</v>
      </c>
      <c r="F271" s="36">
        <v>564.16666666666674</v>
      </c>
      <c r="G271" s="36">
        <v>558.98333333333346</v>
      </c>
      <c r="H271" s="36">
        <v>581.58333333333337</v>
      </c>
      <c r="I271" s="36">
        <v>586.76666666666677</v>
      </c>
      <c r="J271" s="36">
        <v>592.88333333333333</v>
      </c>
      <c r="K271" s="31">
        <v>580.65</v>
      </c>
      <c r="L271" s="31">
        <v>569.35</v>
      </c>
      <c r="M271" s="31">
        <v>2.5594700000000001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927.75</v>
      </c>
      <c r="D272" s="36">
        <v>932.48333333333323</v>
      </c>
      <c r="E272" s="36">
        <v>917.96666666666647</v>
      </c>
      <c r="F272" s="36">
        <v>908.18333333333328</v>
      </c>
      <c r="G272" s="36">
        <v>893.66666666666652</v>
      </c>
      <c r="H272" s="36">
        <v>942.26666666666642</v>
      </c>
      <c r="I272" s="36">
        <v>956.78333333333308</v>
      </c>
      <c r="J272" s="36">
        <v>966.56666666666638</v>
      </c>
      <c r="K272" s="31">
        <v>947</v>
      </c>
      <c r="L272" s="31">
        <v>922.7</v>
      </c>
      <c r="M272" s="31">
        <v>3.7519900000000002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475.65</v>
      </c>
      <c r="D273" s="36">
        <v>474.2</v>
      </c>
      <c r="E273" s="36">
        <v>469.75</v>
      </c>
      <c r="F273" s="36">
        <v>463.85</v>
      </c>
      <c r="G273" s="36">
        <v>459.40000000000003</v>
      </c>
      <c r="H273" s="36">
        <v>480.09999999999997</v>
      </c>
      <c r="I273" s="36">
        <v>484.5499999999999</v>
      </c>
      <c r="J273" s="36">
        <v>490.44999999999993</v>
      </c>
      <c r="K273" s="31">
        <v>478.65</v>
      </c>
      <c r="L273" s="31">
        <v>468.3</v>
      </c>
      <c r="M273" s="31">
        <v>3.9714999999999998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779.35</v>
      </c>
      <c r="D274" s="36">
        <v>771.44999999999993</v>
      </c>
      <c r="E274" s="36">
        <v>757.89999999999986</v>
      </c>
      <c r="F274" s="36">
        <v>736.44999999999993</v>
      </c>
      <c r="G274" s="36">
        <v>722.89999999999986</v>
      </c>
      <c r="H274" s="36">
        <v>792.89999999999986</v>
      </c>
      <c r="I274" s="36">
        <v>806.44999999999982</v>
      </c>
      <c r="J274" s="36">
        <v>827.89999999999986</v>
      </c>
      <c r="K274" s="31">
        <v>785</v>
      </c>
      <c r="L274" s="31">
        <v>750</v>
      </c>
      <c r="M274" s="31">
        <v>7.1840900000000003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3183.6</v>
      </c>
      <c r="D275" s="36">
        <v>3172.0666666666671</v>
      </c>
      <c r="E275" s="36">
        <v>3139.5333333333342</v>
      </c>
      <c r="F275" s="36">
        <v>3095.4666666666672</v>
      </c>
      <c r="G275" s="36">
        <v>3062.9333333333343</v>
      </c>
      <c r="H275" s="36">
        <v>3216.1333333333341</v>
      </c>
      <c r="I275" s="36">
        <v>3248.666666666667</v>
      </c>
      <c r="J275" s="36">
        <v>3292.733333333334</v>
      </c>
      <c r="K275" s="31">
        <v>3204.6</v>
      </c>
      <c r="L275" s="31">
        <v>3128</v>
      </c>
      <c r="M275" s="31">
        <v>2.3186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267.14999999999998</v>
      </c>
      <c r="D276" s="36">
        <v>267.31666666666666</v>
      </c>
      <c r="E276" s="36">
        <v>264.83333333333331</v>
      </c>
      <c r="F276" s="36">
        <v>262.51666666666665</v>
      </c>
      <c r="G276" s="36">
        <v>260.0333333333333</v>
      </c>
      <c r="H276" s="36">
        <v>269.63333333333333</v>
      </c>
      <c r="I276" s="36">
        <v>272.11666666666667</v>
      </c>
      <c r="J276" s="36">
        <v>274.43333333333334</v>
      </c>
      <c r="K276" s="31">
        <v>269.8</v>
      </c>
      <c r="L276" s="31">
        <v>265</v>
      </c>
      <c r="M276" s="31">
        <v>3.8443399999999999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1591.4</v>
      </c>
      <c r="D277" s="36">
        <v>1591.25</v>
      </c>
      <c r="E277" s="36">
        <v>1568.15</v>
      </c>
      <c r="F277" s="36">
        <v>1544.9</v>
      </c>
      <c r="G277" s="36">
        <v>1521.8000000000002</v>
      </c>
      <c r="H277" s="36">
        <v>1614.5</v>
      </c>
      <c r="I277" s="36">
        <v>1637.6</v>
      </c>
      <c r="J277" s="36">
        <v>1660.85</v>
      </c>
      <c r="K277" s="31">
        <v>1614.35</v>
      </c>
      <c r="L277" s="31">
        <v>1568</v>
      </c>
      <c r="M277" s="31">
        <v>5.3086700000000002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337.85</v>
      </c>
      <c r="D278" s="36">
        <v>339.2166666666667</v>
      </c>
      <c r="E278" s="36">
        <v>333.68333333333339</v>
      </c>
      <c r="F278" s="36">
        <v>329.51666666666671</v>
      </c>
      <c r="G278" s="36">
        <v>323.98333333333341</v>
      </c>
      <c r="H278" s="36">
        <v>343.38333333333338</v>
      </c>
      <c r="I278" s="36">
        <v>348.91666666666669</v>
      </c>
      <c r="J278" s="36">
        <v>353.08333333333337</v>
      </c>
      <c r="K278" s="31">
        <v>344.75</v>
      </c>
      <c r="L278" s="31">
        <v>335.05</v>
      </c>
      <c r="M278" s="31">
        <v>2.8565999999999998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3971.4</v>
      </c>
      <c r="D279" s="36">
        <v>3962.7666666666664</v>
      </c>
      <c r="E279" s="36">
        <v>3893.6333333333328</v>
      </c>
      <c r="F279" s="36">
        <v>3815.8666666666663</v>
      </c>
      <c r="G279" s="36">
        <v>3746.7333333333327</v>
      </c>
      <c r="H279" s="36">
        <v>4040.5333333333328</v>
      </c>
      <c r="I279" s="36">
        <v>4109.6666666666661</v>
      </c>
      <c r="J279" s="36">
        <v>4187.4333333333325</v>
      </c>
      <c r="K279" s="31">
        <v>4031.9</v>
      </c>
      <c r="L279" s="31">
        <v>3885</v>
      </c>
      <c r="M279" s="31">
        <v>0.36939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1258.6500000000001</v>
      </c>
      <c r="D280" s="36">
        <v>1251.8833333333334</v>
      </c>
      <c r="E280" s="36">
        <v>1241.7666666666669</v>
      </c>
      <c r="F280" s="36">
        <v>1224.8833333333334</v>
      </c>
      <c r="G280" s="36">
        <v>1214.7666666666669</v>
      </c>
      <c r="H280" s="36">
        <v>1268.7666666666669</v>
      </c>
      <c r="I280" s="36">
        <v>1278.8833333333332</v>
      </c>
      <c r="J280" s="36">
        <v>1295.7666666666669</v>
      </c>
      <c r="K280" s="31">
        <v>1262</v>
      </c>
      <c r="L280" s="31">
        <v>1235</v>
      </c>
      <c r="M280" s="31">
        <v>0.99853999999999998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993.7</v>
      </c>
      <c r="D281" s="36">
        <v>992.93333333333339</v>
      </c>
      <c r="E281" s="36">
        <v>981.86666666666679</v>
      </c>
      <c r="F281" s="36">
        <v>970.03333333333342</v>
      </c>
      <c r="G281" s="36">
        <v>958.96666666666681</v>
      </c>
      <c r="H281" s="36">
        <v>1004.7666666666668</v>
      </c>
      <c r="I281" s="36">
        <v>1015.8333333333334</v>
      </c>
      <c r="J281" s="36">
        <v>1027.6666666666667</v>
      </c>
      <c r="K281" s="31">
        <v>1004</v>
      </c>
      <c r="L281" s="31">
        <v>981.1</v>
      </c>
      <c r="M281" s="31">
        <v>2.33588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379.35</v>
      </c>
      <c r="D282" s="36">
        <v>381.2833333333333</v>
      </c>
      <c r="E282" s="36">
        <v>375.06666666666661</v>
      </c>
      <c r="F282" s="36">
        <v>370.7833333333333</v>
      </c>
      <c r="G282" s="36">
        <v>364.56666666666661</v>
      </c>
      <c r="H282" s="36">
        <v>385.56666666666661</v>
      </c>
      <c r="I282" s="36">
        <v>391.7833333333333</v>
      </c>
      <c r="J282" s="36">
        <v>396.06666666666661</v>
      </c>
      <c r="K282" s="31">
        <v>387.5</v>
      </c>
      <c r="L282" s="31">
        <v>377</v>
      </c>
      <c r="M282" s="31">
        <v>10.61251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299.25</v>
      </c>
      <c r="D283" s="36">
        <v>300.36666666666662</v>
      </c>
      <c r="E283" s="36">
        <v>296.33333333333326</v>
      </c>
      <c r="F283" s="36">
        <v>293.41666666666663</v>
      </c>
      <c r="G283" s="36">
        <v>289.38333333333327</v>
      </c>
      <c r="H283" s="36">
        <v>303.28333333333325</v>
      </c>
      <c r="I283" s="36">
        <v>307.31666666666666</v>
      </c>
      <c r="J283" s="36">
        <v>310.23333333333323</v>
      </c>
      <c r="K283" s="31">
        <v>304.39999999999998</v>
      </c>
      <c r="L283" s="31">
        <v>297.45</v>
      </c>
      <c r="M283" s="31">
        <v>3.1138599999999999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178.6</v>
      </c>
      <c r="D284" s="36">
        <v>178.86666666666667</v>
      </c>
      <c r="E284" s="36">
        <v>176.73333333333335</v>
      </c>
      <c r="F284" s="36">
        <v>174.86666666666667</v>
      </c>
      <c r="G284" s="36">
        <v>172.73333333333335</v>
      </c>
      <c r="H284" s="36">
        <v>180.73333333333335</v>
      </c>
      <c r="I284" s="36">
        <v>182.86666666666667</v>
      </c>
      <c r="J284" s="36">
        <v>184.73333333333335</v>
      </c>
      <c r="K284" s="31">
        <v>181</v>
      </c>
      <c r="L284" s="31">
        <v>177</v>
      </c>
      <c r="M284" s="31">
        <v>11.94323</v>
      </c>
      <c r="N284" s="1"/>
      <c r="O284" s="1"/>
    </row>
    <row r="285" spans="1:15" ht="12.75" customHeight="1">
      <c r="A285" s="33">
        <v>275</v>
      </c>
      <c r="B285" s="53" t="s">
        <v>1016</v>
      </c>
      <c r="C285" s="31">
        <v>2874.05</v>
      </c>
      <c r="D285" s="36">
        <v>2928.5333333333333</v>
      </c>
      <c r="E285" s="36">
        <v>2777.0666666666666</v>
      </c>
      <c r="F285" s="36">
        <v>2680.0833333333335</v>
      </c>
      <c r="G285" s="36">
        <v>2528.6166666666668</v>
      </c>
      <c r="H285" s="36">
        <v>3025.5166666666664</v>
      </c>
      <c r="I285" s="36">
        <v>3176.9833333333327</v>
      </c>
      <c r="J285" s="36">
        <v>3273.9666666666662</v>
      </c>
      <c r="K285" s="31">
        <v>3080</v>
      </c>
      <c r="L285" s="31">
        <v>2831.55</v>
      </c>
      <c r="M285" s="31">
        <v>4.67089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671.05</v>
      </c>
      <c r="D286" s="36">
        <v>672.23333333333323</v>
      </c>
      <c r="E286" s="36">
        <v>664.16666666666652</v>
      </c>
      <c r="F286" s="36">
        <v>657.2833333333333</v>
      </c>
      <c r="G286" s="36">
        <v>649.21666666666658</v>
      </c>
      <c r="H286" s="36">
        <v>679.11666666666645</v>
      </c>
      <c r="I286" s="36">
        <v>687.18333333333328</v>
      </c>
      <c r="J286" s="36">
        <v>694.06666666666638</v>
      </c>
      <c r="K286" s="31">
        <v>680.3</v>
      </c>
      <c r="L286" s="31">
        <v>665.35</v>
      </c>
      <c r="M286" s="31">
        <v>1.7495799999999999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723.45</v>
      </c>
      <c r="D287" s="36">
        <v>720.71666666666658</v>
      </c>
      <c r="E287" s="36">
        <v>709.78333333333319</v>
      </c>
      <c r="F287" s="36">
        <v>696.11666666666656</v>
      </c>
      <c r="G287" s="36">
        <v>685.18333333333317</v>
      </c>
      <c r="H287" s="36">
        <v>734.38333333333321</v>
      </c>
      <c r="I287" s="36">
        <v>745.31666666666661</v>
      </c>
      <c r="J287" s="36">
        <v>758.98333333333323</v>
      </c>
      <c r="K287" s="31">
        <v>731.65</v>
      </c>
      <c r="L287" s="31">
        <v>707.05</v>
      </c>
      <c r="M287" s="31">
        <v>16.51904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1706.3</v>
      </c>
      <c r="D288" s="36">
        <v>1711.2166666666665</v>
      </c>
      <c r="E288" s="36">
        <v>1697.0333333333328</v>
      </c>
      <c r="F288" s="36">
        <v>1687.7666666666664</v>
      </c>
      <c r="G288" s="36">
        <v>1673.5833333333328</v>
      </c>
      <c r="H288" s="36">
        <v>1720.4833333333329</v>
      </c>
      <c r="I288" s="36">
        <v>1734.6666666666667</v>
      </c>
      <c r="J288" s="36">
        <v>1743.9333333333329</v>
      </c>
      <c r="K288" s="31">
        <v>1725.4</v>
      </c>
      <c r="L288" s="31">
        <v>1701.95</v>
      </c>
      <c r="M288" s="31">
        <v>59.580660000000002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2248.0500000000002</v>
      </c>
      <c r="D289" s="36">
        <v>2253.5333333333333</v>
      </c>
      <c r="E289" s="36">
        <v>2229.5166666666664</v>
      </c>
      <c r="F289" s="36">
        <v>2210.9833333333331</v>
      </c>
      <c r="G289" s="36">
        <v>2186.9666666666662</v>
      </c>
      <c r="H289" s="36">
        <v>2272.0666666666666</v>
      </c>
      <c r="I289" s="36">
        <v>2296.0833333333339</v>
      </c>
      <c r="J289" s="36">
        <v>2314.6166666666668</v>
      </c>
      <c r="K289" s="31">
        <v>2277.5500000000002</v>
      </c>
      <c r="L289" s="31">
        <v>2235</v>
      </c>
      <c r="M289" s="31">
        <v>0.28727999999999998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171.05</v>
      </c>
      <c r="D290" s="36">
        <v>171.71666666666667</v>
      </c>
      <c r="E290" s="36">
        <v>169.98333333333335</v>
      </c>
      <c r="F290" s="36">
        <v>168.91666666666669</v>
      </c>
      <c r="G290" s="36">
        <v>167.18333333333337</v>
      </c>
      <c r="H290" s="36">
        <v>172.78333333333333</v>
      </c>
      <c r="I290" s="36">
        <v>174.51666666666662</v>
      </c>
      <c r="J290" s="36">
        <v>175.58333333333331</v>
      </c>
      <c r="K290" s="31">
        <v>173.45</v>
      </c>
      <c r="L290" s="31">
        <v>170.65</v>
      </c>
      <c r="M290" s="31">
        <v>20.012419999999999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5431.15</v>
      </c>
      <c r="D291" s="36">
        <v>5431.0666666666666</v>
      </c>
      <c r="E291" s="36">
        <v>5394.6833333333334</v>
      </c>
      <c r="F291" s="36">
        <v>5358.2166666666672</v>
      </c>
      <c r="G291" s="36">
        <v>5321.8333333333339</v>
      </c>
      <c r="H291" s="36">
        <v>5467.5333333333328</v>
      </c>
      <c r="I291" s="36">
        <v>5503.9166666666661</v>
      </c>
      <c r="J291" s="36">
        <v>5540.3833333333323</v>
      </c>
      <c r="K291" s="31">
        <v>5467.45</v>
      </c>
      <c r="L291" s="31">
        <v>5394.6</v>
      </c>
      <c r="M291" s="31">
        <v>0.89717999999999998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659.15</v>
      </c>
      <c r="D292" s="36">
        <v>654.5333333333333</v>
      </c>
      <c r="E292" s="36">
        <v>647.61666666666656</v>
      </c>
      <c r="F292" s="36">
        <v>636.08333333333326</v>
      </c>
      <c r="G292" s="36">
        <v>629.16666666666652</v>
      </c>
      <c r="H292" s="36">
        <v>666.06666666666661</v>
      </c>
      <c r="I292" s="36">
        <v>672.98333333333335</v>
      </c>
      <c r="J292" s="36">
        <v>684.51666666666665</v>
      </c>
      <c r="K292" s="31">
        <v>661.45</v>
      </c>
      <c r="L292" s="31">
        <v>643</v>
      </c>
      <c r="M292" s="31">
        <v>30.118030000000001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5466.15</v>
      </c>
      <c r="D293" s="36">
        <v>5482.7</v>
      </c>
      <c r="E293" s="36">
        <v>5427.5</v>
      </c>
      <c r="F293" s="36">
        <v>5388.85</v>
      </c>
      <c r="G293" s="36">
        <v>5333.6500000000005</v>
      </c>
      <c r="H293" s="36">
        <v>5521.3499999999995</v>
      </c>
      <c r="I293" s="36">
        <v>5576.5499999999984</v>
      </c>
      <c r="J293" s="36">
        <v>5615.1999999999989</v>
      </c>
      <c r="K293" s="31">
        <v>5537.9</v>
      </c>
      <c r="L293" s="31">
        <v>5444.05</v>
      </c>
      <c r="M293" s="31">
        <v>2.2743799999999998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14779.35</v>
      </c>
      <c r="D294" s="36">
        <v>14821.716666666665</v>
      </c>
      <c r="E294" s="36">
        <v>14703.433333333331</v>
      </c>
      <c r="F294" s="36">
        <v>14627.516666666665</v>
      </c>
      <c r="G294" s="36">
        <v>14509.23333333333</v>
      </c>
      <c r="H294" s="36">
        <v>14897.633333333331</v>
      </c>
      <c r="I294" s="36">
        <v>15015.916666666668</v>
      </c>
      <c r="J294" s="36">
        <v>15091.833333333332</v>
      </c>
      <c r="K294" s="31">
        <v>14940</v>
      </c>
      <c r="L294" s="31">
        <v>14745.8</v>
      </c>
      <c r="M294" s="31">
        <v>3.1140000000000001E-2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3470.15</v>
      </c>
      <c r="D295" s="36">
        <v>3451.6</v>
      </c>
      <c r="E295" s="36">
        <v>3411.5499999999997</v>
      </c>
      <c r="F295" s="36">
        <v>3352.95</v>
      </c>
      <c r="G295" s="36">
        <v>3312.8999999999996</v>
      </c>
      <c r="H295" s="36">
        <v>3510.2</v>
      </c>
      <c r="I295" s="36">
        <v>3550.25</v>
      </c>
      <c r="J295" s="36">
        <v>3608.85</v>
      </c>
      <c r="K295" s="31">
        <v>3491.65</v>
      </c>
      <c r="L295" s="31">
        <v>3393</v>
      </c>
      <c r="M295" s="31">
        <v>41.22419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522.95000000000005</v>
      </c>
      <c r="D296" s="36">
        <v>519.70000000000005</v>
      </c>
      <c r="E296" s="36">
        <v>513.20000000000005</v>
      </c>
      <c r="F296" s="36">
        <v>503.45</v>
      </c>
      <c r="G296" s="36">
        <v>496.95</v>
      </c>
      <c r="H296" s="36">
        <v>529.45000000000005</v>
      </c>
      <c r="I296" s="36">
        <v>535.95000000000005</v>
      </c>
      <c r="J296" s="36">
        <v>545.70000000000016</v>
      </c>
      <c r="K296" s="31">
        <v>526.20000000000005</v>
      </c>
      <c r="L296" s="31">
        <v>509.95</v>
      </c>
      <c r="M296" s="31">
        <v>6.8497899999999996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395.45</v>
      </c>
      <c r="D297" s="36">
        <v>396.5333333333333</v>
      </c>
      <c r="E297" s="36">
        <v>392.26666666666659</v>
      </c>
      <c r="F297" s="36">
        <v>389.08333333333331</v>
      </c>
      <c r="G297" s="36">
        <v>384.81666666666661</v>
      </c>
      <c r="H297" s="36">
        <v>399.71666666666658</v>
      </c>
      <c r="I297" s="36">
        <v>403.98333333333323</v>
      </c>
      <c r="J297" s="36">
        <v>407.16666666666657</v>
      </c>
      <c r="K297" s="31">
        <v>400.8</v>
      </c>
      <c r="L297" s="31">
        <v>393.35</v>
      </c>
      <c r="M297" s="31">
        <v>6.2405900000000001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266.55</v>
      </c>
      <c r="D298" s="36">
        <v>267.48333333333335</v>
      </c>
      <c r="E298" s="36">
        <v>265.06666666666672</v>
      </c>
      <c r="F298" s="36">
        <v>263.58333333333337</v>
      </c>
      <c r="G298" s="36">
        <v>261.16666666666674</v>
      </c>
      <c r="H298" s="36">
        <v>268.9666666666667</v>
      </c>
      <c r="I298" s="36">
        <v>271.38333333333333</v>
      </c>
      <c r="J298" s="36">
        <v>272.86666666666667</v>
      </c>
      <c r="K298" s="31">
        <v>269.89999999999998</v>
      </c>
      <c r="L298" s="31">
        <v>266</v>
      </c>
      <c r="M298" s="31">
        <v>3.1798199999999999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141.1</v>
      </c>
      <c r="D299" s="36">
        <v>141.28333333333333</v>
      </c>
      <c r="E299" s="36">
        <v>139.71666666666667</v>
      </c>
      <c r="F299" s="36">
        <v>138.33333333333334</v>
      </c>
      <c r="G299" s="36">
        <v>136.76666666666668</v>
      </c>
      <c r="H299" s="36">
        <v>142.66666666666666</v>
      </c>
      <c r="I299" s="36">
        <v>144.23333333333332</v>
      </c>
      <c r="J299" s="36">
        <v>145.61666666666665</v>
      </c>
      <c r="K299" s="31">
        <v>142.85</v>
      </c>
      <c r="L299" s="31">
        <v>139.9</v>
      </c>
      <c r="M299" s="31">
        <v>25.316500000000001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1041.1500000000001</v>
      </c>
      <c r="D300" s="36">
        <v>1051.0833333333335</v>
      </c>
      <c r="E300" s="36">
        <v>1026.4666666666669</v>
      </c>
      <c r="F300" s="36">
        <v>1011.7833333333335</v>
      </c>
      <c r="G300" s="36">
        <v>987.16666666666697</v>
      </c>
      <c r="H300" s="36">
        <v>1065.7666666666669</v>
      </c>
      <c r="I300" s="36">
        <v>1090.3833333333337</v>
      </c>
      <c r="J300" s="36">
        <v>1105.0666666666668</v>
      </c>
      <c r="K300" s="31">
        <v>1075.7</v>
      </c>
      <c r="L300" s="31">
        <v>1036.4000000000001</v>
      </c>
      <c r="M300" s="31">
        <v>29.587759999999999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5530</v>
      </c>
      <c r="D301" s="36">
        <v>5547</v>
      </c>
      <c r="E301" s="36">
        <v>5494</v>
      </c>
      <c r="F301" s="36">
        <v>5458</v>
      </c>
      <c r="G301" s="36">
        <v>5405</v>
      </c>
      <c r="H301" s="36">
        <v>5583</v>
      </c>
      <c r="I301" s="36">
        <v>5636</v>
      </c>
      <c r="J301" s="36">
        <v>5672</v>
      </c>
      <c r="K301" s="31">
        <v>5600</v>
      </c>
      <c r="L301" s="31">
        <v>5511</v>
      </c>
      <c r="M301" s="31">
        <v>0.14618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1604.7</v>
      </c>
      <c r="D302" s="36">
        <v>1602.5166666666667</v>
      </c>
      <c r="E302" s="36">
        <v>1582.1833333333334</v>
      </c>
      <c r="F302" s="36">
        <v>1559.6666666666667</v>
      </c>
      <c r="G302" s="36">
        <v>1539.3333333333335</v>
      </c>
      <c r="H302" s="36">
        <v>1625.0333333333333</v>
      </c>
      <c r="I302" s="36">
        <v>1645.3666666666668</v>
      </c>
      <c r="J302" s="36">
        <v>1667.8833333333332</v>
      </c>
      <c r="K302" s="31">
        <v>1622.85</v>
      </c>
      <c r="L302" s="31">
        <v>1580</v>
      </c>
      <c r="M302" s="31">
        <v>10.685650000000001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1191.75</v>
      </c>
      <c r="D303" s="36">
        <v>1191.7666666666667</v>
      </c>
      <c r="E303" s="36">
        <v>1187.0333333333333</v>
      </c>
      <c r="F303" s="36">
        <v>1182.3166666666666</v>
      </c>
      <c r="G303" s="36">
        <v>1177.5833333333333</v>
      </c>
      <c r="H303" s="36">
        <v>1196.4833333333333</v>
      </c>
      <c r="I303" s="36">
        <v>1201.2166666666665</v>
      </c>
      <c r="J303" s="36">
        <v>1205.9333333333334</v>
      </c>
      <c r="K303" s="31">
        <v>1196.5</v>
      </c>
      <c r="L303" s="31">
        <v>1187.05</v>
      </c>
      <c r="M303" s="31">
        <v>0.2928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80.650000000000006</v>
      </c>
      <c r="D304" s="36">
        <v>81.45</v>
      </c>
      <c r="E304" s="36">
        <v>79.550000000000011</v>
      </c>
      <c r="F304" s="36">
        <v>78.45</v>
      </c>
      <c r="G304" s="36">
        <v>76.550000000000011</v>
      </c>
      <c r="H304" s="36">
        <v>82.550000000000011</v>
      </c>
      <c r="I304" s="36">
        <v>84.450000000000017</v>
      </c>
      <c r="J304" s="36">
        <v>85.550000000000011</v>
      </c>
      <c r="K304" s="31">
        <v>83.35</v>
      </c>
      <c r="L304" s="31">
        <v>80.349999999999994</v>
      </c>
      <c r="M304" s="31">
        <v>21.201139999999999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148374.75</v>
      </c>
      <c r="D305" s="36">
        <v>148991.55000000002</v>
      </c>
      <c r="E305" s="36">
        <v>146758.35000000003</v>
      </c>
      <c r="F305" s="36">
        <v>145141.95000000001</v>
      </c>
      <c r="G305" s="36">
        <v>142908.75000000003</v>
      </c>
      <c r="H305" s="36">
        <v>150607.95000000004</v>
      </c>
      <c r="I305" s="36">
        <v>152841.15000000005</v>
      </c>
      <c r="J305" s="36">
        <v>154457.55000000005</v>
      </c>
      <c r="K305" s="31">
        <v>151224.75</v>
      </c>
      <c r="L305" s="31">
        <v>147375.15</v>
      </c>
      <c r="M305" s="31">
        <v>0.24254999999999999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1979.95</v>
      </c>
      <c r="D306" s="36">
        <v>1993.8333333333333</v>
      </c>
      <c r="E306" s="36">
        <v>1956.7166666666665</v>
      </c>
      <c r="F306" s="36">
        <v>1933.4833333333331</v>
      </c>
      <c r="G306" s="36">
        <v>1896.3666666666663</v>
      </c>
      <c r="H306" s="36">
        <v>2017.0666666666666</v>
      </c>
      <c r="I306" s="36">
        <v>2054.1833333333334</v>
      </c>
      <c r="J306" s="36">
        <v>2077.416666666667</v>
      </c>
      <c r="K306" s="31">
        <v>2030.95</v>
      </c>
      <c r="L306" s="31">
        <v>1970.6</v>
      </c>
      <c r="M306" s="31">
        <v>2.3227500000000001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1115.4000000000001</v>
      </c>
      <c r="D307" s="36">
        <v>1119.4166666666667</v>
      </c>
      <c r="E307" s="36">
        <v>1105.8833333333334</v>
      </c>
      <c r="F307" s="36">
        <v>1096.3666666666668</v>
      </c>
      <c r="G307" s="36">
        <v>1082.8333333333335</v>
      </c>
      <c r="H307" s="36">
        <v>1128.9333333333334</v>
      </c>
      <c r="I307" s="36">
        <v>1142.4666666666667</v>
      </c>
      <c r="J307" s="36">
        <v>1151.9833333333333</v>
      </c>
      <c r="K307" s="31">
        <v>1132.95</v>
      </c>
      <c r="L307" s="31">
        <v>1109.9000000000001</v>
      </c>
      <c r="M307" s="31">
        <v>6.5346299999999999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1506.25</v>
      </c>
      <c r="D308" s="36">
        <v>1513.8999999999999</v>
      </c>
      <c r="E308" s="36">
        <v>1490.7999999999997</v>
      </c>
      <c r="F308" s="36">
        <v>1475.35</v>
      </c>
      <c r="G308" s="36">
        <v>1452.2499999999998</v>
      </c>
      <c r="H308" s="36">
        <v>1529.3499999999997</v>
      </c>
      <c r="I308" s="36">
        <v>1552.4499999999996</v>
      </c>
      <c r="J308" s="36">
        <v>1567.8999999999996</v>
      </c>
      <c r="K308" s="31">
        <v>1537</v>
      </c>
      <c r="L308" s="31">
        <v>1498.45</v>
      </c>
      <c r="M308" s="31">
        <v>4.6056499999999998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290.75</v>
      </c>
      <c r="D309" s="36">
        <v>291.68333333333334</v>
      </c>
      <c r="E309" s="36">
        <v>288.36666666666667</v>
      </c>
      <c r="F309" s="36">
        <v>285.98333333333335</v>
      </c>
      <c r="G309" s="36">
        <v>282.66666666666669</v>
      </c>
      <c r="H309" s="36">
        <v>294.06666666666666</v>
      </c>
      <c r="I309" s="36">
        <v>297.38333333333338</v>
      </c>
      <c r="J309" s="36">
        <v>299.76666666666665</v>
      </c>
      <c r="K309" s="31">
        <v>295</v>
      </c>
      <c r="L309" s="31">
        <v>289.3</v>
      </c>
      <c r="M309" s="31">
        <v>17.13336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1929.8</v>
      </c>
      <c r="D310" s="36">
        <v>1935.3333333333333</v>
      </c>
      <c r="E310" s="36">
        <v>1919.6666666666665</v>
      </c>
      <c r="F310" s="36">
        <v>1909.5333333333333</v>
      </c>
      <c r="G310" s="36">
        <v>1893.8666666666666</v>
      </c>
      <c r="H310" s="36">
        <v>1945.4666666666665</v>
      </c>
      <c r="I310" s="36">
        <v>1961.133333333333</v>
      </c>
      <c r="J310" s="36">
        <v>1971.2666666666664</v>
      </c>
      <c r="K310" s="31">
        <v>1951</v>
      </c>
      <c r="L310" s="31">
        <v>1925.2</v>
      </c>
      <c r="M310" s="31">
        <v>24.36063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431.9</v>
      </c>
      <c r="D311" s="36">
        <v>428.96666666666664</v>
      </c>
      <c r="E311" s="36">
        <v>420.98333333333329</v>
      </c>
      <c r="F311" s="36">
        <v>410.06666666666666</v>
      </c>
      <c r="G311" s="36">
        <v>402.08333333333331</v>
      </c>
      <c r="H311" s="36">
        <v>439.88333333333327</v>
      </c>
      <c r="I311" s="36">
        <v>447.86666666666662</v>
      </c>
      <c r="J311" s="36">
        <v>458.78333333333325</v>
      </c>
      <c r="K311" s="31">
        <v>436.95</v>
      </c>
      <c r="L311" s="31">
        <v>418.05</v>
      </c>
      <c r="M311" s="31">
        <v>13.44857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606.54999999999995</v>
      </c>
      <c r="D312" s="36">
        <v>614.31666666666672</v>
      </c>
      <c r="E312" s="36">
        <v>596.43333333333339</v>
      </c>
      <c r="F312" s="36">
        <v>586.31666666666672</v>
      </c>
      <c r="G312" s="36">
        <v>568.43333333333339</v>
      </c>
      <c r="H312" s="36">
        <v>624.43333333333339</v>
      </c>
      <c r="I312" s="36">
        <v>642.31666666666683</v>
      </c>
      <c r="J312" s="36">
        <v>652.43333333333339</v>
      </c>
      <c r="K312" s="31">
        <v>632.20000000000005</v>
      </c>
      <c r="L312" s="31">
        <v>604.20000000000005</v>
      </c>
      <c r="M312" s="31">
        <v>3.1501800000000002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181.9</v>
      </c>
      <c r="D313" s="36">
        <v>183.08333333333334</v>
      </c>
      <c r="E313" s="36">
        <v>180.31666666666669</v>
      </c>
      <c r="F313" s="36">
        <v>178.73333333333335</v>
      </c>
      <c r="G313" s="36">
        <v>175.9666666666667</v>
      </c>
      <c r="H313" s="36">
        <v>184.66666666666669</v>
      </c>
      <c r="I313" s="36">
        <v>187.43333333333334</v>
      </c>
      <c r="J313" s="36">
        <v>189.01666666666668</v>
      </c>
      <c r="K313" s="31">
        <v>185.85</v>
      </c>
      <c r="L313" s="31">
        <v>181.5</v>
      </c>
      <c r="M313" s="31">
        <v>33.466540000000002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243.55</v>
      </c>
      <c r="D314" s="36">
        <v>243.79999999999998</v>
      </c>
      <c r="E314" s="36">
        <v>236.34999999999997</v>
      </c>
      <c r="F314" s="36">
        <v>229.14999999999998</v>
      </c>
      <c r="G314" s="36">
        <v>221.69999999999996</v>
      </c>
      <c r="H314" s="36">
        <v>250.99999999999997</v>
      </c>
      <c r="I314" s="36">
        <v>258.44999999999993</v>
      </c>
      <c r="J314" s="36">
        <v>265.64999999999998</v>
      </c>
      <c r="K314" s="31">
        <v>251.25</v>
      </c>
      <c r="L314" s="31">
        <v>236.6</v>
      </c>
      <c r="M314" s="31">
        <v>59.137749999999997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2070.1</v>
      </c>
      <c r="D315" s="36">
        <v>2090.0333333333333</v>
      </c>
      <c r="E315" s="36">
        <v>2010.0666666666666</v>
      </c>
      <c r="F315" s="36">
        <v>1950.0333333333333</v>
      </c>
      <c r="G315" s="36">
        <v>1870.0666666666666</v>
      </c>
      <c r="H315" s="36">
        <v>2150.0666666666666</v>
      </c>
      <c r="I315" s="36">
        <v>2230.0333333333328</v>
      </c>
      <c r="J315" s="36">
        <v>2290.0666666666666</v>
      </c>
      <c r="K315" s="31">
        <v>2170</v>
      </c>
      <c r="L315" s="31">
        <v>2030</v>
      </c>
      <c r="M315" s="31">
        <v>2.8313799999999998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525.65</v>
      </c>
      <c r="D316" s="36">
        <v>527.81666666666661</v>
      </c>
      <c r="E316" s="36">
        <v>522.83333333333326</v>
      </c>
      <c r="F316" s="36">
        <v>520.01666666666665</v>
      </c>
      <c r="G316" s="36">
        <v>515.0333333333333</v>
      </c>
      <c r="H316" s="36">
        <v>530.63333333333321</v>
      </c>
      <c r="I316" s="36">
        <v>535.61666666666656</v>
      </c>
      <c r="J316" s="36">
        <v>538.43333333333317</v>
      </c>
      <c r="K316" s="31">
        <v>532.79999999999995</v>
      </c>
      <c r="L316" s="31">
        <v>525</v>
      </c>
      <c r="M316" s="31">
        <v>12.70303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11467</v>
      </c>
      <c r="D317" s="36">
        <v>11472.466666666667</v>
      </c>
      <c r="E317" s="36">
        <v>11410.983333333334</v>
      </c>
      <c r="F317" s="36">
        <v>11354.966666666667</v>
      </c>
      <c r="G317" s="36">
        <v>11293.483333333334</v>
      </c>
      <c r="H317" s="36">
        <v>11528.483333333334</v>
      </c>
      <c r="I317" s="36">
        <v>11589.966666666667</v>
      </c>
      <c r="J317" s="36">
        <v>11645.983333333334</v>
      </c>
      <c r="K317" s="31">
        <v>11533.95</v>
      </c>
      <c r="L317" s="31">
        <v>11416.45</v>
      </c>
      <c r="M317" s="31">
        <v>2.7770000000000001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2962.7</v>
      </c>
      <c r="D318" s="36">
        <v>2958.7833333333333</v>
      </c>
      <c r="E318" s="36">
        <v>2923.9166666666665</v>
      </c>
      <c r="F318" s="36">
        <v>2885.1333333333332</v>
      </c>
      <c r="G318" s="36">
        <v>2850.2666666666664</v>
      </c>
      <c r="H318" s="36">
        <v>2997.5666666666666</v>
      </c>
      <c r="I318" s="36">
        <v>3032.4333333333334</v>
      </c>
      <c r="J318" s="36">
        <v>3071.2166666666667</v>
      </c>
      <c r="K318" s="31">
        <v>2993.65</v>
      </c>
      <c r="L318" s="31">
        <v>2920</v>
      </c>
      <c r="M318" s="31">
        <v>0.34403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925.25</v>
      </c>
      <c r="D319" s="36">
        <v>927.75</v>
      </c>
      <c r="E319" s="36">
        <v>917.5</v>
      </c>
      <c r="F319" s="36">
        <v>909.75</v>
      </c>
      <c r="G319" s="36">
        <v>899.5</v>
      </c>
      <c r="H319" s="36">
        <v>935.5</v>
      </c>
      <c r="I319" s="36">
        <v>945.75</v>
      </c>
      <c r="J319" s="36">
        <v>953.5</v>
      </c>
      <c r="K319" s="31">
        <v>938</v>
      </c>
      <c r="L319" s="31">
        <v>920</v>
      </c>
      <c r="M319" s="31">
        <v>8.5167199999999994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835.1</v>
      </c>
      <c r="D320" s="36">
        <v>842.13333333333321</v>
      </c>
      <c r="E320" s="36">
        <v>822.26666666666642</v>
      </c>
      <c r="F320" s="36">
        <v>809.43333333333317</v>
      </c>
      <c r="G320" s="36">
        <v>789.56666666666638</v>
      </c>
      <c r="H320" s="36">
        <v>854.96666666666647</v>
      </c>
      <c r="I320" s="36">
        <v>874.83333333333326</v>
      </c>
      <c r="J320" s="36">
        <v>887.66666666666652</v>
      </c>
      <c r="K320" s="31">
        <v>862</v>
      </c>
      <c r="L320" s="31">
        <v>829.3</v>
      </c>
      <c r="M320" s="31">
        <v>27.074159999999999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2091.6</v>
      </c>
      <c r="D321" s="36">
        <v>2093.2000000000003</v>
      </c>
      <c r="E321" s="36">
        <v>2076.4000000000005</v>
      </c>
      <c r="F321" s="36">
        <v>2061.2000000000003</v>
      </c>
      <c r="G321" s="36">
        <v>2044.4000000000005</v>
      </c>
      <c r="H321" s="36">
        <v>2108.4000000000005</v>
      </c>
      <c r="I321" s="36">
        <v>2125.2000000000007</v>
      </c>
      <c r="J321" s="36">
        <v>2140.4000000000005</v>
      </c>
      <c r="K321" s="31">
        <v>2110</v>
      </c>
      <c r="L321" s="31">
        <v>2078</v>
      </c>
      <c r="M321" s="31">
        <v>4.3793499999999996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700.5</v>
      </c>
      <c r="D322" s="36">
        <v>702.31666666666661</v>
      </c>
      <c r="E322" s="36">
        <v>688.18333333333317</v>
      </c>
      <c r="F322" s="36">
        <v>675.86666666666656</v>
      </c>
      <c r="G322" s="36">
        <v>661.73333333333312</v>
      </c>
      <c r="H322" s="36">
        <v>714.63333333333321</v>
      </c>
      <c r="I322" s="36">
        <v>728.76666666666665</v>
      </c>
      <c r="J322" s="36">
        <v>741.08333333333326</v>
      </c>
      <c r="K322" s="31">
        <v>716.45</v>
      </c>
      <c r="L322" s="31">
        <v>690</v>
      </c>
      <c r="M322" s="31">
        <v>1.47523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1147.0999999999999</v>
      </c>
      <c r="D323" s="36">
        <v>1147.6666666666667</v>
      </c>
      <c r="E323" s="36">
        <v>1131.5833333333335</v>
      </c>
      <c r="F323" s="36">
        <v>1116.0666666666668</v>
      </c>
      <c r="G323" s="36">
        <v>1099.9833333333336</v>
      </c>
      <c r="H323" s="36">
        <v>1163.1833333333334</v>
      </c>
      <c r="I323" s="36">
        <v>1179.2666666666669</v>
      </c>
      <c r="J323" s="36">
        <v>1194.7833333333333</v>
      </c>
      <c r="K323" s="31">
        <v>1163.75</v>
      </c>
      <c r="L323" s="31">
        <v>1132.1500000000001</v>
      </c>
      <c r="M323" s="31">
        <v>1.64117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1694.8</v>
      </c>
      <c r="D324" s="36">
        <v>1710.2833333333335</v>
      </c>
      <c r="E324" s="36">
        <v>1672.5666666666671</v>
      </c>
      <c r="F324" s="36">
        <v>1650.3333333333335</v>
      </c>
      <c r="G324" s="36">
        <v>1612.616666666667</v>
      </c>
      <c r="H324" s="36">
        <v>1732.5166666666671</v>
      </c>
      <c r="I324" s="36">
        <v>1770.2333333333338</v>
      </c>
      <c r="J324" s="36">
        <v>1792.4666666666672</v>
      </c>
      <c r="K324" s="31">
        <v>1748</v>
      </c>
      <c r="L324" s="31">
        <v>1688.05</v>
      </c>
      <c r="M324" s="31">
        <v>1.69869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432.75</v>
      </c>
      <c r="D325" s="36">
        <v>434.0333333333333</v>
      </c>
      <c r="E325" s="36">
        <v>429.36666666666662</v>
      </c>
      <c r="F325" s="36">
        <v>425.98333333333329</v>
      </c>
      <c r="G325" s="36">
        <v>421.31666666666661</v>
      </c>
      <c r="H325" s="36">
        <v>437.41666666666663</v>
      </c>
      <c r="I325" s="36">
        <v>442.08333333333337</v>
      </c>
      <c r="J325" s="36">
        <v>445.46666666666664</v>
      </c>
      <c r="K325" s="31">
        <v>438.7</v>
      </c>
      <c r="L325" s="31">
        <v>430.65</v>
      </c>
      <c r="M325" s="31">
        <v>2.4711500000000002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72.45</v>
      </c>
      <c r="D326" s="36">
        <v>71.95</v>
      </c>
      <c r="E326" s="36">
        <v>71.050000000000011</v>
      </c>
      <c r="F326" s="36">
        <v>69.650000000000006</v>
      </c>
      <c r="G326" s="36">
        <v>68.750000000000014</v>
      </c>
      <c r="H326" s="36">
        <v>73.350000000000009</v>
      </c>
      <c r="I326" s="36">
        <v>74.250000000000014</v>
      </c>
      <c r="J326" s="36">
        <v>75.650000000000006</v>
      </c>
      <c r="K326" s="31">
        <v>72.849999999999994</v>
      </c>
      <c r="L326" s="31">
        <v>70.55</v>
      </c>
      <c r="M326" s="31">
        <v>83.852279999999993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1655.15</v>
      </c>
      <c r="D327" s="36">
        <v>1669.7166666666665</v>
      </c>
      <c r="E327" s="36">
        <v>1632.4333333333329</v>
      </c>
      <c r="F327" s="36">
        <v>1609.7166666666665</v>
      </c>
      <c r="G327" s="36">
        <v>1572.4333333333329</v>
      </c>
      <c r="H327" s="36">
        <v>1692.4333333333329</v>
      </c>
      <c r="I327" s="36">
        <v>1729.7166666666662</v>
      </c>
      <c r="J327" s="36">
        <v>1752.4333333333329</v>
      </c>
      <c r="K327" s="31">
        <v>1707</v>
      </c>
      <c r="L327" s="31">
        <v>1647</v>
      </c>
      <c r="M327" s="31">
        <v>1.08708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2676.95</v>
      </c>
      <c r="D328" s="36">
        <v>2676.65</v>
      </c>
      <c r="E328" s="36">
        <v>2628.3</v>
      </c>
      <c r="F328" s="36">
        <v>2579.65</v>
      </c>
      <c r="G328" s="36">
        <v>2531.3000000000002</v>
      </c>
      <c r="H328" s="36">
        <v>2725.3</v>
      </c>
      <c r="I328" s="36">
        <v>2773.6499999999996</v>
      </c>
      <c r="J328" s="36">
        <v>2822.3</v>
      </c>
      <c r="K328" s="31">
        <v>2725</v>
      </c>
      <c r="L328" s="31">
        <v>2628</v>
      </c>
      <c r="M328" s="31">
        <v>10.813040000000001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3663.6</v>
      </c>
      <c r="D329" s="36">
        <v>3664.1166666666668</v>
      </c>
      <c r="E329" s="36">
        <v>3623.2333333333336</v>
      </c>
      <c r="F329" s="36">
        <v>3582.8666666666668</v>
      </c>
      <c r="G329" s="36">
        <v>3541.9833333333336</v>
      </c>
      <c r="H329" s="36">
        <v>3704.4833333333336</v>
      </c>
      <c r="I329" s="36">
        <v>3745.3666666666668</v>
      </c>
      <c r="J329" s="36">
        <v>3785.7333333333336</v>
      </c>
      <c r="K329" s="31">
        <v>3705</v>
      </c>
      <c r="L329" s="31">
        <v>3623.75</v>
      </c>
      <c r="M329" s="31">
        <v>2.3947500000000002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1306.7</v>
      </c>
      <c r="D330" s="36">
        <v>1310.3666666666666</v>
      </c>
      <c r="E330" s="36">
        <v>1300.7333333333331</v>
      </c>
      <c r="F330" s="36">
        <v>1294.7666666666667</v>
      </c>
      <c r="G330" s="36">
        <v>1285.1333333333332</v>
      </c>
      <c r="H330" s="36">
        <v>1316.333333333333</v>
      </c>
      <c r="I330" s="36">
        <v>1325.9666666666667</v>
      </c>
      <c r="J330" s="36">
        <v>1331.9333333333329</v>
      </c>
      <c r="K330" s="31">
        <v>1320</v>
      </c>
      <c r="L330" s="31">
        <v>1304.4000000000001</v>
      </c>
      <c r="M330" s="31">
        <v>2.3695900000000001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1026.05</v>
      </c>
      <c r="D331" s="36">
        <v>1020.6833333333334</v>
      </c>
      <c r="E331" s="36">
        <v>1011.3666666666668</v>
      </c>
      <c r="F331" s="36">
        <v>996.68333333333339</v>
      </c>
      <c r="G331" s="36">
        <v>987.36666666666679</v>
      </c>
      <c r="H331" s="36">
        <v>1035.3666666666668</v>
      </c>
      <c r="I331" s="36">
        <v>1044.6833333333334</v>
      </c>
      <c r="J331" s="36">
        <v>1059.3666666666668</v>
      </c>
      <c r="K331" s="31">
        <v>1030</v>
      </c>
      <c r="L331" s="31">
        <v>1006</v>
      </c>
      <c r="M331" s="31">
        <v>2.8863599999999998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139.69999999999999</v>
      </c>
      <c r="D332" s="36">
        <v>140.9</v>
      </c>
      <c r="E332" s="36">
        <v>137.4</v>
      </c>
      <c r="F332" s="36">
        <v>135.1</v>
      </c>
      <c r="G332" s="36">
        <v>131.6</v>
      </c>
      <c r="H332" s="36">
        <v>143.20000000000002</v>
      </c>
      <c r="I332" s="36">
        <v>146.70000000000002</v>
      </c>
      <c r="J332" s="36">
        <v>149.00000000000003</v>
      </c>
      <c r="K332" s="31">
        <v>144.4</v>
      </c>
      <c r="L332" s="31">
        <v>138.6</v>
      </c>
      <c r="M332" s="31">
        <v>95.944519999999997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253.45</v>
      </c>
      <c r="D333" s="36">
        <v>256.5333333333333</v>
      </c>
      <c r="E333" s="36">
        <v>248.16666666666663</v>
      </c>
      <c r="F333" s="36">
        <v>242.88333333333333</v>
      </c>
      <c r="G333" s="36">
        <v>234.51666666666665</v>
      </c>
      <c r="H333" s="36">
        <v>261.81666666666661</v>
      </c>
      <c r="I333" s="36">
        <v>270.18333333333328</v>
      </c>
      <c r="J333" s="36">
        <v>275.46666666666658</v>
      </c>
      <c r="K333" s="31">
        <v>264.89999999999998</v>
      </c>
      <c r="L333" s="31">
        <v>251.25</v>
      </c>
      <c r="M333" s="31">
        <v>91.263850000000005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92.2</v>
      </c>
      <c r="D334" s="36">
        <v>92.283333333333346</v>
      </c>
      <c r="E334" s="36">
        <v>90.466666666666697</v>
      </c>
      <c r="F334" s="36">
        <v>88.733333333333348</v>
      </c>
      <c r="G334" s="36">
        <v>86.9166666666667</v>
      </c>
      <c r="H334" s="36">
        <v>94.016666666666694</v>
      </c>
      <c r="I334" s="36">
        <v>95.833333333333329</v>
      </c>
      <c r="J334" s="36">
        <v>97.566666666666691</v>
      </c>
      <c r="K334" s="31">
        <v>94.1</v>
      </c>
      <c r="L334" s="31">
        <v>90.55</v>
      </c>
      <c r="M334" s="31">
        <v>917.26112000000001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238.65</v>
      </c>
      <c r="D335" s="36">
        <v>241.38333333333333</v>
      </c>
      <c r="E335" s="36">
        <v>234.26666666666665</v>
      </c>
      <c r="F335" s="36">
        <v>229.88333333333333</v>
      </c>
      <c r="G335" s="36">
        <v>222.76666666666665</v>
      </c>
      <c r="H335" s="36">
        <v>245.76666666666665</v>
      </c>
      <c r="I335" s="36">
        <v>252.88333333333333</v>
      </c>
      <c r="J335" s="36">
        <v>257.26666666666665</v>
      </c>
      <c r="K335" s="31">
        <v>248.5</v>
      </c>
      <c r="L335" s="31">
        <v>237</v>
      </c>
      <c r="M335" s="31">
        <v>24.005009999999999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234.95</v>
      </c>
      <c r="D336" s="36">
        <v>235.81666666666669</v>
      </c>
      <c r="E336" s="36">
        <v>232.43333333333339</v>
      </c>
      <c r="F336" s="36">
        <v>229.91666666666671</v>
      </c>
      <c r="G336" s="36">
        <v>226.53333333333342</v>
      </c>
      <c r="H336" s="36">
        <v>238.33333333333337</v>
      </c>
      <c r="I336" s="36">
        <v>241.71666666666664</v>
      </c>
      <c r="J336" s="36">
        <v>244.23333333333335</v>
      </c>
      <c r="K336" s="31">
        <v>239.2</v>
      </c>
      <c r="L336" s="31">
        <v>233.3</v>
      </c>
      <c r="M336" s="31">
        <v>150.31734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62.65</v>
      </c>
      <c r="D337" s="36">
        <v>62.766666666666673</v>
      </c>
      <c r="E337" s="36">
        <v>61.683333333333344</v>
      </c>
      <c r="F337" s="36">
        <v>60.716666666666669</v>
      </c>
      <c r="G337" s="36">
        <v>59.63333333333334</v>
      </c>
      <c r="H337" s="36">
        <v>63.733333333333348</v>
      </c>
      <c r="I337" s="36">
        <v>64.816666666666677</v>
      </c>
      <c r="J337" s="36">
        <v>65.78333333333336</v>
      </c>
      <c r="K337" s="31">
        <v>63.85</v>
      </c>
      <c r="L337" s="31">
        <v>61.8</v>
      </c>
      <c r="M337" s="31">
        <v>84.1751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337.6</v>
      </c>
      <c r="D338" s="36">
        <v>336.88333333333338</v>
      </c>
      <c r="E338" s="36">
        <v>335.26666666666677</v>
      </c>
      <c r="F338" s="36">
        <v>332.93333333333339</v>
      </c>
      <c r="G338" s="36">
        <v>331.31666666666678</v>
      </c>
      <c r="H338" s="36">
        <v>339.21666666666675</v>
      </c>
      <c r="I338" s="36">
        <v>340.83333333333343</v>
      </c>
      <c r="J338" s="36">
        <v>343.16666666666674</v>
      </c>
      <c r="K338" s="31">
        <v>338.5</v>
      </c>
      <c r="L338" s="31">
        <v>334.55</v>
      </c>
      <c r="M338" s="31">
        <v>77.119950000000003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1401.15</v>
      </c>
      <c r="D339" s="36">
        <v>1395.8666666666668</v>
      </c>
      <c r="E339" s="36">
        <v>1381.3333333333335</v>
      </c>
      <c r="F339" s="36">
        <v>1361.5166666666667</v>
      </c>
      <c r="G339" s="36">
        <v>1346.9833333333333</v>
      </c>
      <c r="H339" s="36">
        <v>1415.6833333333336</v>
      </c>
      <c r="I339" s="36">
        <v>1430.2166666666669</v>
      </c>
      <c r="J339" s="36">
        <v>1450.0333333333338</v>
      </c>
      <c r="K339" s="31">
        <v>1410.4</v>
      </c>
      <c r="L339" s="31">
        <v>1376.05</v>
      </c>
      <c r="M339" s="31">
        <v>5.0011000000000001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156.9</v>
      </c>
      <c r="D340" s="36">
        <v>157.96666666666667</v>
      </c>
      <c r="E340" s="36">
        <v>153.73333333333335</v>
      </c>
      <c r="F340" s="36">
        <v>150.56666666666669</v>
      </c>
      <c r="G340" s="36">
        <v>146.33333333333337</v>
      </c>
      <c r="H340" s="36">
        <v>161.13333333333333</v>
      </c>
      <c r="I340" s="36">
        <v>165.36666666666662</v>
      </c>
      <c r="J340" s="36">
        <v>168.5333333333333</v>
      </c>
      <c r="K340" s="31">
        <v>162.19999999999999</v>
      </c>
      <c r="L340" s="31">
        <v>154.80000000000001</v>
      </c>
      <c r="M340" s="31">
        <v>242.75011000000001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3108.9</v>
      </c>
      <c r="D341" s="36">
        <v>3123.8833333333332</v>
      </c>
      <c r="E341" s="36">
        <v>3085.7666666666664</v>
      </c>
      <c r="F341" s="36">
        <v>3062.6333333333332</v>
      </c>
      <c r="G341" s="36">
        <v>3024.5166666666664</v>
      </c>
      <c r="H341" s="36">
        <v>3147.0166666666664</v>
      </c>
      <c r="I341" s="36">
        <v>3185.1333333333332</v>
      </c>
      <c r="J341" s="36">
        <v>3208.2666666666664</v>
      </c>
      <c r="K341" s="31">
        <v>3162</v>
      </c>
      <c r="L341" s="31">
        <v>3100.75</v>
      </c>
      <c r="M341" s="31">
        <v>1.1224499999999999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776.45</v>
      </c>
      <c r="D342" s="36">
        <v>782.15</v>
      </c>
      <c r="E342" s="36">
        <v>767.3</v>
      </c>
      <c r="F342" s="36">
        <v>758.15</v>
      </c>
      <c r="G342" s="36">
        <v>743.3</v>
      </c>
      <c r="H342" s="36">
        <v>791.3</v>
      </c>
      <c r="I342" s="36">
        <v>806.15000000000009</v>
      </c>
      <c r="J342" s="36">
        <v>815.3</v>
      </c>
      <c r="K342" s="31">
        <v>797</v>
      </c>
      <c r="L342" s="31">
        <v>773</v>
      </c>
      <c r="M342" s="31">
        <v>2.0563899999999999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2583.9</v>
      </c>
      <c r="D343" s="36">
        <v>2579.5499999999997</v>
      </c>
      <c r="E343" s="36">
        <v>2571.0999999999995</v>
      </c>
      <c r="F343" s="36">
        <v>2558.2999999999997</v>
      </c>
      <c r="G343" s="36">
        <v>2549.8499999999995</v>
      </c>
      <c r="H343" s="36">
        <v>2592.3499999999995</v>
      </c>
      <c r="I343" s="36">
        <v>2600.7999999999993</v>
      </c>
      <c r="J343" s="36">
        <v>2613.5999999999995</v>
      </c>
      <c r="K343" s="31">
        <v>2588</v>
      </c>
      <c r="L343" s="31">
        <v>2566.75</v>
      </c>
      <c r="M343" s="31">
        <v>6.6194699999999997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118.6</v>
      </c>
      <c r="D344" s="36">
        <v>118.68333333333334</v>
      </c>
      <c r="E344" s="36">
        <v>115.96666666666667</v>
      </c>
      <c r="F344" s="36">
        <v>113.33333333333333</v>
      </c>
      <c r="G344" s="36">
        <v>110.61666666666666</v>
      </c>
      <c r="H344" s="36">
        <v>121.31666666666668</v>
      </c>
      <c r="I344" s="36">
        <v>124.03333333333335</v>
      </c>
      <c r="J344" s="36">
        <v>126.66666666666669</v>
      </c>
      <c r="K344" s="31">
        <v>121.4</v>
      </c>
      <c r="L344" s="31">
        <v>116.05</v>
      </c>
      <c r="M344" s="31">
        <v>9.7678399999999996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521.6</v>
      </c>
      <c r="D345" s="36">
        <v>517.19999999999993</v>
      </c>
      <c r="E345" s="36">
        <v>506.39999999999986</v>
      </c>
      <c r="F345" s="36">
        <v>491.19999999999993</v>
      </c>
      <c r="G345" s="36">
        <v>480.39999999999986</v>
      </c>
      <c r="H345" s="36">
        <v>532.39999999999986</v>
      </c>
      <c r="I345" s="36">
        <v>543.19999999999982</v>
      </c>
      <c r="J345" s="36">
        <v>558.39999999999986</v>
      </c>
      <c r="K345" s="31">
        <v>528</v>
      </c>
      <c r="L345" s="31">
        <v>502</v>
      </c>
      <c r="M345" s="31">
        <v>12.011670000000001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338.75</v>
      </c>
      <c r="D346" s="36">
        <v>338.86666666666667</v>
      </c>
      <c r="E346" s="36">
        <v>335.88333333333333</v>
      </c>
      <c r="F346" s="36">
        <v>333.01666666666665</v>
      </c>
      <c r="G346" s="36">
        <v>330.0333333333333</v>
      </c>
      <c r="H346" s="36">
        <v>341.73333333333335</v>
      </c>
      <c r="I346" s="36">
        <v>344.7166666666667</v>
      </c>
      <c r="J346" s="36">
        <v>347.58333333333337</v>
      </c>
      <c r="K346" s="31">
        <v>341.85</v>
      </c>
      <c r="L346" s="31">
        <v>336</v>
      </c>
      <c r="M346" s="31">
        <v>1.51671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1375.15</v>
      </c>
      <c r="D347" s="36">
        <v>1373.5333333333335</v>
      </c>
      <c r="E347" s="36">
        <v>1360.166666666667</v>
      </c>
      <c r="F347" s="36">
        <v>1345.1833333333334</v>
      </c>
      <c r="G347" s="36">
        <v>1331.8166666666668</v>
      </c>
      <c r="H347" s="36">
        <v>1388.5166666666671</v>
      </c>
      <c r="I347" s="36">
        <v>1401.8833333333334</v>
      </c>
      <c r="J347" s="36">
        <v>1416.8666666666672</v>
      </c>
      <c r="K347" s="31">
        <v>1386.9</v>
      </c>
      <c r="L347" s="31">
        <v>1358.55</v>
      </c>
      <c r="M347" s="31">
        <v>3.5475500000000002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269.85000000000002</v>
      </c>
      <c r="D348" s="36">
        <v>269.84999999999997</v>
      </c>
      <c r="E348" s="36">
        <v>267.79999999999995</v>
      </c>
      <c r="F348" s="36">
        <v>265.75</v>
      </c>
      <c r="G348" s="36">
        <v>263.7</v>
      </c>
      <c r="H348" s="36">
        <v>271.89999999999992</v>
      </c>
      <c r="I348" s="36">
        <v>273.95</v>
      </c>
      <c r="J348" s="36">
        <v>275.99999999999989</v>
      </c>
      <c r="K348" s="31">
        <v>271.89999999999998</v>
      </c>
      <c r="L348" s="31">
        <v>267.8</v>
      </c>
      <c r="M348" s="31">
        <v>86.619990000000001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570</v>
      </c>
      <c r="D349" s="36">
        <v>575.75</v>
      </c>
      <c r="E349" s="36">
        <v>557.54999999999995</v>
      </c>
      <c r="F349" s="36">
        <v>545.09999999999991</v>
      </c>
      <c r="G349" s="36">
        <v>526.89999999999986</v>
      </c>
      <c r="H349" s="36">
        <v>588.20000000000005</v>
      </c>
      <c r="I349" s="36">
        <v>606.40000000000009</v>
      </c>
      <c r="J349" s="36">
        <v>618.85000000000014</v>
      </c>
      <c r="K349" s="31">
        <v>593.95000000000005</v>
      </c>
      <c r="L349" s="31">
        <v>563.29999999999995</v>
      </c>
      <c r="M349" s="31">
        <v>41.798409999999997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2015.45</v>
      </c>
      <c r="D350" s="36">
        <v>2027.7166666666665</v>
      </c>
      <c r="E350" s="36">
        <v>1989.9333333333329</v>
      </c>
      <c r="F350" s="36">
        <v>1964.4166666666665</v>
      </c>
      <c r="G350" s="36">
        <v>1926.633333333333</v>
      </c>
      <c r="H350" s="36">
        <v>2053.2333333333327</v>
      </c>
      <c r="I350" s="36">
        <v>2091.0166666666664</v>
      </c>
      <c r="J350" s="36">
        <v>2116.5333333333328</v>
      </c>
      <c r="K350" s="31">
        <v>2065.5</v>
      </c>
      <c r="L350" s="31">
        <v>2002.2</v>
      </c>
      <c r="M350" s="31">
        <v>17.592569999999998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428.1</v>
      </c>
      <c r="D351" s="36">
        <v>425.40000000000003</v>
      </c>
      <c r="E351" s="36">
        <v>422.70000000000005</v>
      </c>
      <c r="F351" s="36">
        <v>417.3</v>
      </c>
      <c r="G351" s="36">
        <v>414.6</v>
      </c>
      <c r="H351" s="36">
        <v>430.80000000000007</v>
      </c>
      <c r="I351" s="36">
        <v>433.5</v>
      </c>
      <c r="J351" s="36">
        <v>438.90000000000009</v>
      </c>
      <c r="K351" s="31">
        <v>428.1</v>
      </c>
      <c r="L351" s="31">
        <v>420</v>
      </c>
      <c r="M351" s="31">
        <v>84.759169999999997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7886.75</v>
      </c>
      <c r="D352" s="36">
        <v>7874.8666666666659</v>
      </c>
      <c r="E352" s="36">
        <v>7775.7333333333318</v>
      </c>
      <c r="F352" s="36">
        <v>7664.7166666666662</v>
      </c>
      <c r="G352" s="36">
        <v>7565.5833333333321</v>
      </c>
      <c r="H352" s="36">
        <v>7985.8833333333314</v>
      </c>
      <c r="I352" s="36">
        <v>8085.0166666666646</v>
      </c>
      <c r="J352" s="36">
        <v>8196.033333333331</v>
      </c>
      <c r="K352" s="31">
        <v>7974</v>
      </c>
      <c r="L352" s="31">
        <v>7763.85</v>
      </c>
      <c r="M352" s="31">
        <v>1.32941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209.35</v>
      </c>
      <c r="D353" s="36">
        <v>209.33333333333334</v>
      </c>
      <c r="E353" s="36">
        <v>206.56666666666669</v>
      </c>
      <c r="F353" s="36">
        <v>203.78333333333336</v>
      </c>
      <c r="G353" s="36">
        <v>201.01666666666671</v>
      </c>
      <c r="H353" s="36">
        <v>212.11666666666667</v>
      </c>
      <c r="I353" s="36">
        <v>214.88333333333333</v>
      </c>
      <c r="J353" s="36">
        <v>217.66666666666666</v>
      </c>
      <c r="K353" s="31">
        <v>212.1</v>
      </c>
      <c r="L353" s="31">
        <v>206.55</v>
      </c>
      <c r="M353" s="31">
        <v>2.1474600000000001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1098.8499999999999</v>
      </c>
      <c r="D354" s="36">
        <v>1083.8</v>
      </c>
      <c r="E354" s="36">
        <v>1032.5999999999999</v>
      </c>
      <c r="F354" s="36">
        <v>966.34999999999991</v>
      </c>
      <c r="G354" s="36">
        <v>915.14999999999986</v>
      </c>
      <c r="H354" s="36">
        <v>1150.05</v>
      </c>
      <c r="I354" s="36">
        <v>1201.2500000000002</v>
      </c>
      <c r="J354" s="36">
        <v>1267.5</v>
      </c>
      <c r="K354" s="31">
        <v>1135</v>
      </c>
      <c r="L354" s="31">
        <v>1017.55</v>
      </c>
      <c r="M354" s="31">
        <v>55.656509999999997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304.60000000000002</v>
      </c>
      <c r="D355" s="36">
        <v>305.03333333333336</v>
      </c>
      <c r="E355" s="36">
        <v>300.06666666666672</v>
      </c>
      <c r="F355" s="36">
        <v>295.53333333333336</v>
      </c>
      <c r="G355" s="36">
        <v>290.56666666666672</v>
      </c>
      <c r="H355" s="36">
        <v>309.56666666666672</v>
      </c>
      <c r="I355" s="36">
        <v>314.5333333333333</v>
      </c>
      <c r="J355" s="36">
        <v>319.06666666666672</v>
      </c>
      <c r="K355" s="31">
        <v>310</v>
      </c>
      <c r="L355" s="31">
        <v>300.5</v>
      </c>
      <c r="M355" s="31">
        <v>13.69078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3694.9</v>
      </c>
      <c r="D356" s="36">
        <v>3684.7833333333328</v>
      </c>
      <c r="E356" s="36">
        <v>3657.5666666666657</v>
      </c>
      <c r="F356" s="36">
        <v>3620.2333333333327</v>
      </c>
      <c r="G356" s="36">
        <v>3593.0166666666655</v>
      </c>
      <c r="H356" s="36">
        <v>3722.1166666666659</v>
      </c>
      <c r="I356" s="36">
        <v>3749.333333333333</v>
      </c>
      <c r="J356" s="36">
        <v>3786.6666666666661</v>
      </c>
      <c r="K356" s="31">
        <v>3712</v>
      </c>
      <c r="L356" s="31">
        <v>3647.45</v>
      </c>
      <c r="M356" s="31">
        <v>1.8312600000000001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723.95</v>
      </c>
      <c r="D357" s="36">
        <v>727.35</v>
      </c>
      <c r="E357" s="36">
        <v>706.6</v>
      </c>
      <c r="F357" s="36">
        <v>689.25</v>
      </c>
      <c r="G357" s="36">
        <v>668.5</v>
      </c>
      <c r="H357" s="36">
        <v>744.7</v>
      </c>
      <c r="I357" s="36">
        <v>765.45</v>
      </c>
      <c r="J357" s="36">
        <v>782.80000000000007</v>
      </c>
      <c r="K357" s="31">
        <v>748.1</v>
      </c>
      <c r="L357" s="31">
        <v>710</v>
      </c>
      <c r="M357" s="31">
        <v>15.119719999999999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447</v>
      </c>
      <c r="D358" s="36">
        <v>441.75</v>
      </c>
      <c r="E358" s="36">
        <v>430.6</v>
      </c>
      <c r="F358" s="36">
        <v>414.20000000000005</v>
      </c>
      <c r="G358" s="36">
        <v>403.05000000000007</v>
      </c>
      <c r="H358" s="36">
        <v>458.15</v>
      </c>
      <c r="I358" s="36">
        <v>469.29999999999995</v>
      </c>
      <c r="J358" s="36">
        <v>485.69999999999993</v>
      </c>
      <c r="K358" s="31">
        <v>452.9</v>
      </c>
      <c r="L358" s="31">
        <v>425.35</v>
      </c>
      <c r="M358" s="31">
        <v>19.507470000000001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1406.45</v>
      </c>
      <c r="D359" s="36">
        <v>1401.6166666666668</v>
      </c>
      <c r="E359" s="36">
        <v>1388.8333333333335</v>
      </c>
      <c r="F359" s="36">
        <v>1371.2166666666667</v>
      </c>
      <c r="G359" s="36">
        <v>1358.4333333333334</v>
      </c>
      <c r="H359" s="36">
        <v>1419.2333333333336</v>
      </c>
      <c r="I359" s="36">
        <v>1432.0166666666669</v>
      </c>
      <c r="J359" s="36">
        <v>1449.6333333333337</v>
      </c>
      <c r="K359" s="31">
        <v>1414.4</v>
      </c>
      <c r="L359" s="31">
        <v>1384</v>
      </c>
      <c r="M359" s="31">
        <v>4.4843099999999998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36045</v>
      </c>
      <c r="D360" s="36">
        <v>36043.25</v>
      </c>
      <c r="E360" s="36">
        <v>35656.65</v>
      </c>
      <c r="F360" s="36">
        <v>35268.300000000003</v>
      </c>
      <c r="G360" s="36">
        <v>34881.700000000004</v>
      </c>
      <c r="H360" s="36">
        <v>36431.599999999999</v>
      </c>
      <c r="I360" s="36">
        <v>36818.200000000004</v>
      </c>
      <c r="J360" s="36">
        <v>37206.549999999996</v>
      </c>
      <c r="K360" s="31">
        <v>36429.85</v>
      </c>
      <c r="L360" s="31">
        <v>35654.9</v>
      </c>
      <c r="M360" s="31">
        <v>0.63712000000000002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1637.1</v>
      </c>
      <c r="D361" s="36">
        <v>1655.6166666666668</v>
      </c>
      <c r="E361" s="36">
        <v>1611.5333333333335</v>
      </c>
      <c r="F361" s="36">
        <v>1585.9666666666667</v>
      </c>
      <c r="G361" s="36">
        <v>1541.8833333333334</v>
      </c>
      <c r="H361" s="36">
        <v>1681.1833333333336</v>
      </c>
      <c r="I361" s="36">
        <v>1725.2666666666667</v>
      </c>
      <c r="J361" s="36">
        <v>1750.8333333333337</v>
      </c>
      <c r="K361" s="31">
        <v>1699.7</v>
      </c>
      <c r="L361" s="31">
        <v>1630.05</v>
      </c>
      <c r="M361" s="31">
        <v>5.8700700000000001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8425.4</v>
      </c>
      <c r="D362" s="36">
        <v>8458.4833333333336</v>
      </c>
      <c r="E362" s="36">
        <v>8266.9666666666672</v>
      </c>
      <c r="F362" s="36">
        <v>8108.5333333333328</v>
      </c>
      <c r="G362" s="36">
        <v>7917.0166666666664</v>
      </c>
      <c r="H362" s="36">
        <v>8616.9166666666679</v>
      </c>
      <c r="I362" s="36">
        <v>8808.4333333333343</v>
      </c>
      <c r="J362" s="36">
        <v>8966.8666666666686</v>
      </c>
      <c r="K362" s="31">
        <v>8650</v>
      </c>
      <c r="L362" s="31">
        <v>8300.0499999999993</v>
      </c>
      <c r="M362" s="31">
        <v>7.3842100000000004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286.35000000000002</v>
      </c>
      <c r="D363" s="36">
        <v>286.2166666666667</v>
      </c>
      <c r="E363" s="36">
        <v>283.43333333333339</v>
      </c>
      <c r="F363" s="36">
        <v>280.51666666666671</v>
      </c>
      <c r="G363" s="36">
        <v>277.73333333333341</v>
      </c>
      <c r="H363" s="36">
        <v>289.13333333333338</v>
      </c>
      <c r="I363" s="36">
        <v>291.91666666666669</v>
      </c>
      <c r="J363" s="36">
        <v>294.83333333333337</v>
      </c>
      <c r="K363" s="31">
        <v>289</v>
      </c>
      <c r="L363" s="31">
        <v>283.3</v>
      </c>
      <c r="M363" s="31">
        <v>44.412379999999999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4400.2</v>
      </c>
      <c r="D364" s="36">
        <v>4427.5</v>
      </c>
      <c r="E364" s="36">
        <v>4357</v>
      </c>
      <c r="F364" s="36">
        <v>4313.8</v>
      </c>
      <c r="G364" s="36">
        <v>4243.3</v>
      </c>
      <c r="H364" s="36">
        <v>4470.7</v>
      </c>
      <c r="I364" s="36">
        <v>4541.2</v>
      </c>
      <c r="J364" s="36">
        <v>4584.3999999999996</v>
      </c>
      <c r="K364" s="31">
        <v>4498</v>
      </c>
      <c r="L364" s="31">
        <v>4384.3</v>
      </c>
      <c r="M364" s="31">
        <v>0.12626000000000001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2864.5</v>
      </c>
      <c r="D365" s="36">
        <v>2832.85</v>
      </c>
      <c r="E365" s="36">
        <v>2757.75</v>
      </c>
      <c r="F365" s="36">
        <v>2651</v>
      </c>
      <c r="G365" s="36">
        <v>2575.9</v>
      </c>
      <c r="H365" s="36">
        <v>2939.6</v>
      </c>
      <c r="I365" s="36">
        <v>3014.6999999999994</v>
      </c>
      <c r="J365" s="36">
        <v>3121.45</v>
      </c>
      <c r="K365" s="31">
        <v>2907.95</v>
      </c>
      <c r="L365" s="31">
        <v>2726.1</v>
      </c>
      <c r="M365" s="31">
        <v>15.46546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2717.4</v>
      </c>
      <c r="D366" s="36">
        <v>2724.1666666666665</v>
      </c>
      <c r="E366" s="36">
        <v>2703.333333333333</v>
      </c>
      <c r="F366" s="36">
        <v>2689.2666666666664</v>
      </c>
      <c r="G366" s="36">
        <v>2668.4333333333329</v>
      </c>
      <c r="H366" s="36">
        <v>2738.2333333333331</v>
      </c>
      <c r="I366" s="36">
        <v>2759.0666666666662</v>
      </c>
      <c r="J366" s="36">
        <v>2773.1333333333332</v>
      </c>
      <c r="K366" s="31">
        <v>2745</v>
      </c>
      <c r="L366" s="31">
        <v>2710.1</v>
      </c>
      <c r="M366" s="31">
        <v>2.4151099999999999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909.55</v>
      </c>
      <c r="D367" s="36">
        <v>918.68333333333339</v>
      </c>
      <c r="E367" s="36">
        <v>898.36666666666679</v>
      </c>
      <c r="F367" s="36">
        <v>887.18333333333339</v>
      </c>
      <c r="G367" s="36">
        <v>866.86666666666679</v>
      </c>
      <c r="H367" s="36">
        <v>929.86666666666679</v>
      </c>
      <c r="I367" s="36">
        <v>950.18333333333339</v>
      </c>
      <c r="J367" s="36">
        <v>961.36666666666679</v>
      </c>
      <c r="K367" s="31">
        <v>939</v>
      </c>
      <c r="L367" s="31">
        <v>907.5</v>
      </c>
      <c r="M367" s="31">
        <v>9.9474099999999996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136</v>
      </c>
      <c r="D368" s="36">
        <v>136.66666666666666</v>
      </c>
      <c r="E368" s="36">
        <v>134.13333333333333</v>
      </c>
      <c r="F368" s="36">
        <v>132.26666666666668</v>
      </c>
      <c r="G368" s="36">
        <v>129.73333333333335</v>
      </c>
      <c r="H368" s="36">
        <v>138.5333333333333</v>
      </c>
      <c r="I368" s="36">
        <v>141.06666666666666</v>
      </c>
      <c r="J368" s="36">
        <v>142.93333333333328</v>
      </c>
      <c r="K368" s="31">
        <v>139.19999999999999</v>
      </c>
      <c r="L368" s="31">
        <v>134.80000000000001</v>
      </c>
      <c r="M368" s="31">
        <v>33.276679999999999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1565.35</v>
      </c>
      <c r="D369" s="36">
        <v>1575.1000000000001</v>
      </c>
      <c r="E369" s="36">
        <v>1550.2500000000002</v>
      </c>
      <c r="F369" s="36">
        <v>1535.15</v>
      </c>
      <c r="G369" s="36">
        <v>1510.3000000000002</v>
      </c>
      <c r="H369" s="36">
        <v>1590.2000000000003</v>
      </c>
      <c r="I369" s="36">
        <v>1615.0500000000002</v>
      </c>
      <c r="J369" s="36">
        <v>1630.1500000000003</v>
      </c>
      <c r="K369" s="31">
        <v>1599.95</v>
      </c>
      <c r="L369" s="31">
        <v>1560</v>
      </c>
      <c r="M369" s="31">
        <v>0.86550000000000005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4788.3999999999996</v>
      </c>
      <c r="D370" s="36">
        <v>4788.333333333333</v>
      </c>
      <c r="E370" s="36">
        <v>4709.0666666666657</v>
      </c>
      <c r="F370" s="36">
        <v>4629.7333333333327</v>
      </c>
      <c r="G370" s="36">
        <v>4550.4666666666653</v>
      </c>
      <c r="H370" s="36">
        <v>4867.6666666666661</v>
      </c>
      <c r="I370" s="36">
        <v>4946.9333333333343</v>
      </c>
      <c r="J370" s="36">
        <v>5026.2666666666664</v>
      </c>
      <c r="K370" s="31">
        <v>4867.6000000000004</v>
      </c>
      <c r="L370" s="31">
        <v>4709</v>
      </c>
      <c r="M370" s="31">
        <v>10.057259999999999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868.4</v>
      </c>
      <c r="D371" s="36">
        <v>876.7833333333333</v>
      </c>
      <c r="E371" s="36">
        <v>857.61666666666656</v>
      </c>
      <c r="F371" s="36">
        <v>846.83333333333326</v>
      </c>
      <c r="G371" s="36">
        <v>827.66666666666652</v>
      </c>
      <c r="H371" s="36">
        <v>887.56666666666661</v>
      </c>
      <c r="I371" s="36">
        <v>906.73333333333335</v>
      </c>
      <c r="J371" s="36">
        <v>917.51666666666665</v>
      </c>
      <c r="K371" s="31">
        <v>895.95</v>
      </c>
      <c r="L371" s="31">
        <v>866</v>
      </c>
      <c r="M371" s="31">
        <v>2.1981099999999998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472.85</v>
      </c>
      <c r="D372" s="36">
        <v>469.85000000000008</v>
      </c>
      <c r="E372" s="36">
        <v>463.60000000000014</v>
      </c>
      <c r="F372" s="36">
        <v>454.35000000000008</v>
      </c>
      <c r="G372" s="36">
        <v>448.10000000000014</v>
      </c>
      <c r="H372" s="36">
        <v>479.10000000000014</v>
      </c>
      <c r="I372" s="36">
        <v>485.35</v>
      </c>
      <c r="J372" s="36">
        <v>494.60000000000014</v>
      </c>
      <c r="K372" s="31">
        <v>476.1</v>
      </c>
      <c r="L372" s="31">
        <v>460.6</v>
      </c>
      <c r="M372" s="31">
        <v>12.224729999999999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411.45</v>
      </c>
      <c r="D373" s="36">
        <v>411.2</v>
      </c>
      <c r="E373" s="36">
        <v>405.9</v>
      </c>
      <c r="F373" s="36">
        <v>400.34999999999997</v>
      </c>
      <c r="G373" s="36">
        <v>395.04999999999995</v>
      </c>
      <c r="H373" s="36">
        <v>416.75</v>
      </c>
      <c r="I373" s="36">
        <v>422.05000000000007</v>
      </c>
      <c r="J373" s="36">
        <v>427.6</v>
      </c>
      <c r="K373" s="31">
        <v>416.5</v>
      </c>
      <c r="L373" s="31">
        <v>405.65</v>
      </c>
      <c r="M373" s="31">
        <v>146.68409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287.8</v>
      </c>
      <c r="D374" s="36">
        <v>287.11666666666662</v>
      </c>
      <c r="E374" s="36">
        <v>282.73333333333323</v>
      </c>
      <c r="F374" s="36">
        <v>277.66666666666663</v>
      </c>
      <c r="G374" s="36">
        <v>273.28333333333325</v>
      </c>
      <c r="H374" s="36">
        <v>292.18333333333322</v>
      </c>
      <c r="I374" s="36">
        <v>296.56666666666655</v>
      </c>
      <c r="J374" s="36">
        <v>301.63333333333321</v>
      </c>
      <c r="K374" s="31">
        <v>291.5</v>
      </c>
      <c r="L374" s="31">
        <v>282.05</v>
      </c>
      <c r="M374" s="31">
        <v>310.12493999999998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513.6</v>
      </c>
      <c r="D375" s="36">
        <v>514.5</v>
      </c>
      <c r="E375" s="36">
        <v>509</v>
      </c>
      <c r="F375" s="36">
        <v>504.4</v>
      </c>
      <c r="G375" s="36">
        <v>498.9</v>
      </c>
      <c r="H375" s="36">
        <v>519.1</v>
      </c>
      <c r="I375" s="36">
        <v>524.6</v>
      </c>
      <c r="J375" s="36">
        <v>529.20000000000005</v>
      </c>
      <c r="K375" s="31">
        <v>520</v>
      </c>
      <c r="L375" s="31">
        <v>509.9</v>
      </c>
      <c r="M375" s="31">
        <v>5.8431300000000004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1222.9000000000001</v>
      </c>
      <c r="D376" s="36">
        <v>1230.5666666666666</v>
      </c>
      <c r="E376" s="36">
        <v>1206.3333333333333</v>
      </c>
      <c r="F376" s="36">
        <v>1189.7666666666667</v>
      </c>
      <c r="G376" s="36">
        <v>1165.5333333333333</v>
      </c>
      <c r="H376" s="36">
        <v>1247.1333333333332</v>
      </c>
      <c r="I376" s="36">
        <v>1271.3666666666668</v>
      </c>
      <c r="J376" s="36">
        <v>1287.9333333333332</v>
      </c>
      <c r="K376" s="31">
        <v>1254.8</v>
      </c>
      <c r="L376" s="31">
        <v>1214</v>
      </c>
      <c r="M376" s="31">
        <v>2.8501500000000002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582.65</v>
      </c>
      <c r="D377" s="36">
        <v>584.4</v>
      </c>
      <c r="E377" s="36">
        <v>576.84999999999991</v>
      </c>
      <c r="F377" s="36">
        <v>571.04999999999995</v>
      </c>
      <c r="G377" s="36">
        <v>563.49999999999989</v>
      </c>
      <c r="H377" s="36">
        <v>590.19999999999993</v>
      </c>
      <c r="I377" s="36">
        <v>597.74999999999989</v>
      </c>
      <c r="J377" s="36">
        <v>603.54999999999995</v>
      </c>
      <c r="K377" s="31">
        <v>591.95000000000005</v>
      </c>
      <c r="L377" s="31">
        <v>578.6</v>
      </c>
      <c r="M377" s="31">
        <v>1.00149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170.05</v>
      </c>
      <c r="D378" s="36">
        <v>170.4</v>
      </c>
      <c r="E378" s="36">
        <v>169.4</v>
      </c>
      <c r="F378" s="36">
        <v>168.75</v>
      </c>
      <c r="G378" s="36">
        <v>167.75</v>
      </c>
      <c r="H378" s="36">
        <v>171.05</v>
      </c>
      <c r="I378" s="36">
        <v>172.05</v>
      </c>
      <c r="J378" s="36">
        <v>172.70000000000002</v>
      </c>
      <c r="K378" s="31">
        <v>171.4</v>
      </c>
      <c r="L378" s="31">
        <v>169.75</v>
      </c>
      <c r="M378" s="31">
        <v>1.43146</v>
      </c>
      <c r="N378" s="1"/>
      <c r="O378" s="1"/>
    </row>
    <row r="379" spans="1:15" ht="12.75" customHeight="1">
      <c r="A379" s="33">
        <v>369</v>
      </c>
      <c r="B379" s="53" t="s">
        <v>1017</v>
      </c>
      <c r="C379" s="31">
        <v>5091.3</v>
      </c>
      <c r="D379" s="36">
        <v>5085.4333333333334</v>
      </c>
      <c r="E379" s="36">
        <v>5049.8666666666668</v>
      </c>
      <c r="F379" s="36">
        <v>5008.4333333333334</v>
      </c>
      <c r="G379" s="36">
        <v>4972.8666666666668</v>
      </c>
      <c r="H379" s="36">
        <v>5126.8666666666668</v>
      </c>
      <c r="I379" s="36">
        <v>5162.4333333333343</v>
      </c>
      <c r="J379" s="36">
        <v>5203.8666666666668</v>
      </c>
      <c r="K379" s="31">
        <v>5121</v>
      </c>
      <c r="L379" s="31">
        <v>5044</v>
      </c>
      <c r="M379" s="31">
        <v>0.14393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16475.95</v>
      </c>
      <c r="D380" s="36">
        <v>16524.683333333334</v>
      </c>
      <c r="E380" s="36">
        <v>16251.26666666667</v>
      </c>
      <c r="F380" s="36">
        <v>16026.583333333336</v>
      </c>
      <c r="G380" s="36">
        <v>15753.166666666672</v>
      </c>
      <c r="H380" s="36">
        <v>16749.366666666669</v>
      </c>
      <c r="I380" s="36">
        <v>17022.783333333333</v>
      </c>
      <c r="J380" s="36">
        <v>17247.466666666667</v>
      </c>
      <c r="K380" s="31">
        <v>16798.099999999999</v>
      </c>
      <c r="L380" s="31">
        <v>16300</v>
      </c>
      <c r="M380" s="31">
        <v>0.22011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124.85</v>
      </c>
      <c r="D381" s="36">
        <v>125.8</v>
      </c>
      <c r="E381" s="36">
        <v>123.35</v>
      </c>
      <c r="F381" s="36">
        <v>121.85</v>
      </c>
      <c r="G381" s="36">
        <v>119.39999999999999</v>
      </c>
      <c r="H381" s="36">
        <v>127.3</v>
      </c>
      <c r="I381" s="36">
        <v>129.75</v>
      </c>
      <c r="J381" s="36">
        <v>131.25</v>
      </c>
      <c r="K381" s="31">
        <v>128.25</v>
      </c>
      <c r="L381" s="31">
        <v>124.3</v>
      </c>
      <c r="M381" s="31">
        <v>410.91685000000001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534.1</v>
      </c>
      <c r="D382" s="36">
        <v>533.33333333333337</v>
      </c>
      <c r="E382" s="36">
        <v>527.76666666666677</v>
      </c>
      <c r="F382" s="36">
        <v>521.43333333333339</v>
      </c>
      <c r="G382" s="36">
        <v>515.86666666666679</v>
      </c>
      <c r="H382" s="36">
        <v>539.66666666666674</v>
      </c>
      <c r="I382" s="36">
        <v>545.23333333333335</v>
      </c>
      <c r="J382" s="36">
        <v>551.56666666666672</v>
      </c>
      <c r="K382" s="31">
        <v>538.9</v>
      </c>
      <c r="L382" s="31">
        <v>527</v>
      </c>
      <c r="M382" s="31">
        <v>6.0187499999999998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272.85000000000002</v>
      </c>
      <c r="D383" s="36">
        <v>271.51666666666665</v>
      </c>
      <c r="E383" s="36">
        <v>268.5333333333333</v>
      </c>
      <c r="F383" s="36">
        <v>264.21666666666664</v>
      </c>
      <c r="G383" s="36">
        <v>261.23333333333329</v>
      </c>
      <c r="H383" s="36">
        <v>275.83333333333331</v>
      </c>
      <c r="I383" s="36">
        <v>278.81666666666666</v>
      </c>
      <c r="J383" s="36">
        <v>283.13333333333333</v>
      </c>
      <c r="K383" s="31">
        <v>274.5</v>
      </c>
      <c r="L383" s="31">
        <v>267.2</v>
      </c>
      <c r="M383" s="31">
        <v>83.982129999999998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459.5</v>
      </c>
      <c r="D384" s="36">
        <v>461.75</v>
      </c>
      <c r="E384" s="36">
        <v>456.3</v>
      </c>
      <c r="F384" s="36">
        <v>453.1</v>
      </c>
      <c r="G384" s="36">
        <v>447.65000000000003</v>
      </c>
      <c r="H384" s="36">
        <v>464.95</v>
      </c>
      <c r="I384" s="36">
        <v>470.40000000000003</v>
      </c>
      <c r="J384" s="36">
        <v>473.59999999999997</v>
      </c>
      <c r="K384" s="31">
        <v>467.2</v>
      </c>
      <c r="L384" s="31">
        <v>458.55</v>
      </c>
      <c r="M384" s="31">
        <v>59.06306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574.75</v>
      </c>
      <c r="D385" s="36">
        <v>581.9666666666667</v>
      </c>
      <c r="E385" s="36">
        <v>566.18333333333339</v>
      </c>
      <c r="F385" s="36">
        <v>557.61666666666667</v>
      </c>
      <c r="G385" s="36">
        <v>541.83333333333337</v>
      </c>
      <c r="H385" s="36">
        <v>590.53333333333342</v>
      </c>
      <c r="I385" s="36">
        <v>606.31666666666672</v>
      </c>
      <c r="J385" s="36">
        <v>614.88333333333344</v>
      </c>
      <c r="K385" s="31">
        <v>597.75</v>
      </c>
      <c r="L385" s="31">
        <v>573.4</v>
      </c>
      <c r="M385" s="31">
        <v>5.62934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777.95</v>
      </c>
      <c r="D386" s="36">
        <v>783.56666666666661</v>
      </c>
      <c r="E386" s="36">
        <v>759.73333333333323</v>
      </c>
      <c r="F386" s="36">
        <v>741.51666666666665</v>
      </c>
      <c r="G386" s="36">
        <v>717.68333333333328</v>
      </c>
      <c r="H386" s="36">
        <v>801.78333333333319</v>
      </c>
      <c r="I386" s="36">
        <v>825.61666666666667</v>
      </c>
      <c r="J386" s="36">
        <v>843.83333333333314</v>
      </c>
      <c r="K386" s="31">
        <v>807.4</v>
      </c>
      <c r="L386" s="31">
        <v>765.35</v>
      </c>
      <c r="M386" s="31">
        <v>66.324709999999996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1624.6</v>
      </c>
      <c r="D387" s="36">
        <v>1621.3333333333333</v>
      </c>
      <c r="E387" s="36">
        <v>1610.1166666666666</v>
      </c>
      <c r="F387" s="36">
        <v>1595.6333333333332</v>
      </c>
      <c r="G387" s="36">
        <v>1584.4166666666665</v>
      </c>
      <c r="H387" s="36">
        <v>1635.8166666666666</v>
      </c>
      <c r="I387" s="36">
        <v>1647.0333333333333</v>
      </c>
      <c r="J387" s="36">
        <v>1661.5166666666667</v>
      </c>
      <c r="K387" s="31">
        <v>1632.55</v>
      </c>
      <c r="L387" s="31">
        <v>1606.85</v>
      </c>
      <c r="M387" s="31">
        <v>0.73853000000000002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266.95</v>
      </c>
      <c r="D388" s="36">
        <v>267.8</v>
      </c>
      <c r="E388" s="36">
        <v>262.75</v>
      </c>
      <c r="F388" s="36">
        <v>258.55</v>
      </c>
      <c r="G388" s="36">
        <v>253.5</v>
      </c>
      <c r="H388" s="36">
        <v>272</v>
      </c>
      <c r="I388" s="36">
        <v>277.05000000000007</v>
      </c>
      <c r="J388" s="36">
        <v>281.25</v>
      </c>
      <c r="K388" s="31">
        <v>272.85000000000002</v>
      </c>
      <c r="L388" s="31">
        <v>263.60000000000002</v>
      </c>
      <c r="M388" s="31">
        <v>146.14169000000001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190.15</v>
      </c>
      <c r="D389" s="36">
        <v>189.9666666666667</v>
      </c>
      <c r="E389" s="36">
        <v>185.23333333333341</v>
      </c>
      <c r="F389" s="36">
        <v>180.31666666666672</v>
      </c>
      <c r="G389" s="36">
        <v>175.58333333333343</v>
      </c>
      <c r="H389" s="36">
        <v>194.88333333333338</v>
      </c>
      <c r="I389" s="36">
        <v>199.61666666666667</v>
      </c>
      <c r="J389" s="36">
        <v>204.53333333333336</v>
      </c>
      <c r="K389" s="31">
        <v>194.7</v>
      </c>
      <c r="L389" s="31">
        <v>185.05</v>
      </c>
      <c r="M389" s="31">
        <v>217.23724000000001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1293.3499999999999</v>
      </c>
      <c r="D390" s="36">
        <v>1290.2166666666665</v>
      </c>
      <c r="E390" s="36">
        <v>1276.4333333333329</v>
      </c>
      <c r="F390" s="36">
        <v>1259.5166666666664</v>
      </c>
      <c r="G390" s="36">
        <v>1245.7333333333329</v>
      </c>
      <c r="H390" s="36">
        <v>1307.133333333333</v>
      </c>
      <c r="I390" s="36">
        <v>1320.9166666666663</v>
      </c>
      <c r="J390" s="36">
        <v>1337.833333333333</v>
      </c>
      <c r="K390" s="31">
        <v>1304</v>
      </c>
      <c r="L390" s="31">
        <v>1273.3</v>
      </c>
      <c r="M390" s="31">
        <v>0.60106000000000004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329.65</v>
      </c>
      <c r="D391" s="36">
        <v>330.21666666666664</v>
      </c>
      <c r="E391" s="36">
        <v>325.83333333333326</v>
      </c>
      <c r="F391" s="36">
        <v>322.01666666666659</v>
      </c>
      <c r="G391" s="36">
        <v>317.63333333333321</v>
      </c>
      <c r="H391" s="36">
        <v>334.0333333333333</v>
      </c>
      <c r="I391" s="36">
        <v>338.41666666666663</v>
      </c>
      <c r="J391" s="36">
        <v>342.23333333333335</v>
      </c>
      <c r="K391" s="31">
        <v>334.6</v>
      </c>
      <c r="L391" s="31">
        <v>326.39999999999998</v>
      </c>
      <c r="M391" s="31">
        <v>5.0982200000000004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245.75</v>
      </c>
      <c r="D392" s="36">
        <v>246.04999999999998</v>
      </c>
      <c r="E392" s="36">
        <v>243.79999999999995</v>
      </c>
      <c r="F392" s="36">
        <v>241.84999999999997</v>
      </c>
      <c r="G392" s="36">
        <v>239.59999999999994</v>
      </c>
      <c r="H392" s="36">
        <v>247.99999999999997</v>
      </c>
      <c r="I392" s="36">
        <v>250.25000000000003</v>
      </c>
      <c r="J392" s="36">
        <v>252.2</v>
      </c>
      <c r="K392" s="31">
        <v>248.3</v>
      </c>
      <c r="L392" s="31">
        <v>244.1</v>
      </c>
      <c r="M392" s="31">
        <v>3.6600899999999998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146.4</v>
      </c>
      <c r="D393" s="36">
        <v>146.76666666666668</v>
      </c>
      <c r="E393" s="36">
        <v>144.33333333333337</v>
      </c>
      <c r="F393" s="36">
        <v>142.26666666666668</v>
      </c>
      <c r="G393" s="36">
        <v>139.83333333333337</v>
      </c>
      <c r="H393" s="36">
        <v>148.83333333333337</v>
      </c>
      <c r="I393" s="36">
        <v>151.26666666666671</v>
      </c>
      <c r="J393" s="36">
        <v>153.33333333333337</v>
      </c>
      <c r="K393" s="31">
        <v>149.19999999999999</v>
      </c>
      <c r="L393" s="31">
        <v>144.69999999999999</v>
      </c>
      <c r="M393" s="31">
        <v>18.71095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2978.3</v>
      </c>
      <c r="D394" s="36">
        <v>3026.5</v>
      </c>
      <c r="E394" s="36">
        <v>2844.1</v>
      </c>
      <c r="F394" s="36">
        <v>2709.9</v>
      </c>
      <c r="G394" s="36">
        <v>2527.5</v>
      </c>
      <c r="H394" s="36">
        <v>3160.7</v>
      </c>
      <c r="I394" s="36">
        <v>3343.0999999999995</v>
      </c>
      <c r="J394" s="36">
        <v>3477.2999999999997</v>
      </c>
      <c r="K394" s="31">
        <v>3208.9</v>
      </c>
      <c r="L394" s="31">
        <v>2892.3</v>
      </c>
      <c r="M394" s="31">
        <v>2.0793599999999999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82</v>
      </c>
      <c r="D395" s="36">
        <v>82.583333333333329</v>
      </c>
      <c r="E395" s="36">
        <v>80.716666666666654</v>
      </c>
      <c r="F395" s="36">
        <v>79.433333333333323</v>
      </c>
      <c r="G395" s="36">
        <v>77.566666666666649</v>
      </c>
      <c r="H395" s="36">
        <v>83.86666666666666</v>
      </c>
      <c r="I395" s="36">
        <v>85.733333333333334</v>
      </c>
      <c r="J395" s="36">
        <v>87.016666666666666</v>
      </c>
      <c r="K395" s="31">
        <v>84.45</v>
      </c>
      <c r="L395" s="31">
        <v>81.3</v>
      </c>
      <c r="M395" s="31">
        <v>23.907959999999999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1876.25</v>
      </c>
      <c r="D396" s="36">
        <v>1872.0833333333333</v>
      </c>
      <c r="E396" s="36">
        <v>1840.1666666666665</v>
      </c>
      <c r="F396" s="36">
        <v>1804.0833333333333</v>
      </c>
      <c r="G396" s="36">
        <v>1772.1666666666665</v>
      </c>
      <c r="H396" s="36">
        <v>1908.1666666666665</v>
      </c>
      <c r="I396" s="36">
        <v>1940.083333333333</v>
      </c>
      <c r="J396" s="36">
        <v>1976.1666666666665</v>
      </c>
      <c r="K396" s="31">
        <v>1904</v>
      </c>
      <c r="L396" s="31">
        <v>1836</v>
      </c>
      <c r="M396" s="31">
        <v>2.5676000000000001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207.55</v>
      </c>
      <c r="D397" s="36">
        <v>209.33333333333334</v>
      </c>
      <c r="E397" s="36">
        <v>204.16666666666669</v>
      </c>
      <c r="F397" s="36">
        <v>200.78333333333333</v>
      </c>
      <c r="G397" s="36">
        <v>195.61666666666667</v>
      </c>
      <c r="H397" s="36">
        <v>212.7166666666667</v>
      </c>
      <c r="I397" s="36">
        <v>217.88333333333338</v>
      </c>
      <c r="J397" s="36">
        <v>221.26666666666671</v>
      </c>
      <c r="K397" s="31">
        <v>214.5</v>
      </c>
      <c r="L397" s="31">
        <v>205.95</v>
      </c>
      <c r="M397" s="31">
        <v>18.739370000000001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838.3</v>
      </c>
      <c r="D398" s="36">
        <v>838.43333333333339</v>
      </c>
      <c r="E398" s="36">
        <v>834.86666666666679</v>
      </c>
      <c r="F398" s="36">
        <v>831.43333333333339</v>
      </c>
      <c r="G398" s="36">
        <v>827.86666666666679</v>
      </c>
      <c r="H398" s="36">
        <v>841.86666666666679</v>
      </c>
      <c r="I398" s="36">
        <v>845.43333333333339</v>
      </c>
      <c r="J398" s="36">
        <v>848.86666666666679</v>
      </c>
      <c r="K398" s="31">
        <v>842</v>
      </c>
      <c r="L398" s="31">
        <v>835</v>
      </c>
      <c r="M398" s="31">
        <v>0.54335999999999995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2974.65</v>
      </c>
      <c r="D399" s="36">
        <v>2976.2333333333336</v>
      </c>
      <c r="E399" s="36">
        <v>2963.416666666667</v>
      </c>
      <c r="F399" s="36">
        <v>2952.1833333333334</v>
      </c>
      <c r="G399" s="36">
        <v>2939.3666666666668</v>
      </c>
      <c r="H399" s="36">
        <v>2987.4666666666672</v>
      </c>
      <c r="I399" s="36">
        <v>3000.2833333333338</v>
      </c>
      <c r="J399" s="36">
        <v>3011.5166666666673</v>
      </c>
      <c r="K399" s="31">
        <v>2989.05</v>
      </c>
      <c r="L399" s="31">
        <v>2965</v>
      </c>
      <c r="M399" s="31">
        <v>37.565530000000003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109.4</v>
      </c>
      <c r="D400" s="36">
        <v>109.89999999999999</v>
      </c>
      <c r="E400" s="36">
        <v>108.24999999999999</v>
      </c>
      <c r="F400" s="36">
        <v>107.1</v>
      </c>
      <c r="G400" s="36">
        <v>105.44999999999999</v>
      </c>
      <c r="H400" s="36">
        <v>111.04999999999998</v>
      </c>
      <c r="I400" s="36">
        <v>112.69999999999999</v>
      </c>
      <c r="J400" s="36">
        <v>113.84999999999998</v>
      </c>
      <c r="K400" s="31">
        <v>111.55</v>
      </c>
      <c r="L400" s="31">
        <v>108.75</v>
      </c>
      <c r="M400" s="31">
        <v>20.453130000000002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759.95</v>
      </c>
      <c r="D401" s="36">
        <v>761.16666666666663</v>
      </c>
      <c r="E401" s="36">
        <v>750.33333333333326</v>
      </c>
      <c r="F401" s="36">
        <v>740.71666666666658</v>
      </c>
      <c r="G401" s="36">
        <v>729.88333333333321</v>
      </c>
      <c r="H401" s="36">
        <v>770.7833333333333</v>
      </c>
      <c r="I401" s="36">
        <v>781.61666666666656</v>
      </c>
      <c r="J401" s="36">
        <v>791.23333333333335</v>
      </c>
      <c r="K401" s="31">
        <v>772</v>
      </c>
      <c r="L401" s="31">
        <v>751.55</v>
      </c>
      <c r="M401" s="31">
        <v>0.52415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1597</v>
      </c>
      <c r="D402" s="36">
        <v>1600.0666666666666</v>
      </c>
      <c r="E402" s="36">
        <v>1592.2333333333331</v>
      </c>
      <c r="F402" s="36">
        <v>1587.4666666666665</v>
      </c>
      <c r="G402" s="36">
        <v>1579.633333333333</v>
      </c>
      <c r="H402" s="36">
        <v>1604.8333333333333</v>
      </c>
      <c r="I402" s="36">
        <v>1612.6666666666667</v>
      </c>
      <c r="J402" s="36">
        <v>1617.4333333333334</v>
      </c>
      <c r="K402" s="31">
        <v>1607.9</v>
      </c>
      <c r="L402" s="31">
        <v>1595.3</v>
      </c>
      <c r="M402" s="31">
        <v>4.5545099999999996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729.9</v>
      </c>
      <c r="D403" s="36">
        <v>732.35</v>
      </c>
      <c r="E403" s="36">
        <v>725.80000000000007</v>
      </c>
      <c r="F403" s="36">
        <v>721.7</v>
      </c>
      <c r="G403" s="36">
        <v>715.15000000000009</v>
      </c>
      <c r="H403" s="36">
        <v>736.45</v>
      </c>
      <c r="I403" s="36">
        <v>743</v>
      </c>
      <c r="J403" s="36">
        <v>747.1</v>
      </c>
      <c r="K403" s="31">
        <v>738.9</v>
      </c>
      <c r="L403" s="31">
        <v>728.25</v>
      </c>
      <c r="M403" s="31">
        <v>13.15344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1549.15</v>
      </c>
      <c r="D404" s="36">
        <v>1542.55</v>
      </c>
      <c r="E404" s="36">
        <v>1531.6999999999998</v>
      </c>
      <c r="F404" s="36">
        <v>1514.2499999999998</v>
      </c>
      <c r="G404" s="36">
        <v>1503.3999999999996</v>
      </c>
      <c r="H404" s="36">
        <v>1560</v>
      </c>
      <c r="I404" s="36">
        <v>1570.85</v>
      </c>
      <c r="J404" s="36">
        <v>1588.3000000000002</v>
      </c>
      <c r="K404" s="31">
        <v>1553.4</v>
      </c>
      <c r="L404" s="31">
        <v>1525.1</v>
      </c>
      <c r="M404" s="31">
        <v>12.83074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120.35</v>
      </c>
      <c r="D405" s="36">
        <v>122.11666666666667</v>
      </c>
      <c r="E405" s="36">
        <v>116.58333333333334</v>
      </c>
      <c r="F405" s="36">
        <v>112.81666666666666</v>
      </c>
      <c r="G405" s="36">
        <v>107.28333333333333</v>
      </c>
      <c r="H405" s="36">
        <v>125.88333333333335</v>
      </c>
      <c r="I405" s="36">
        <v>131.41666666666669</v>
      </c>
      <c r="J405" s="36">
        <v>135.18333333333337</v>
      </c>
      <c r="K405" s="31">
        <v>127.65</v>
      </c>
      <c r="L405" s="31">
        <v>118.35</v>
      </c>
      <c r="M405" s="31">
        <v>527.88418000000001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4505.7</v>
      </c>
      <c r="D406" s="36">
        <v>4517.2166666666662</v>
      </c>
      <c r="E406" s="36">
        <v>4479.5333333333328</v>
      </c>
      <c r="F406" s="36">
        <v>4453.3666666666668</v>
      </c>
      <c r="G406" s="36">
        <v>4415.6833333333334</v>
      </c>
      <c r="H406" s="36">
        <v>4543.3833333333323</v>
      </c>
      <c r="I406" s="36">
        <v>4581.0666666666648</v>
      </c>
      <c r="J406" s="36">
        <v>4607.2333333333318</v>
      </c>
      <c r="K406" s="31">
        <v>4554.8999999999996</v>
      </c>
      <c r="L406" s="31">
        <v>4491.05</v>
      </c>
      <c r="M406" s="31">
        <v>0.64719000000000004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2400.5500000000002</v>
      </c>
      <c r="D407" s="36">
        <v>2394.7666666666669</v>
      </c>
      <c r="E407" s="36">
        <v>2379.5333333333338</v>
      </c>
      <c r="F407" s="36">
        <v>2358.5166666666669</v>
      </c>
      <c r="G407" s="36">
        <v>2343.2833333333338</v>
      </c>
      <c r="H407" s="36">
        <v>2415.7833333333338</v>
      </c>
      <c r="I407" s="36">
        <v>2431.0166666666664</v>
      </c>
      <c r="J407" s="36">
        <v>2452.0333333333338</v>
      </c>
      <c r="K407" s="31">
        <v>2410</v>
      </c>
      <c r="L407" s="31">
        <v>2373.75</v>
      </c>
      <c r="M407" s="31">
        <v>2.4343499999999998</v>
      </c>
      <c r="N407" s="1"/>
      <c r="O407" s="1"/>
    </row>
    <row r="408" spans="1:15" ht="12.75" customHeight="1">
      <c r="A408" s="33">
        <v>398</v>
      </c>
      <c r="B408" s="53" t="s">
        <v>1018</v>
      </c>
      <c r="C408" s="31">
        <v>1983.75</v>
      </c>
      <c r="D408" s="36">
        <v>1985.8166666666666</v>
      </c>
      <c r="E408" s="36">
        <v>1960.6833333333332</v>
      </c>
      <c r="F408" s="36">
        <v>1937.6166666666666</v>
      </c>
      <c r="G408" s="36">
        <v>1912.4833333333331</v>
      </c>
      <c r="H408" s="36">
        <v>2008.8833333333332</v>
      </c>
      <c r="I408" s="36">
        <v>2034.0166666666664</v>
      </c>
      <c r="J408" s="36">
        <v>2057.083333333333</v>
      </c>
      <c r="K408" s="31">
        <v>2010.95</v>
      </c>
      <c r="L408" s="31">
        <v>1962.75</v>
      </c>
      <c r="M408" s="31">
        <v>0.38168000000000002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115.4</v>
      </c>
      <c r="D409" s="36">
        <v>115.48333333333335</v>
      </c>
      <c r="E409" s="36">
        <v>114.51666666666669</v>
      </c>
      <c r="F409" s="36">
        <v>113.63333333333334</v>
      </c>
      <c r="G409" s="36">
        <v>112.66666666666669</v>
      </c>
      <c r="H409" s="36">
        <v>116.3666666666667</v>
      </c>
      <c r="I409" s="36">
        <v>117.33333333333334</v>
      </c>
      <c r="J409" s="36">
        <v>118.21666666666671</v>
      </c>
      <c r="K409" s="31">
        <v>116.45</v>
      </c>
      <c r="L409" s="31">
        <v>114.6</v>
      </c>
      <c r="M409" s="31">
        <v>52.200449999999996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9041.7000000000007</v>
      </c>
      <c r="D410" s="36">
        <v>9062.25</v>
      </c>
      <c r="E410" s="36">
        <v>8864.5</v>
      </c>
      <c r="F410" s="36">
        <v>8687.2999999999993</v>
      </c>
      <c r="G410" s="36">
        <v>8489.5499999999993</v>
      </c>
      <c r="H410" s="36">
        <v>9239.4500000000007</v>
      </c>
      <c r="I410" s="36">
        <v>9437.2000000000007</v>
      </c>
      <c r="J410" s="36">
        <v>9614.4000000000015</v>
      </c>
      <c r="K410" s="31">
        <v>9260</v>
      </c>
      <c r="L410" s="31">
        <v>8885.0499999999993</v>
      </c>
      <c r="M410" s="31">
        <v>0.37636999999999998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1483.8</v>
      </c>
      <c r="D411" s="36">
        <v>1496.9333333333334</v>
      </c>
      <c r="E411" s="36">
        <v>1461.8666666666668</v>
      </c>
      <c r="F411" s="36">
        <v>1439.9333333333334</v>
      </c>
      <c r="G411" s="36">
        <v>1404.8666666666668</v>
      </c>
      <c r="H411" s="36">
        <v>1518.8666666666668</v>
      </c>
      <c r="I411" s="36">
        <v>1553.9333333333334</v>
      </c>
      <c r="J411" s="36">
        <v>1575.8666666666668</v>
      </c>
      <c r="K411" s="31">
        <v>1532</v>
      </c>
      <c r="L411" s="31">
        <v>1475</v>
      </c>
      <c r="M411" s="31">
        <v>0.81820999999999999</v>
      </c>
      <c r="N411" s="1"/>
      <c r="O411" s="1"/>
    </row>
    <row r="412" spans="1:15" ht="12.75" customHeight="1">
      <c r="A412" s="33">
        <v>402</v>
      </c>
      <c r="B412" t="s">
        <v>1019</v>
      </c>
      <c r="C412" s="31">
        <v>415.35</v>
      </c>
      <c r="D412" s="36">
        <v>413.84999999999997</v>
      </c>
      <c r="E412" s="36">
        <v>404.19999999999993</v>
      </c>
      <c r="F412" s="36">
        <v>393.04999999999995</v>
      </c>
      <c r="G412" s="36">
        <v>383.39999999999992</v>
      </c>
      <c r="H412" s="36">
        <v>424.99999999999994</v>
      </c>
      <c r="I412" s="36">
        <v>434.64999999999992</v>
      </c>
      <c r="J412" s="36">
        <v>445.79999999999995</v>
      </c>
      <c r="K412" s="31">
        <v>423.5</v>
      </c>
      <c r="L412" s="31">
        <v>402.7</v>
      </c>
      <c r="M412" s="31">
        <v>12.78697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2930.15</v>
      </c>
      <c r="D413" s="36">
        <v>2928.4166666666665</v>
      </c>
      <c r="E413" s="36">
        <v>2903.7333333333331</v>
      </c>
      <c r="F413" s="36">
        <v>2877.3166666666666</v>
      </c>
      <c r="G413" s="36">
        <v>2852.6333333333332</v>
      </c>
      <c r="H413" s="36">
        <v>2954.833333333333</v>
      </c>
      <c r="I413" s="36">
        <v>2979.5166666666664</v>
      </c>
      <c r="J413" s="36">
        <v>3005.9333333333329</v>
      </c>
      <c r="K413" s="31">
        <v>2953.1</v>
      </c>
      <c r="L413" s="31">
        <v>2902</v>
      </c>
      <c r="M413" s="31">
        <v>0.46084999999999998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360.55</v>
      </c>
      <c r="D414" s="36">
        <v>362.43333333333334</v>
      </c>
      <c r="E414" s="36">
        <v>357.41666666666669</v>
      </c>
      <c r="F414" s="36">
        <v>354.28333333333336</v>
      </c>
      <c r="G414" s="36">
        <v>349.26666666666671</v>
      </c>
      <c r="H414" s="36">
        <v>365.56666666666666</v>
      </c>
      <c r="I414" s="36">
        <v>370.58333333333331</v>
      </c>
      <c r="J414" s="36">
        <v>373.71666666666664</v>
      </c>
      <c r="K414" s="31">
        <v>367.45</v>
      </c>
      <c r="L414" s="31">
        <v>359.3</v>
      </c>
      <c r="M414" s="31">
        <v>1.53965</v>
      </c>
      <c r="N414" s="1"/>
      <c r="O414" s="1"/>
    </row>
    <row r="415" spans="1:15" ht="12.75" customHeight="1">
      <c r="A415" s="33">
        <v>405</v>
      </c>
      <c r="B415" s="53" t="s">
        <v>1020</v>
      </c>
      <c r="C415" s="31">
        <v>1045.3499999999999</v>
      </c>
      <c r="D415" s="36">
        <v>1050.1000000000001</v>
      </c>
      <c r="E415" s="36">
        <v>1036.7500000000002</v>
      </c>
      <c r="F415" s="36">
        <v>1028.1500000000001</v>
      </c>
      <c r="G415" s="36">
        <v>1014.8000000000002</v>
      </c>
      <c r="H415" s="36">
        <v>1058.7000000000003</v>
      </c>
      <c r="I415" s="36">
        <v>1072.0500000000002</v>
      </c>
      <c r="J415" s="36">
        <v>1080.6500000000003</v>
      </c>
      <c r="K415" s="31">
        <v>1063.45</v>
      </c>
      <c r="L415" s="31">
        <v>1041.5</v>
      </c>
      <c r="M415" s="31">
        <v>0.21601000000000001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739.85</v>
      </c>
      <c r="D416" s="36">
        <v>739.5</v>
      </c>
      <c r="E416" s="36">
        <v>731.8</v>
      </c>
      <c r="F416" s="36">
        <v>723.75</v>
      </c>
      <c r="G416" s="36">
        <v>716.05</v>
      </c>
      <c r="H416" s="36">
        <v>747.55</v>
      </c>
      <c r="I416" s="36">
        <v>755.25</v>
      </c>
      <c r="J416" s="36">
        <v>763.3</v>
      </c>
      <c r="K416" s="31">
        <v>747.2</v>
      </c>
      <c r="L416" s="31">
        <v>731.45</v>
      </c>
      <c r="M416" s="31">
        <v>0.35970999999999997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26099.7</v>
      </c>
      <c r="D417" s="36">
        <v>26174.099999999995</v>
      </c>
      <c r="E417" s="36">
        <v>25898.19999999999</v>
      </c>
      <c r="F417" s="36">
        <v>25696.699999999993</v>
      </c>
      <c r="G417" s="36">
        <v>25420.799999999988</v>
      </c>
      <c r="H417" s="36">
        <v>26375.599999999991</v>
      </c>
      <c r="I417" s="36">
        <v>26651.499999999993</v>
      </c>
      <c r="J417" s="36">
        <v>26852.999999999993</v>
      </c>
      <c r="K417" s="31">
        <v>26450</v>
      </c>
      <c r="L417" s="31">
        <v>25972.6</v>
      </c>
      <c r="M417" s="31">
        <v>0.28996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47.35</v>
      </c>
      <c r="D418" s="36">
        <v>47.616666666666674</v>
      </c>
      <c r="E418" s="36">
        <v>46.683333333333351</v>
      </c>
      <c r="F418" s="36">
        <v>46.01666666666668</v>
      </c>
      <c r="G418" s="36">
        <v>45.083333333333357</v>
      </c>
      <c r="H418" s="36">
        <v>48.283333333333346</v>
      </c>
      <c r="I418" s="36">
        <v>49.216666666666669</v>
      </c>
      <c r="J418" s="36">
        <v>49.88333333333334</v>
      </c>
      <c r="K418" s="31">
        <v>48.55</v>
      </c>
      <c r="L418" s="31">
        <v>46.95</v>
      </c>
      <c r="M418" s="31">
        <v>50.62433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2485.15</v>
      </c>
      <c r="D419" s="36">
        <v>2489.3666666666663</v>
      </c>
      <c r="E419" s="36">
        <v>2443.7333333333327</v>
      </c>
      <c r="F419" s="36">
        <v>2402.3166666666662</v>
      </c>
      <c r="G419" s="36">
        <v>2356.6833333333325</v>
      </c>
      <c r="H419" s="36">
        <v>2530.7833333333328</v>
      </c>
      <c r="I419" s="36">
        <v>2576.416666666667</v>
      </c>
      <c r="J419" s="36">
        <v>2617.833333333333</v>
      </c>
      <c r="K419" s="31">
        <v>2535</v>
      </c>
      <c r="L419" s="31">
        <v>2447.9499999999998</v>
      </c>
      <c r="M419" s="31">
        <v>11.97803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656.55</v>
      </c>
      <c r="D420" s="36">
        <v>660.68333333333328</v>
      </c>
      <c r="E420" s="36">
        <v>649.46666666666658</v>
      </c>
      <c r="F420" s="36">
        <v>642.38333333333333</v>
      </c>
      <c r="G420" s="36">
        <v>631.16666666666663</v>
      </c>
      <c r="H420" s="36">
        <v>667.76666666666654</v>
      </c>
      <c r="I420" s="36">
        <v>678.98333333333323</v>
      </c>
      <c r="J420" s="36">
        <v>686.06666666666649</v>
      </c>
      <c r="K420" s="31">
        <v>671.9</v>
      </c>
      <c r="L420" s="31">
        <v>653.6</v>
      </c>
      <c r="M420" s="31">
        <v>3.99838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4565.75</v>
      </c>
      <c r="D421" s="36">
        <v>4551.916666666667</v>
      </c>
      <c r="E421" s="36">
        <v>4508.8333333333339</v>
      </c>
      <c r="F421" s="36">
        <v>4451.916666666667</v>
      </c>
      <c r="G421" s="36">
        <v>4408.8333333333339</v>
      </c>
      <c r="H421" s="36">
        <v>4608.8333333333339</v>
      </c>
      <c r="I421" s="36">
        <v>4651.9166666666679</v>
      </c>
      <c r="J421" s="36">
        <v>4708.8333333333339</v>
      </c>
      <c r="K421" s="31">
        <v>4595</v>
      </c>
      <c r="L421" s="31">
        <v>4495</v>
      </c>
      <c r="M421" s="31">
        <v>1.7891300000000001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1584.2</v>
      </c>
      <c r="D422" s="36">
        <v>1561.4166666666667</v>
      </c>
      <c r="E422" s="36">
        <v>1487.8333333333335</v>
      </c>
      <c r="F422" s="36">
        <v>1391.4666666666667</v>
      </c>
      <c r="G422" s="36">
        <v>1317.8833333333334</v>
      </c>
      <c r="H422" s="36">
        <v>1657.7833333333335</v>
      </c>
      <c r="I422" s="36">
        <v>1731.366666666667</v>
      </c>
      <c r="J422" s="36">
        <v>1827.7333333333336</v>
      </c>
      <c r="K422" s="31">
        <v>1635</v>
      </c>
      <c r="L422" s="31">
        <v>1465.05</v>
      </c>
      <c r="M422" s="31">
        <v>6.1449699999999998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6811.3</v>
      </c>
      <c r="D423" s="36">
        <v>6860.4333333333334</v>
      </c>
      <c r="E423" s="36">
        <v>6751.8666666666668</v>
      </c>
      <c r="F423" s="36">
        <v>6692.4333333333334</v>
      </c>
      <c r="G423" s="36">
        <v>6583.8666666666668</v>
      </c>
      <c r="H423" s="36">
        <v>6919.8666666666668</v>
      </c>
      <c r="I423" s="36">
        <v>7028.4333333333343</v>
      </c>
      <c r="J423" s="36">
        <v>7087.8666666666668</v>
      </c>
      <c r="K423" s="31">
        <v>6969</v>
      </c>
      <c r="L423" s="31">
        <v>6801</v>
      </c>
      <c r="M423" s="31">
        <v>0.44812999999999997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664.1</v>
      </c>
      <c r="D424" s="36">
        <v>659</v>
      </c>
      <c r="E424" s="36">
        <v>648.15</v>
      </c>
      <c r="F424" s="36">
        <v>632.19999999999993</v>
      </c>
      <c r="G424" s="36">
        <v>621.34999999999991</v>
      </c>
      <c r="H424" s="36">
        <v>674.95</v>
      </c>
      <c r="I424" s="36">
        <v>685.8</v>
      </c>
      <c r="J424" s="36">
        <v>701.75000000000011</v>
      </c>
      <c r="K424" s="31">
        <v>669.85</v>
      </c>
      <c r="L424" s="31">
        <v>643.04999999999995</v>
      </c>
      <c r="M424" s="31">
        <v>28.730799999999999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847.5</v>
      </c>
      <c r="D425" s="36">
        <v>839.4</v>
      </c>
      <c r="E425" s="36">
        <v>826.8</v>
      </c>
      <c r="F425" s="36">
        <v>806.1</v>
      </c>
      <c r="G425" s="36">
        <v>793.5</v>
      </c>
      <c r="H425" s="36">
        <v>860.09999999999991</v>
      </c>
      <c r="I425" s="36">
        <v>872.7</v>
      </c>
      <c r="J425" s="36">
        <v>893.39999999999986</v>
      </c>
      <c r="K425" s="31">
        <v>852</v>
      </c>
      <c r="L425" s="31">
        <v>818.7</v>
      </c>
      <c r="M425" s="31">
        <v>3.3811399999999998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576.20000000000005</v>
      </c>
      <c r="D426" s="36">
        <v>575.93333333333339</v>
      </c>
      <c r="E426" s="36">
        <v>569.86666666666679</v>
      </c>
      <c r="F426" s="36">
        <v>563.53333333333342</v>
      </c>
      <c r="G426" s="36">
        <v>557.46666666666681</v>
      </c>
      <c r="H426" s="36">
        <v>582.26666666666677</v>
      </c>
      <c r="I426" s="36">
        <v>588.33333333333337</v>
      </c>
      <c r="J426" s="36">
        <v>594.66666666666674</v>
      </c>
      <c r="K426" s="31">
        <v>582</v>
      </c>
      <c r="L426" s="31">
        <v>569.6</v>
      </c>
      <c r="M426" s="31">
        <v>8.0725499999999997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758.9</v>
      </c>
      <c r="D427" s="36">
        <v>759.31666666666661</v>
      </c>
      <c r="E427" s="36">
        <v>752.28333333333319</v>
      </c>
      <c r="F427" s="36">
        <v>745.66666666666663</v>
      </c>
      <c r="G427" s="36">
        <v>738.63333333333321</v>
      </c>
      <c r="H427" s="36">
        <v>765.93333333333317</v>
      </c>
      <c r="I427" s="36">
        <v>772.96666666666647</v>
      </c>
      <c r="J427" s="36">
        <v>779.58333333333314</v>
      </c>
      <c r="K427" s="31">
        <v>766.35</v>
      </c>
      <c r="L427" s="31">
        <v>752.7</v>
      </c>
      <c r="M427" s="31">
        <v>113.55186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124.2</v>
      </c>
      <c r="D428" s="36">
        <v>125.31666666666666</v>
      </c>
      <c r="E428" s="36">
        <v>122.63333333333333</v>
      </c>
      <c r="F428" s="36">
        <v>121.06666666666666</v>
      </c>
      <c r="G428" s="36">
        <v>118.38333333333333</v>
      </c>
      <c r="H428" s="36">
        <v>126.88333333333333</v>
      </c>
      <c r="I428" s="36">
        <v>129.56666666666666</v>
      </c>
      <c r="J428" s="36">
        <v>131.13333333333333</v>
      </c>
      <c r="K428" s="31">
        <v>128</v>
      </c>
      <c r="L428" s="31">
        <v>123.75</v>
      </c>
      <c r="M428" s="31">
        <v>235.50719000000001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585.25</v>
      </c>
      <c r="D429" s="36">
        <v>592.1</v>
      </c>
      <c r="E429" s="36">
        <v>576.20000000000005</v>
      </c>
      <c r="F429" s="36">
        <v>567.15</v>
      </c>
      <c r="G429" s="36">
        <v>551.25</v>
      </c>
      <c r="H429" s="36">
        <v>601.15000000000009</v>
      </c>
      <c r="I429" s="36">
        <v>617.04999999999995</v>
      </c>
      <c r="J429" s="36">
        <v>626.10000000000014</v>
      </c>
      <c r="K429" s="31">
        <v>608</v>
      </c>
      <c r="L429" s="31">
        <v>583.04999999999995</v>
      </c>
      <c r="M429" s="31">
        <v>7.1816800000000001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143.94999999999999</v>
      </c>
      <c r="D430" s="36">
        <v>144.76666666666665</v>
      </c>
      <c r="E430" s="36">
        <v>142.2833333333333</v>
      </c>
      <c r="F430" s="36">
        <v>140.61666666666665</v>
      </c>
      <c r="G430" s="36">
        <v>138.1333333333333</v>
      </c>
      <c r="H430" s="36">
        <v>146.43333333333331</v>
      </c>
      <c r="I430" s="36">
        <v>148.91666666666666</v>
      </c>
      <c r="J430" s="36">
        <v>150.58333333333331</v>
      </c>
      <c r="K430" s="31">
        <v>147.25</v>
      </c>
      <c r="L430" s="31">
        <v>143.1</v>
      </c>
      <c r="M430" s="31">
        <v>9.5057600000000004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384.65</v>
      </c>
      <c r="D431" s="36">
        <v>383.4666666666667</v>
      </c>
      <c r="E431" s="36">
        <v>381.68333333333339</v>
      </c>
      <c r="F431" s="36">
        <v>378.7166666666667</v>
      </c>
      <c r="G431" s="36">
        <v>376.93333333333339</v>
      </c>
      <c r="H431" s="36">
        <v>386.43333333333339</v>
      </c>
      <c r="I431" s="36">
        <v>388.2166666666667</v>
      </c>
      <c r="J431" s="36">
        <v>391.18333333333339</v>
      </c>
      <c r="K431" s="31">
        <v>385.25</v>
      </c>
      <c r="L431" s="31">
        <v>380.5</v>
      </c>
      <c r="M431" s="31">
        <v>2.4539900000000001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351.55</v>
      </c>
      <c r="D432" s="36">
        <v>354.84999999999997</v>
      </c>
      <c r="E432" s="36">
        <v>344.69999999999993</v>
      </c>
      <c r="F432" s="36">
        <v>337.84999999999997</v>
      </c>
      <c r="G432" s="36">
        <v>327.69999999999993</v>
      </c>
      <c r="H432" s="36">
        <v>361.69999999999993</v>
      </c>
      <c r="I432" s="36">
        <v>371.84999999999991</v>
      </c>
      <c r="J432" s="36">
        <v>378.69999999999993</v>
      </c>
      <c r="K432" s="31">
        <v>365</v>
      </c>
      <c r="L432" s="31">
        <v>348</v>
      </c>
      <c r="M432" s="31">
        <v>1.9843500000000001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1556.95</v>
      </c>
      <c r="D433" s="36">
        <v>1557.5166666666667</v>
      </c>
      <c r="E433" s="36">
        <v>1548.1333333333332</v>
      </c>
      <c r="F433" s="36">
        <v>1539.3166666666666</v>
      </c>
      <c r="G433" s="36">
        <v>1529.9333333333332</v>
      </c>
      <c r="H433" s="36">
        <v>1566.3333333333333</v>
      </c>
      <c r="I433" s="36">
        <v>1575.7166666666669</v>
      </c>
      <c r="J433" s="36">
        <v>1584.5333333333333</v>
      </c>
      <c r="K433" s="31">
        <v>1566.9</v>
      </c>
      <c r="L433" s="31">
        <v>1548.7</v>
      </c>
      <c r="M433" s="31">
        <v>9.74892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633</v>
      </c>
      <c r="D434" s="36">
        <v>637.28333333333342</v>
      </c>
      <c r="E434" s="36">
        <v>626.66666666666686</v>
      </c>
      <c r="F434" s="36">
        <v>620.33333333333348</v>
      </c>
      <c r="G434" s="36">
        <v>609.71666666666692</v>
      </c>
      <c r="H434" s="36">
        <v>643.61666666666679</v>
      </c>
      <c r="I434" s="36">
        <v>654.23333333333335</v>
      </c>
      <c r="J434" s="36">
        <v>660.56666666666672</v>
      </c>
      <c r="K434" s="31">
        <v>647.9</v>
      </c>
      <c r="L434" s="31">
        <v>630.95000000000005</v>
      </c>
      <c r="M434" s="31">
        <v>8.6256400000000006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4198.3</v>
      </c>
      <c r="D435" s="36">
        <v>4207.55</v>
      </c>
      <c r="E435" s="36">
        <v>4170.1500000000005</v>
      </c>
      <c r="F435" s="36">
        <v>4142</v>
      </c>
      <c r="G435" s="36">
        <v>4104.6000000000004</v>
      </c>
      <c r="H435" s="36">
        <v>4235.7000000000007</v>
      </c>
      <c r="I435" s="36">
        <v>4273.1000000000004</v>
      </c>
      <c r="J435" s="36">
        <v>4301.2500000000009</v>
      </c>
      <c r="K435" s="31">
        <v>4244.95</v>
      </c>
      <c r="L435" s="31">
        <v>4179.3999999999996</v>
      </c>
      <c r="M435" s="31">
        <v>2.8230300000000002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1096.4000000000001</v>
      </c>
      <c r="D436" s="36">
        <v>1094.0333333333335</v>
      </c>
      <c r="E436" s="36">
        <v>1063.366666666667</v>
      </c>
      <c r="F436" s="36">
        <v>1030.3333333333335</v>
      </c>
      <c r="G436" s="36">
        <v>999.66666666666697</v>
      </c>
      <c r="H436" s="36">
        <v>1127.0666666666671</v>
      </c>
      <c r="I436" s="36">
        <v>1157.7333333333336</v>
      </c>
      <c r="J436" s="36">
        <v>1190.7666666666671</v>
      </c>
      <c r="K436" s="31">
        <v>1124.7</v>
      </c>
      <c r="L436" s="31">
        <v>1061</v>
      </c>
      <c r="M436" s="31">
        <v>0.77795999999999998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488.6</v>
      </c>
      <c r="D437" s="36">
        <v>489.93333333333334</v>
      </c>
      <c r="E437" s="36">
        <v>483.9666666666667</v>
      </c>
      <c r="F437" s="36">
        <v>479.33333333333337</v>
      </c>
      <c r="G437" s="36">
        <v>473.36666666666673</v>
      </c>
      <c r="H437" s="36">
        <v>494.56666666666666</v>
      </c>
      <c r="I437" s="36">
        <v>500.53333333333325</v>
      </c>
      <c r="J437" s="36">
        <v>505.16666666666663</v>
      </c>
      <c r="K437" s="31">
        <v>495.9</v>
      </c>
      <c r="L437" s="31">
        <v>485.3</v>
      </c>
      <c r="M437" s="31">
        <v>4.6301300000000003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427.6</v>
      </c>
      <c r="D438" s="36">
        <v>430.18333333333334</v>
      </c>
      <c r="E438" s="36">
        <v>419.41666666666669</v>
      </c>
      <c r="F438" s="36">
        <v>411.23333333333335</v>
      </c>
      <c r="G438" s="36">
        <v>400.4666666666667</v>
      </c>
      <c r="H438" s="36">
        <v>438.36666666666667</v>
      </c>
      <c r="I438" s="36">
        <v>449.13333333333333</v>
      </c>
      <c r="J438" s="36">
        <v>457.31666666666666</v>
      </c>
      <c r="K438" s="31">
        <v>440.95</v>
      </c>
      <c r="L438" s="31">
        <v>422</v>
      </c>
      <c r="M438" s="31">
        <v>16.771560000000001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4087.95</v>
      </c>
      <c r="D439" s="36">
        <v>4062.2166666666667</v>
      </c>
      <c r="E439" s="36">
        <v>4012.9833333333336</v>
      </c>
      <c r="F439" s="36">
        <v>3938.0166666666669</v>
      </c>
      <c r="G439" s="36">
        <v>3888.7833333333338</v>
      </c>
      <c r="H439" s="36">
        <v>4137.1833333333334</v>
      </c>
      <c r="I439" s="36">
        <v>4186.4166666666661</v>
      </c>
      <c r="J439" s="36">
        <v>4261.3833333333332</v>
      </c>
      <c r="K439" s="31">
        <v>4111.45</v>
      </c>
      <c r="L439" s="31">
        <v>3987.25</v>
      </c>
      <c r="M439" s="31">
        <v>1.2946800000000001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670.65</v>
      </c>
      <c r="D440" s="36">
        <v>678.48333333333323</v>
      </c>
      <c r="E440" s="36">
        <v>658.16666666666652</v>
      </c>
      <c r="F440" s="36">
        <v>645.68333333333328</v>
      </c>
      <c r="G440" s="36">
        <v>625.36666666666656</v>
      </c>
      <c r="H440" s="36">
        <v>690.96666666666647</v>
      </c>
      <c r="I440" s="36">
        <v>711.2833333333333</v>
      </c>
      <c r="J440" s="36">
        <v>723.76666666666642</v>
      </c>
      <c r="K440" s="31">
        <v>698.8</v>
      </c>
      <c r="L440" s="31">
        <v>666</v>
      </c>
      <c r="M440" s="31">
        <v>2.8380899999999998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43.75</v>
      </c>
      <c r="D441" s="36">
        <v>44.283333333333331</v>
      </c>
      <c r="E441" s="36">
        <v>42.816666666666663</v>
      </c>
      <c r="F441" s="36">
        <v>41.883333333333333</v>
      </c>
      <c r="G441" s="36">
        <v>40.416666666666664</v>
      </c>
      <c r="H441" s="36">
        <v>45.216666666666661</v>
      </c>
      <c r="I441" s="36">
        <v>46.68333333333333</v>
      </c>
      <c r="J441" s="36">
        <v>47.61666666666666</v>
      </c>
      <c r="K441" s="31">
        <v>45.75</v>
      </c>
      <c r="L441" s="31">
        <v>43.35</v>
      </c>
      <c r="M441" s="31">
        <v>300.50547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729.4</v>
      </c>
      <c r="D442" s="36">
        <v>732.55000000000007</v>
      </c>
      <c r="E442" s="36">
        <v>721.00000000000011</v>
      </c>
      <c r="F442" s="36">
        <v>712.6</v>
      </c>
      <c r="G442" s="36">
        <v>701.05000000000007</v>
      </c>
      <c r="H442" s="36">
        <v>740.95000000000016</v>
      </c>
      <c r="I442" s="36">
        <v>752.50000000000011</v>
      </c>
      <c r="J442" s="36">
        <v>760.9000000000002</v>
      </c>
      <c r="K442" s="31">
        <v>744.1</v>
      </c>
      <c r="L442" s="31">
        <v>724.15</v>
      </c>
      <c r="M442" s="31">
        <v>13.55242</v>
      </c>
      <c r="N442" s="1"/>
      <c r="O442" s="1"/>
    </row>
    <row r="443" spans="1:15" ht="12.75" customHeight="1">
      <c r="A443" s="33">
        <v>433</v>
      </c>
      <c r="B443" s="53" t="s">
        <v>1021</v>
      </c>
      <c r="C443" s="31">
        <v>912.2</v>
      </c>
      <c r="D443" s="36">
        <v>917.56666666666661</v>
      </c>
      <c r="E443" s="36">
        <v>905.18333333333317</v>
      </c>
      <c r="F443" s="36">
        <v>898.16666666666652</v>
      </c>
      <c r="G443" s="36">
        <v>885.78333333333308</v>
      </c>
      <c r="H443" s="36">
        <v>924.58333333333326</v>
      </c>
      <c r="I443" s="36">
        <v>936.9666666666667</v>
      </c>
      <c r="J443" s="36">
        <v>943.98333333333335</v>
      </c>
      <c r="K443" s="31">
        <v>929.95</v>
      </c>
      <c r="L443" s="31">
        <v>910.55</v>
      </c>
      <c r="M443" s="31">
        <v>0.44685999999999998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730.75</v>
      </c>
      <c r="D444" s="36">
        <v>735.6</v>
      </c>
      <c r="E444" s="36">
        <v>723.85</v>
      </c>
      <c r="F444" s="36">
        <v>716.95</v>
      </c>
      <c r="G444" s="36">
        <v>705.2</v>
      </c>
      <c r="H444" s="36">
        <v>742.5</v>
      </c>
      <c r="I444" s="36">
        <v>754.25</v>
      </c>
      <c r="J444" s="36">
        <v>761.15</v>
      </c>
      <c r="K444" s="31">
        <v>747.35</v>
      </c>
      <c r="L444" s="31">
        <v>728.7</v>
      </c>
      <c r="M444" s="31">
        <v>3.76301</v>
      </c>
      <c r="N444" s="1"/>
      <c r="O444" s="1"/>
    </row>
    <row r="445" spans="1:15" ht="12.75" customHeight="1">
      <c r="A445" s="33">
        <v>435</v>
      </c>
      <c r="B445" s="53" t="s">
        <v>1022</v>
      </c>
      <c r="C445" s="31">
        <v>522.65</v>
      </c>
      <c r="D445" s="36">
        <v>526.88333333333333</v>
      </c>
      <c r="E445" s="36">
        <v>513.76666666666665</v>
      </c>
      <c r="F445" s="36">
        <v>504.88333333333333</v>
      </c>
      <c r="G445" s="36">
        <v>491.76666666666665</v>
      </c>
      <c r="H445" s="36">
        <v>535.76666666666665</v>
      </c>
      <c r="I445" s="36">
        <v>548.88333333333321</v>
      </c>
      <c r="J445" s="36">
        <v>557.76666666666665</v>
      </c>
      <c r="K445" s="31">
        <v>540</v>
      </c>
      <c r="L445" s="31">
        <v>518</v>
      </c>
      <c r="M445" s="31">
        <v>8.3542299999999994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768.05</v>
      </c>
      <c r="D446" s="36">
        <v>761.9666666666667</v>
      </c>
      <c r="E446" s="36">
        <v>753.18333333333339</v>
      </c>
      <c r="F446" s="36">
        <v>738.31666666666672</v>
      </c>
      <c r="G446" s="36">
        <v>729.53333333333342</v>
      </c>
      <c r="H446" s="36">
        <v>776.83333333333337</v>
      </c>
      <c r="I446" s="36">
        <v>785.61666666666667</v>
      </c>
      <c r="J446" s="36">
        <v>800.48333333333335</v>
      </c>
      <c r="K446" s="31">
        <v>770.75</v>
      </c>
      <c r="L446" s="31">
        <v>747.1</v>
      </c>
      <c r="M446" s="31">
        <v>0.76204000000000005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65.3</v>
      </c>
      <c r="D447" s="36">
        <v>65.516666666666666</v>
      </c>
      <c r="E447" s="36">
        <v>63.833333333333329</v>
      </c>
      <c r="F447" s="36">
        <v>62.36666666666666</v>
      </c>
      <c r="G447" s="36">
        <v>60.683333333333323</v>
      </c>
      <c r="H447" s="36">
        <v>66.983333333333334</v>
      </c>
      <c r="I447" s="36">
        <v>68.666666666666671</v>
      </c>
      <c r="J447" s="36">
        <v>70.13333333333334</v>
      </c>
      <c r="K447" s="31">
        <v>67.2</v>
      </c>
      <c r="L447" s="31">
        <v>64.05</v>
      </c>
      <c r="M447" s="31">
        <v>56.824249999999999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2162.1</v>
      </c>
      <c r="D448" s="36">
        <v>2139.0333333333333</v>
      </c>
      <c r="E448" s="36">
        <v>2111.0666666666666</v>
      </c>
      <c r="F448" s="36">
        <v>2060.0333333333333</v>
      </c>
      <c r="G448" s="36">
        <v>2032.0666666666666</v>
      </c>
      <c r="H448" s="36">
        <v>2190.0666666666666</v>
      </c>
      <c r="I448" s="36">
        <v>2218.0333333333328</v>
      </c>
      <c r="J448" s="36">
        <v>2269.0666666666666</v>
      </c>
      <c r="K448" s="31">
        <v>2167</v>
      </c>
      <c r="L448" s="31">
        <v>2088</v>
      </c>
      <c r="M448" s="31">
        <v>6.6122100000000001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988.55</v>
      </c>
      <c r="D449" s="36">
        <v>992.25</v>
      </c>
      <c r="E449" s="36">
        <v>982.8</v>
      </c>
      <c r="F449" s="36">
        <v>977.05</v>
      </c>
      <c r="G449" s="36">
        <v>967.59999999999991</v>
      </c>
      <c r="H449" s="36">
        <v>998</v>
      </c>
      <c r="I449" s="36">
        <v>1007.45</v>
      </c>
      <c r="J449" s="36">
        <v>1013.2</v>
      </c>
      <c r="K449" s="31">
        <v>1001.7</v>
      </c>
      <c r="L449" s="31">
        <v>986.5</v>
      </c>
      <c r="M449" s="31">
        <v>1.54209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967.7</v>
      </c>
      <c r="D450" s="36">
        <v>972.7166666666667</v>
      </c>
      <c r="E450" s="36">
        <v>960.98333333333335</v>
      </c>
      <c r="F450" s="36">
        <v>954.26666666666665</v>
      </c>
      <c r="G450" s="36">
        <v>942.5333333333333</v>
      </c>
      <c r="H450" s="36">
        <v>979.43333333333339</v>
      </c>
      <c r="I450" s="36">
        <v>991.16666666666674</v>
      </c>
      <c r="J450" s="36">
        <v>997.88333333333344</v>
      </c>
      <c r="K450" s="31">
        <v>984.45</v>
      </c>
      <c r="L450" s="31">
        <v>966</v>
      </c>
      <c r="M450" s="31">
        <v>4.4727199999999998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1870.35</v>
      </c>
      <c r="D451" s="36">
        <v>1857.9166666666667</v>
      </c>
      <c r="E451" s="36">
        <v>1825.8333333333335</v>
      </c>
      <c r="F451" s="36">
        <v>1781.3166666666668</v>
      </c>
      <c r="G451" s="36">
        <v>1749.2333333333336</v>
      </c>
      <c r="H451" s="36">
        <v>1902.4333333333334</v>
      </c>
      <c r="I451" s="36">
        <v>1934.5166666666669</v>
      </c>
      <c r="J451" s="36">
        <v>1979.0333333333333</v>
      </c>
      <c r="K451" s="31">
        <v>1890</v>
      </c>
      <c r="L451" s="31">
        <v>1813.4</v>
      </c>
      <c r="M451" s="31">
        <v>12.756550000000001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4001.05</v>
      </c>
      <c r="D452" s="36">
        <v>4011.2666666666664</v>
      </c>
      <c r="E452" s="36">
        <v>3972.5333333333328</v>
      </c>
      <c r="F452" s="36">
        <v>3944.0166666666664</v>
      </c>
      <c r="G452" s="36">
        <v>3905.2833333333328</v>
      </c>
      <c r="H452" s="36">
        <v>4039.7833333333328</v>
      </c>
      <c r="I452" s="36">
        <v>4078.5166666666664</v>
      </c>
      <c r="J452" s="36">
        <v>4107.0333333333328</v>
      </c>
      <c r="K452" s="31">
        <v>4050</v>
      </c>
      <c r="L452" s="31">
        <v>3982.75</v>
      </c>
      <c r="M452" s="31">
        <v>13.79284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1177.0999999999999</v>
      </c>
      <c r="D453" s="36">
        <v>1169.7833333333331</v>
      </c>
      <c r="E453" s="36">
        <v>1156.7666666666662</v>
      </c>
      <c r="F453" s="36">
        <v>1136.4333333333332</v>
      </c>
      <c r="G453" s="36">
        <v>1123.4166666666663</v>
      </c>
      <c r="H453" s="36">
        <v>1190.1166666666661</v>
      </c>
      <c r="I453" s="36">
        <v>1203.133333333333</v>
      </c>
      <c r="J453" s="36">
        <v>1223.466666666666</v>
      </c>
      <c r="K453" s="31">
        <v>1182.8</v>
      </c>
      <c r="L453" s="31">
        <v>1149.45</v>
      </c>
      <c r="M453" s="31">
        <v>12.9221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7706.9</v>
      </c>
      <c r="D454" s="36">
        <v>7750.5666666666666</v>
      </c>
      <c r="E454" s="36">
        <v>7641.333333333333</v>
      </c>
      <c r="F454" s="36">
        <v>7575.7666666666664</v>
      </c>
      <c r="G454" s="36">
        <v>7466.5333333333328</v>
      </c>
      <c r="H454" s="36">
        <v>7816.1333333333332</v>
      </c>
      <c r="I454" s="36">
        <v>7925.3666666666668</v>
      </c>
      <c r="J454" s="36">
        <v>7990.9333333333334</v>
      </c>
      <c r="K454" s="31">
        <v>7859.8</v>
      </c>
      <c r="L454" s="31">
        <v>7685</v>
      </c>
      <c r="M454" s="31">
        <v>0.69244000000000006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7080.65</v>
      </c>
      <c r="D455" s="36">
        <v>7079.05</v>
      </c>
      <c r="E455" s="36">
        <v>6851.6</v>
      </c>
      <c r="F455" s="36">
        <v>6622.55</v>
      </c>
      <c r="G455" s="36">
        <v>6395.1</v>
      </c>
      <c r="H455" s="36">
        <v>7308.1</v>
      </c>
      <c r="I455" s="36">
        <v>7535.5499999999993</v>
      </c>
      <c r="J455" s="36">
        <v>7764.6</v>
      </c>
      <c r="K455" s="31">
        <v>7306.5</v>
      </c>
      <c r="L455" s="31">
        <v>6850</v>
      </c>
      <c r="M455" s="31">
        <v>2.5931099999999998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615.45000000000005</v>
      </c>
      <c r="D456" s="36">
        <v>617</v>
      </c>
      <c r="E456" s="36">
        <v>611.29999999999995</v>
      </c>
      <c r="F456" s="36">
        <v>607.15</v>
      </c>
      <c r="G456" s="36">
        <v>601.44999999999993</v>
      </c>
      <c r="H456" s="36">
        <v>621.15</v>
      </c>
      <c r="I456" s="36">
        <v>626.85</v>
      </c>
      <c r="J456" s="36">
        <v>631</v>
      </c>
      <c r="K456" s="31">
        <v>622.70000000000005</v>
      </c>
      <c r="L456" s="31">
        <v>612.85</v>
      </c>
      <c r="M456" s="31">
        <v>10.929119999999999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936.95</v>
      </c>
      <c r="D457" s="36">
        <v>937.55000000000007</v>
      </c>
      <c r="E457" s="36">
        <v>930.10000000000014</v>
      </c>
      <c r="F457" s="36">
        <v>923.25000000000011</v>
      </c>
      <c r="G457" s="36">
        <v>915.80000000000018</v>
      </c>
      <c r="H457" s="36">
        <v>944.40000000000009</v>
      </c>
      <c r="I457" s="36">
        <v>951.85000000000014</v>
      </c>
      <c r="J457" s="36">
        <v>958.7</v>
      </c>
      <c r="K457" s="31">
        <v>945</v>
      </c>
      <c r="L457" s="31">
        <v>930.7</v>
      </c>
      <c r="M457" s="31">
        <v>56.002339999999997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378.4</v>
      </c>
      <c r="D458" s="36">
        <v>379.16666666666669</v>
      </c>
      <c r="E458" s="36">
        <v>376.93333333333339</v>
      </c>
      <c r="F458" s="36">
        <v>375.4666666666667</v>
      </c>
      <c r="G458" s="36">
        <v>373.23333333333341</v>
      </c>
      <c r="H458" s="36">
        <v>380.63333333333338</v>
      </c>
      <c r="I458" s="36">
        <v>382.86666666666662</v>
      </c>
      <c r="J458" s="36">
        <v>384.33333333333337</v>
      </c>
      <c r="K458" s="31">
        <v>381.4</v>
      </c>
      <c r="L458" s="31">
        <v>377.7</v>
      </c>
      <c r="M458" s="31">
        <v>62.289340000000003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142.65</v>
      </c>
      <c r="D459" s="36">
        <v>143.61666666666667</v>
      </c>
      <c r="E459" s="36">
        <v>141.28333333333336</v>
      </c>
      <c r="F459" s="36">
        <v>139.91666666666669</v>
      </c>
      <c r="G459" s="36">
        <v>137.58333333333337</v>
      </c>
      <c r="H459" s="36">
        <v>144.98333333333335</v>
      </c>
      <c r="I459" s="36">
        <v>147.31666666666666</v>
      </c>
      <c r="J459" s="36">
        <v>148.68333333333334</v>
      </c>
      <c r="K459" s="31">
        <v>145.94999999999999</v>
      </c>
      <c r="L459" s="31">
        <v>142.25</v>
      </c>
      <c r="M459" s="31">
        <v>225.70276999999999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89.1</v>
      </c>
      <c r="D460" s="36">
        <v>89.333333333333329</v>
      </c>
      <c r="E460" s="36">
        <v>88.36666666666666</v>
      </c>
      <c r="F460" s="36">
        <v>87.633333333333326</v>
      </c>
      <c r="G460" s="36">
        <v>86.666666666666657</v>
      </c>
      <c r="H460" s="36">
        <v>90.066666666666663</v>
      </c>
      <c r="I460" s="36">
        <v>91.033333333333331</v>
      </c>
      <c r="J460" s="36">
        <v>91.766666666666666</v>
      </c>
      <c r="K460" s="31">
        <v>90.3</v>
      </c>
      <c r="L460" s="31">
        <v>88.6</v>
      </c>
      <c r="M460" s="31">
        <v>30.775739999999999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3007.2</v>
      </c>
      <c r="D461" s="36">
        <v>3032.8166666666662</v>
      </c>
      <c r="E461" s="36">
        <v>2959.5333333333324</v>
      </c>
      <c r="F461" s="36">
        <v>2911.8666666666663</v>
      </c>
      <c r="G461" s="36">
        <v>2838.5833333333326</v>
      </c>
      <c r="H461" s="36">
        <v>3080.4833333333322</v>
      </c>
      <c r="I461" s="36">
        <v>3153.766666666666</v>
      </c>
      <c r="J461" s="36">
        <v>3201.433333333332</v>
      </c>
      <c r="K461" s="31">
        <v>3106.1</v>
      </c>
      <c r="L461" s="31">
        <v>2985.15</v>
      </c>
      <c r="M461" s="31">
        <v>1.27454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1298.25</v>
      </c>
      <c r="D462" s="36">
        <v>1306.05</v>
      </c>
      <c r="E462" s="36">
        <v>1287.1999999999998</v>
      </c>
      <c r="F462" s="36">
        <v>1276.1499999999999</v>
      </c>
      <c r="G462" s="36">
        <v>1257.2999999999997</v>
      </c>
      <c r="H462" s="36">
        <v>1317.1</v>
      </c>
      <c r="I462" s="36">
        <v>1335.9499999999998</v>
      </c>
      <c r="J462" s="36">
        <v>1347</v>
      </c>
      <c r="K462" s="31">
        <v>1324.9</v>
      </c>
      <c r="L462" s="31">
        <v>1295</v>
      </c>
      <c r="M462" s="31">
        <v>11.965070000000001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745.15</v>
      </c>
      <c r="D463" s="36">
        <v>745.4666666666667</v>
      </c>
      <c r="E463" s="36">
        <v>732.93333333333339</v>
      </c>
      <c r="F463" s="36">
        <v>720.7166666666667</v>
      </c>
      <c r="G463" s="36">
        <v>708.18333333333339</v>
      </c>
      <c r="H463" s="36">
        <v>757.68333333333339</v>
      </c>
      <c r="I463" s="36">
        <v>770.2166666666667</v>
      </c>
      <c r="J463" s="36">
        <v>782.43333333333339</v>
      </c>
      <c r="K463" s="31">
        <v>758</v>
      </c>
      <c r="L463" s="31">
        <v>733.25</v>
      </c>
      <c r="M463" s="31">
        <v>2.2176100000000001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265.64999999999998</v>
      </c>
      <c r="D464" s="36">
        <v>270.98333333333335</v>
      </c>
      <c r="E464" s="36">
        <v>258.86666666666667</v>
      </c>
      <c r="F464" s="36">
        <v>252.08333333333331</v>
      </c>
      <c r="G464" s="36">
        <v>239.96666666666664</v>
      </c>
      <c r="H464" s="36">
        <v>277.76666666666671</v>
      </c>
      <c r="I464" s="36">
        <v>289.88333333333338</v>
      </c>
      <c r="J464" s="36">
        <v>296.66666666666674</v>
      </c>
      <c r="K464" s="31">
        <v>283.10000000000002</v>
      </c>
      <c r="L464" s="31">
        <v>264.2</v>
      </c>
      <c r="M464" s="31">
        <v>28.257359999999998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872.05</v>
      </c>
      <c r="D465" s="36">
        <v>873.25</v>
      </c>
      <c r="E465" s="36">
        <v>867.85</v>
      </c>
      <c r="F465" s="36">
        <v>863.65</v>
      </c>
      <c r="G465" s="36">
        <v>858.25</v>
      </c>
      <c r="H465" s="36">
        <v>877.45</v>
      </c>
      <c r="I465" s="36">
        <v>882.85000000000014</v>
      </c>
      <c r="J465" s="36">
        <v>887.05000000000007</v>
      </c>
      <c r="K465" s="31">
        <v>878.65</v>
      </c>
      <c r="L465" s="31">
        <v>869.05</v>
      </c>
      <c r="M465" s="31">
        <v>2.1104099999999999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3728.15</v>
      </c>
      <c r="D466" s="36">
        <v>3774.7333333333336</v>
      </c>
      <c r="E466" s="36">
        <v>3654.5166666666673</v>
      </c>
      <c r="F466" s="36">
        <v>3580.8833333333337</v>
      </c>
      <c r="G466" s="36">
        <v>3460.6666666666674</v>
      </c>
      <c r="H466" s="36">
        <v>3848.3666666666672</v>
      </c>
      <c r="I466" s="36">
        <v>3968.5833333333335</v>
      </c>
      <c r="J466" s="36">
        <v>4042.2166666666672</v>
      </c>
      <c r="K466" s="31">
        <v>3894.95</v>
      </c>
      <c r="L466" s="31">
        <v>3701.1</v>
      </c>
      <c r="M466" s="31">
        <v>1.44804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2721.85</v>
      </c>
      <c r="D467" s="36">
        <v>2752.15</v>
      </c>
      <c r="E467" s="36">
        <v>2665.7000000000003</v>
      </c>
      <c r="F467" s="36">
        <v>2609.5500000000002</v>
      </c>
      <c r="G467" s="36">
        <v>2523.1000000000004</v>
      </c>
      <c r="H467" s="36">
        <v>2808.3</v>
      </c>
      <c r="I467" s="36">
        <v>2894.75</v>
      </c>
      <c r="J467" s="36">
        <v>2950.9</v>
      </c>
      <c r="K467" s="31">
        <v>2838.6</v>
      </c>
      <c r="L467" s="31">
        <v>2696</v>
      </c>
      <c r="M467" s="31">
        <v>1.1873499999999999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3622.5</v>
      </c>
      <c r="D468" s="36">
        <v>3641.1166666666668</v>
      </c>
      <c r="E468" s="36">
        <v>3592.2333333333336</v>
      </c>
      <c r="F468" s="36">
        <v>3561.9666666666667</v>
      </c>
      <c r="G468" s="36">
        <v>3513.0833333333335</v>
      </c>
      <c r="H468" s="36">
        <v>3671.3833333333337</v>
      </c>
      <c r="I468" s="36">
        <v>3720.2666666666669</v>
      </c>
      <c r="J468" s="36">
        <v>3750.5333333333338</v>
      </c>
      <c r="K468" s="31">
        <v>3690</v>
      </c>
      <c r="L468" s="31">
        <v>3610.85</v>
      </c>
      <c r="M468" s="31">
        <v>5.4684200000000001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2624.1</v>
      </c>
      <c r="D469" s="36">
        <v>2626.3666666666668</v>
      </c>
      <c r="E469" s="36">
        <v>2608.8333333333335</v>
      </c>
      <c r="F469" s="36">
        <v>2593.5666666666666</v>
      </c>
      <c r="G469" s="36">
        <v>2576.0333333333333</v>
      </c>
      <c r="H469" s="36">
        <v>2641.6333333333337</v>
      </c>
      <c r="I469" s="36">
        <v>2659.1666666666665</v>
      </c>
      <c r="J469" s="36">
        <v>2674.4333333333338</v>
      </c>
      <c r="K469" s="31">
        <v>2643.9</v>
      </c>
      <c r="L469" s="31">
        <v>2611.1</v>
      </c>
      <c r="M469" s="31">
        <v>0.72375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1116.0999999999999</v>
      </c>
      <c r="D470" s="36">
        <v>1123.1666666666667</v>
      </c>
      <c r="E470" s="36">
        <v>1095.3333333333335</v>
      </c>
      <c r="F470" s="36">
        <v>1074.5666666666668</v>
      </c>
      <c r="G470" s="36">
        <v>1046.7333333333336</v>
      </c>
      <c r="H470" s="36">
        <v>1143.9333333333334</v>
      </c>
      <c r="I470" s="36">
        <v>1171.7666666666669</v>
      </c>
      <c r="J470" s="36">
        <v>1192.5333333333333</v>
      </c>
      <c r="K470" s="31">
        <v>1151</v>
      </c>
      <c r="L470" s="31">
        <v>1102.4000000000001</v>
      </c>
      <c r="M470" s="31">
        <v>9.2029399999999999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3844.6</v>
      </c>
      <c r="D471" s="36">
        <v>3860.85</v>
      </c>
      <c r="E471" s="36">
        <v>3807.75</v>
      </c>
      <c r="F471" s="36">
        <v>3770.9</v>
      </c>
      <c r="G471" s="36">
        <v>3717.8</v>
      </c>
      <c r="H471" s="36">
        <v>3897.7</v>
      </c>
      <c r="I471" s="36">
        <v>3950.7999999999993</v>
      </c>
      <c r="J471" s="36">
        <v>3987.6499999999996</v>
      </c>
      <c r="K471" s="31">
        <v>3913.95</v>
      </c>
      <c r="L471" s="31">
        <v>3824</v>
      </c>
      <c r="M471" s="31">
        <v>6.7131100000000004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44.2</v>
      </c>
      <c r="D472" s="36">
        <v>44.416666666666664</v>
      </c>
      <c r="E472" s="36">
        <v>43.783333333333331</v>
      </c>
      <c r="F472" s="36">
        <v>43.366666666666667</v>
      </c>
      <c r="G472" s="36">
        <v>42.733333333333334</v>
      </c>
      <c r="H472" s="36">
        <v>44.833333333333329</v>
      </c>
      <c r="I472" s="36">
        <v>45.466666666666669</v>
      </c>
      <c r="J472" s="36">
        <v>45.883333333333326</v>
      </c>
      <c r="K472" s="31">
        <v>45.05</v>
      </c>
      <c r="L472" s="31">
        <v>44</v>
      </c>
      <c r="M472" s="31">
        <v>103.78203999999999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342.85</v>
      </c>
      <c r="D473" s="36">
        <v>344.41666666666669</v>
      </c>
      <c r="E473" s="36">
        <v>340.18333333333339</v>
      </c>
      <c r="F473" s="36">
        <v>337.51666666666671</v>
      </c>
      <c r="G473" s="36">
        <v>333.28333333333342</v>
      </c>
      <c r="H473" s="36">
        <v>347.08333333333337</v>
      </c>
      <c r="I473" s="36">
        <v>351.31666666666661</v>
      </c>
      <c r="J473" s="36">
        <v>353.98333333333335</v>
      </c>
      <c r="K473" s="31">
        <v>348.65</v>
      </c>
      <c r="L473" s="31">
        <v>341.75</v>
      </c>
      <c r="M473" s="31">
        <v>1.7460800000000001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456.1</v>
      </c>
      <c r="D474" s="36">
        <v>452.68333333333339</v>
      </c>
      <c r="E474" s="36">
        <v>445.76666666666677</v>
      </c>
      <c r="F474" s="36">
        <v>435.43333333333339</v>
      </c>
      <c r="G474" s="36">
        <v>428.51666666666677</v>
      </c>
      <c r="H474" s="36">
        <v>463.01666666666677</v>
      </c>
      <c r="I474" s="36">
        <v>469.93333333333339</v>
      </c>
      <c r="J474" s="36">
        <v>480.26666666666677</v>
      </c>
      <c r="K474" s="31">
        <v>459.6</v>
      </c>
      <c r="L474" s="31">
        <v>442.35</v>
      </c>
      <c r="M474" s="31">
        <v>3.9626999999999999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3571.7</v>
      </c>
      <c r="D475" s="36">
        <v>3589.3833333333332</v>
      </c>
      <c r="E475" s="36">
        <v>3534.7666666666664</v>
      </c>
      <c r="F475" s="36">
        <v>3497.833333333333</v>
      </c>
      <c r="G475" s="36">
        <v>3443.2166666666662</v>
      </c>
      <c r="H475" s="36">
        <v>3626.3166666666666</v>
      </c>
      <c r="I475" s="36">
        <v>3680.9333333333334</v>
      </c>
      <c r="J475" s="36">
        <v>3717.8666666666668</v>
      </c>
      <c r="K475" s="31">
        <v>3644</v>
      </c>
      <c r="L475" s="31">
        <v>3552.45</v>
      </c>
      <c r="M475" s="31">
        <v>0.76805999999999996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58</v>
      </c>
      <c r="D476" s="36">
        <v>58.25</v>
      </c>
      <c r="E476" s="36">
        <v>57.3</v>
      </c>
      <c r="F476" s="36">
        <v>56.599999999999994</v>
      </c>
      <c r="G476" s="36">
        <v>55.649999999999991</v>
      </c>
      <c r="H476" s="36">
        <v>58.95</v>
      </c>
      <c r="I476" s="36">
        <v>59.900000000000006</v>
      </c>
      <c r="J476" s="36">
        <v>60.600000000000009</v>
      </c>
      <c r="K476" s="31">
        <v>59.2</v>
      </c>
      <c r="L476" s="31">
        <v>57.55</v>
      </c>
      <c r="M476" s="31">
        <v>99.10633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655.45</v>
      </c>
      <c r="D477" s="36">
        <v>654.18333333333339</v>
      </c>
      <c r="E477" s="36">
        <v>650.16666666666674</v>
      </c>
      <c r="F477" s="36">
        <v>644.88333333333333</v>
      </c>
      <c r="G477" s="36">
        <v>640.86666666666667</v>
      </c>
      <c r="H477" s="36">
        <v>659.46666666666681</v>
      </c>
      <c r="I477" s="36">
        <v>663.48333333333346</v>
      </c>
      <c r="J477" s="36">
        <v>668.76666666666688</v>
      </c>
      <c r="K477" s="31">
        <v>658.2</v>
      </c>
      <c r="L477" s="31">
        <v>648.9</v>
      </c>
      <c r="M477" s="31">
        <v>2.3106200000000001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489.15</v>
      </c>
      <c r="D478" s="36">
        <v>489.33333333333331</v>
      </c>
      <c r="E478" s="36">
        <v>485.56666666666661</v>
      </c>
      <c r="F478" s="36">
        <v>481.98333333333329</v>
      </c>
      <c r="G478" s="36">
        <v>478.21666666666658</v>
      </c>
      <c r="H478" s="36">
        <v>492.91666666666663</v>
      </c>
      <c r="I478" s="36">
        <v>496.68333333333339</v>
      </c>
      <c r="J478" s="36">
        <v>500.26666666666665</v>
      </c>
      <c r="K478" s="31">
        <v>493.1</v>
      </c>
      <c r="L478" s="31">
        <v>485.75</v>
      </c>
      <c r="M478" s="31">
        <v>22.535609999999998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905.2</v>
      </c>
      <c r="D479" s="36">
        <v>912.18333333333339</v>
      </c>
      <c r="E479" s="36">
        <v>895.76666666666677</v>
      </c>
      <c r="F479" s="36">
        <v>886.33333333333337</v>
      </c>
      <c r="G479" s="36">
        <v>869.91666666666674</v>
      </c>
      <c r="H479" s="36">
        <v>921.61666666666679</v>
      </c>
      <c r="I479" s="36">
        <v>938.0333333333333</v>
      </c>
      <c r="J479" s="36">
        <v>947.46666666666681</v>
      </c>
      <c r="K479" s="31">
        <v>928.6</v>
      </c>
      <c r="L479" s="31">
        <v>902.75</v>
      </c>
      <c r="M479" s="31">
        <v>1.2573399999999999</v>
      </c>
      <c r="N479" s="1"/>
      <c r="O479" s="1"/>
    </row>
    <row r="480" spans="1:15" ht="12.75" customHeight="1">
      <c r="A480" s="33">
        <v>470</v>
      </c>
      <c r="B480" s="53" t="s">
        <v>1023</v>
      </c>
      <c r="C480" s="31">
        <v>53.3</v>
      </c>
      <c r="D480" s="36">
        <v>53.65</v>
      </c>
      <c r="E480" s="36">
        <v>52.699999999999996</v>
      </c>
      <c r="F480" s="36">
        <v>52.099999999999994</v>
      </c>
      <c r="G480" s="36">
        <v>51.149999999999991</v>
      </c>
      <c r="H480" s="36">
        <v>54.25</v>
      </c>
      <c r="I480" s="36">
        <v>55.2</v>
      </c>
      <c r="J480" s="36">
        <v>55.800000000000004</v>
      </c>
      <c r="K480" s="31">
        <v>54.6</v>
      </c>
      <c r="L480" s="31">
        <v>53.05</v>
      </c>
      <c r="M480" s="31">
        <v>46.23883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9930.0499999999993</v>
      </c>
      <c r="D481" s="36">
        <v>9960.3166666666675</v>
      </c>
      <c r="E481" s="36">
        <v>9870.6833333333343</v>
      </c>
      <c r="F481" s="36">
        <v>9811.3166666666675</v>
      </c>
      <c r="G481" s="36">
        <v>9721.6833333333343</v>
      </c>
      <c r="H481" s="36">
        <v>10019.683333333334</v>
      </c>
      <c r="I481" s="36">
        <v>10109.316666666669</v>
      </c>
      <c r="J481" s="31">
        <v>10168.683333333334</v>
      </c>
      <c r="K481" s="31">
        <v>10049.950000000001</v>
      </c>
      <c r="L481" s="31">
        <v>9900.9500000000007</v>
      </c>
      <c r="M481" s="53">
        <v>1.6253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147.15</v>
      </c>
      <c r="D482" s="36">
        <v>146.68333333333334</v>
      </c>
      <c r="E482" s="36">
        <v>144.71666666666667</v>
      </c>
      <c r="F482" s="36">
        <v>142.28333333333333</v>
      </c>
      <c r="G482" s="36">
        <v>140.31666666666666</v>
      </c>
      <c r="H482" s="36">
        <v>149.11666666666667</v>
      </c>
      <c r="I482" s="36">
        <v>151.08333333333337</v>
      </c>
      <c r="J482" s="31">
        <v>153.51666666666668</v>
      </c>
      <c r="K482" s="31">
        <v>148.65</v>
      </c>
      <c r="L482" s="31">
        <v>144.25</v>
      </c>
      <c r="M482" s="53">
        <v>213.37244999999999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1706.85</v>
      </c>
      <c r="D483" s="36">
        <v>1708.75</v>
      </c>
      <c r="E483" s="36">
        <v>1691.6</v>
      </c>
      <c r="F483" s="36">
        <v>1676.35</v>
      </c>
      <c r="G483" s="36">
        <v>1659.1999999999998</v>
      </c>
      <c r="H483" s="36">
        <v>1724</v>
      </c>
      <c r="I483" s="36">
        <v>1741.15</v>
      </c>
      <c r="J483" s="36">
        <v>1756.4</v>
      </c>
      <c r="K483" s="31">
        <v>1725.9</v>
      </c>
      <c r="L483" s="31">
        <v>1693.5</v>
      </c>
      <c r="M483" s="31">
        <v>1.3480799999999999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1146.8</v>
      </c>
      <c r="D484" s="36">
        <v>1152.8333333333333</v>
      </c>
      <c r="E484" s="36">
        <v>1138.6666666666665</v>
      </c>
      <c r="F484" s="36">
        <v>1130.5333333333333</v>
      </c>
      <c r="G484" s="36">
        <v>1116.3666666666666</v>
      </c>
      <c r="H484" s="36">
        <v>1160.9666666666665</v>
      </c>
      <c r="I484" s="36">
        <v>1175.133333333333</v>
      </c>
      <c r="J484" s="31">
        <v>1183.2666666666664</v>
      </c>
      <c r="K484" s="31">
        <v>1167</v>
      </c>
      <c r="L484" s="31">
        <v>1144.7</v>
      </c>
      <c r="M484" s="53">
        <v>4.36233</v>
      </c>
      <c r="N484" s="1"/>
      <c r="O484" s="1"/>
    </row>
    <row r="485" spans="1:15" ht="12.75" customHeight="1">
      <c r="A485" s="33">
        <v>475</v>
      </c>
      <c r="B485" s="31" t="s">
        <v>1024</v>
      </c>
      <c r="C485" s="31">
        <v>320.25</v>
      </c>
      <c r="D485" s="36">
        <v>321.98333333333335</v>
      </c>
      <c r="E485" s="36">
        <v>311.9666666666667</v>
      </c>
      <c r="F485" s="36">
        <v>303.68333333333334</v>
      </c>
      <c r="G485" s="36">
        <v>293.66666666666669</v>
      </c>
      <c r="H485" s="36">
        <v>330.26666666666671</v>
      </c>
      <c r="I485" s="36">
        <v>340.28333333333336</v>
      </c>
      <c r="J485" s="36">
        <v>348.56666666666672</v>
      </c>
      <c r="K485" s="31">
        <v>332</v>
      </c>
      <c r="L485" s="31">
        <v>313.7</v>
      </c>
      <c r="M485" s="31">
        <v>16.281330000000001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315.85000000000002</v>
      </c>
      <c r="D486" s="36">
        <v>313.88333333333338</v>
      </c>
      <c r="E486" s="36">
        <v>310.76666666666677</v>
      </c>
      <c r="F486" s="36">
        <v>305.68333333333339</v>
      </c>
      <c r="G486" s="36">
        <v>302.56666666666678</v>
      </c>
      <c r="H486" s="36">
        <v>318.96666666666675</v>
      </c>
      <c r="I486" s="36">
        <v>322.08333333333343</v>
      </c>
      <c r="J486" s="36">
        <v>327.16666666666674</v>
      </c>
      <c r="K486" s="31">
        <v>317</v>
      </c>
      <c r="L486" s="31">
        <v>308.8</v>
      </c>
      <c r="M486" s="31">
        <v>3.10684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1980.35</v>
      </c>
      <c r="D487" s="36">
        <v>1982.7666666666667</v>
      </c>
      <c r="E487" s="36">
        <v>1958.5833333333333</v>
      </c>
      <c r="F487" s="36">
        <v>1936.8166666666666</v>
      </c>
      <c r="G487" s="36">
        <v>1912.6333333333332</v>
      </c>
      <c r="H487" s="36">
        <v>2004.5333333333333</v>
      </c>
      <c r="I487" s="36">
        <v>2028.7166666666667</v>
      </c>
      <c r="J487" s="36">
        <v>2050.4833333333336</v>
      </c>
      <c r="K487" s="31">
        <v>2006.95</v>
      </c>
      <c r="L487" s="31">
        <v>1961</v>
      </c>
      <c r="M487" s="31">
        <v>0.37696000000000002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561.04999999999995</v>
      </c>
      <c r="D488" s="36">
        <v>561.53333333333342</v>
      </c>
      <c r="E488" s="36">
        <v>557.21666666666681</v>
      </c>
      <c r="F488" s="36">
        <v>553.38333333333344</v>
      </c>
      <c r="G488" s="36">
        <v>549.06666666666683</v>
      </c>
      <c r="H488" s="36">
        <v>565.36666666666679</v>
      </c>
      <c r="I488" s="36">
        <v>569.68333333333339</v>
      </c>
      <c r="J488" s="36">
        <v>573.51666666666677</v>
      </c>
      <c r="K488" s="31">
        <v>565.85</v>
      </c>
      <c r="L488" s="31">
        <v>557.70000000000005</v>
      </c>
      <c r="M488" s="31">
        <v>4.6256599999999999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452.6</v>
      </c>
      <c r="D489" s="36">
        <v>450.93333333333334</v>
      </c>
      <c r="E489" s="36">
        <v>442.16666666666669</v>
      </c>
      <c r="F489" s="36">
        <v>431.73333333333335</v>
      </c>
      <c r="G489" s="36">
        <v>422.9666666666667</v>
      </c>
      <c r="H489" s="36">
        <v>461.36666666666667</v>
      </c>
      <c r="I489" s="36">
        <v>470.13333333333333</v>
      </c>
      <c r="J489" s="36">
        <v>480.56666666666666</v>
      </c>
      <c r="K489" s="31">
        <v>459.7</v>
      </c>
      <c r="L489" s="31">
        <v>440.5</v>
      </c>
      <c r="M489" s="31">
        <v>4.2953599999999996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440.15</v>
      </c>
      <c r="D490" s="36">
        <v>438.4666666666667</v>
      </c>
      <c r="E490" s="36">
        <v>432.28333333333342</v>
      </c>
      <c r="F490" s="36">
        <v>424.41666666666674</v>
      </c>
      <c r="G490" s="36">
        <v>418.23333333333346</v>
      </c>
      <c r="H490" s="36">
        <v>446.33333333333337</v>
      </c>
      <c r="I490" s="36">
        <v>452.51666666666665</v>
      </c>
      <c r="J490" s="36">
        <v>460.38333333333333</v>
      </c>
      <c r="K490" s="31">
        <v>444.65</v>
      </c>
      <c r="L490" s="31">
        <v>430.6</v>
      </c>
      <c r="M490" s="31">
        <v>1.9501500000000001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519.25</v>
      </c>
      <c r="D491" s="36">
        <v>517.08333333333337</v>
      </c>
      <c r="E491" s="36">
        <v>509.16666666666674</v>
      </c>
      <c r="F491" s="36">
        <v>499.08333333333337</v>
      </c>
      <c r="G491" s="36">
        <v>491.16666666666674</v>
      </c>
      <c r="H491" s="36">
        <v>527.16666666666674</v>
      </c>
      <c r="I491" s="36">
        <v>535.08333333333348</v>
      </c>
      <c r="J491" s="36">
        <v>545.16666666666674</v>
      </c>
      <c r="K491" s="31">
        <v>525</v>
      </c>
      <c r="L491" s="31">
        <v>507</v>
      </c>
      <c r="M491" s="31">
        <v>2.8861500000000002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1536.25</v>
      </c>
      <c r="D492" s="36">
        <v>1535.1333333333332</v>
      </c>
      <c r="E492" s="36">
        <v>1508.3166666666664</v>
      </c>
      <c r="F492" s="36">
        <v>1480.3833333333332</v>
      </c>
      <c r="G492" s="36">
        <v>1453.5666666666664</v>
      </c>
      <c r="H492" s="36">
        <v>1563.0666666666664</v>
      </c>
      <c r="I492" s="36">
        <v>1589.883333333333</v>
      </c>
      <c r="J492" s="36">
        <v>1617.8166666666664</v>
      </c>
      <c r="K492" s="31">
        <v>1561.95</v>
      </c>
      <c r="L492" s="31">
        <v>1507.2</v>
      </c>
      <c r="M492" s="31">
        <v>12.673120000000001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986.05</v>
      </c>
      <c r="D493" s="36">
        <v>985.95000000000016</v>
      </c>
      <c r="E493" s="36">
        <v>978.0500000000003</v>
      </c>
      <c r="F493" s="36">
        <v>970.05000000000018</v>
      </c>
      <c r="G493" s="36">
        <v>962.15000000000032</v>
      </c>
      <c r="H493" s="36">
        <v>993.95000000000027</v>
      </c>
      <c r="I493" s="36">
        <v>1001.8500000000001</v>
      </c>
      <c r="J493" s="36">
        <v>1009.8500000000003</v>
      </c>
      <c r="K493" s="31">
        <v>993.85</v>
      </c>
      <c r="L493" s="31">
        <v>977.95</v>
      </c>
      <c r="M493" s="31">
        <v>1.0712299999999999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265.25</v>
      </c>
      <c r="D494" s="36">
        <v>266.08333333333331</v>
      </c>
      <c r="E494" s="36">
        <v>263.21666666666664</v>
      </c>
      <c r="F494" s="36">
        <v>261.18333333333334</v>
      </c>
      <c r="G494" s="36">
        <v>258.31666666666666</v>
      </c>
      <c r="H494" s="36">
        <v>268.11666666666662</v>
      </c>
      <c r="I494" s="36">
        <v>270.98333333333329</v>
      </c>
      <c r="J494" s="36">
        <v>273.01666666666659</v>
      </c>
      <c r="K494" s="31">
        <v>268.95</v>
      </c>
      <c r="L494" s="31">
        <v>264.05</v>
      </c>
      <c r="M494" s="31">
        <v>49.231659999999998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657.5</v>
      </c>
      <c r="D495" s="36">
        <v>655.51666666666665</v>
      </c>
      <c r="E495" s="36">
        <v>650.0333333333333</v>
      </c>
      <c r="F495" s="36">
        <v>642.56666666666661</v>
      </c>
      <c r="G495" s="36">
        <v>637.08333333333326</v>
      </c>
      <c r="H495" s="36">
        <v>662.98333333333335</v>
      </c>
      <c r="I495" s="36">
        <v>668.4666666666667</v>
      </c>
      <c r="J495" s="36">
        <v>675.93333333333339</v>
      </c>
      <c r="K495" s="31">
        <v>661</v>
      </c>
      <c r="L495" s="31">
        <v>648.04999999999995</v>
      </c>
      <c r="M495" s="31">
        <v>0.45654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1668.3</v>
      </c>
      <c r="D496" s="36">
        <v>1668.6499999999999</v>
      </c>
      <c r="E496" s="36">
        <v>1655.6499999999996</v>
      </c>
      <c r="F496" s="36">
        <v>1642.9999999999998</v>
      </c>
      <c r="G496" s="36">
        <v>1629.9999999999995</v>
      </c>
      <c r="H496" s="36">
        <v>1681.2999999999997</v>
      </c>
      <c r="I496" s="36">
        <v>1694.3000000000002</v>
      </c>
      <c r="J496" s="36">
        <v>1706.9499999999998</v>
      </c>
      <c r="K496" s="31">
        <v>1681.65</v>
      </c>
      <c r="L496" s="31">
        <v>1656</v>
      </c>
      <c r="M496" s="31">
        <v>0.22652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16.850000000000001</v>
      </c>
      <c r="D497" s="36">
        <v>17.233333333333334</v>
      </c>
      <c r="E497" s="36">
        <v>16.366666666666667</v>
      </c>
      <c r="F497" s="36">
        <v>15.883333333333333</v>
      </c>
      <c r="G497" s="36">
        <v>15.016666666666666</v>
      </c>
      <c r="H497" s="36">
        <v>17.716666666666669</v>
      </c>
      <c r="I497" s="36">
        <v>18.583333333333336</v>
      </c>
      <c r="J497" s="36">
        <v>19.06666666666667</v>
      </c>
      <c r="K497" s="31">
        <v>18.100000000000001</v>
      </c>
      <c r="L497" s="31">
        <v>16.75</v>
      </c>
      <c r="M497" s="31">
        <v>6436.1809700000003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1097.3</v>
      </c>
      <c r="D498" s="36">
        <v>1089.2</v>
      </c>
      <c r="E498" s="36">
        <v>1074.7</v>
      </c>
      <c r="F498" s="36">
        <v>1052.0999999999999</v>
      </c>
      <c r="G498" s="36">
        <v>1037.5999999999999</v>
      </c>
      <c r="H498" s="36">
        <v>1111.8000000000002</v>
      </c>
      <c r="I498" s="36">
        <v>1126.3000000000002</v>
      </c>
      <c r="J498" s="36">
        <v>1148.9000000000003</v>
      </c>
      <c r="K498" s="31">
        <v>1103.7</v>
      </c>
      <c r="L498" s="31">
        <v>1066.5999999999999</v>
      </c>
      <c r="M498" s="31">
        <v>24.154419999999998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567</v>
      </c>
      <c r="D499" s="36">
        <v>565.43333333333328</v>
      </c>
      <c r="E499" s="36">
        <v>559.06666666666661</v>
      </c>
      <c r="F499" s="36">
        <v>551.13333333333333</v>
      </c>
      <c r="G499" s="36">
        <v>544.76666666666665</v>
      </c>
      <c r="H499" s="36">
        <v>573.36666666666656</v>
      </c>
      <c r="I499" s="36">
        <v>579.73333333333312</v>
      </c>
      <c r="J499" s="36">
        <v>587.66666666666652</v>
      </c>
      <c r="K499" s="31">
        <v>571.79999999999995</v>
      </c>
      <c r="L499" s="31">
        <v>557.5</v>
      </c>
      <c r="M499" s="31">
        <v>5.2792700000000004</v>
      </c>
      <c r="N499" s="1"/>
      <c r="O499" s="1"/>
    </row>
    <row r="500" spans="1:15" ht="12.75" customHeight="1">
      <c r="A500" s="33">
        <v>490</v>
      </c>
      <c r="B500" s="53" t="s">
        <v>1025</v>
      </c>
      <c r="C500" s="53">
        <v>158.25</v>
      </c>
      <c r="D500" s="36">
        <v>159.5</v>
      </c>
      <c r="E500" s="36">
        <v>156.05000000000001</v>
      </c>
      <c r="F500" s="36">
        <v>153.85000000000002</v>
      </c>
      <c r="G500" s="36">
        <v>150.40000000000003</v>
      </c>
      <c r="H500" s="36">
        <v>161.69999999999999</v>
      </c>
      <c r="I500" s="36">
        <v>165.14999999999998</v>
      </c>
      <c r="J500" s="36">
        <v>167.34999999999997</v>
      </c>
      <c r="K500" s="31">
        <v>162.94999999999999</v>
      </c>
      <c r="L500" s="31">
        <v>157.30000000000001</v>
      </c>
      <c r="M500" s="31">
        <v>33.22139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801.6</v>
      </c>
      <c r="D501" s="36">
        <v>798.81666666666661</v>
      </c>
      <c r="E501" s="36">
        <v>778.83333333333326</v>
      </c>
      <c r="F501" s="36">
        <v>756.06666666666661</v>
      </c>
      <c r="G501" s="36">
        <v>736.08333333333326</v>
      </c>
      <c r="H501" s="36">
        <v>821.58333333333326</v>
      </c>
      <c r="I501" s="36">
        <v>841.56666666666661</v>
      </c>
      <c r="J501" s="36">
        <v>864.33333333333326</v>
      </c>
      <c r="K501" s="31">
        <v>818.8</v>
      </c>
      <c r="L501" s="31">
        <v>776.05</v>
      </c>
      <c r="M501" s="31">
        <v>2.3542999999999998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1260.8</v>
      </c>
      <c r="D502" s="36">
        <v>1261.3333333333333</v>
      </c>
      <c r="E502" s="36">
        <v>1249.4666666666665</v>
      </c>
      <c r="F502" s="36">
        <v>1238.1333333333332</v>
      </c>
      <c r="G502" s="36">
        <v>1226.2666666666664</v>
      </c>
      <c r="H502" s="36">
        <v>1272.6666666666665</v>
      </c>
      <c r="I502" s="36">
        <v>1284.5333333333333</v>
      </c>
      <c r="J502" s="36">
        <v>1295.8666666666666</v>
      </c>
      <c r="K502" s="31">
        <v>1273.2</v>
      </c>
      <c r="L502" s="31">
        <v>1250</v>
      </c>
      <c r="M502" s="31">
        <v>2.1589499999999999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532.9</v>
      </c>
      <c r="D503" s="36">
        <v>531.81666666666672</v>
      </c>
      <c r="E503" s="36">
        <v>527.13333333333344</v>
      </c>
      <c r="F503" s="36">
        <v>521.36666666666667</v>
      </c>
      <c r="G503" s="36">
        <v>516.68333333333339</v>
      </c>
      <c r="H503" s="36">
        <v>537.58333333333348</v>
      </c>
      <c r="I503" s="36">
        <v>542.26666666666665</v>
      </c>
      <c r="J503" s="31">
        <v>548.03333333333353</v>
      </c>
      <c r="K503" s="31">
        <v>536.5</v>
      </c>
      <c r="L503" s="31">
        <v>526.04999999999995</v>
      </c>
      <c r="M503" s="53">
        <v>44.103180000000002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25.25</v>
      </c>
      <c r="D504" s="36">
        <v>25.45</v>
      </c>
      <c r="E504" s="36">
        <v>24.9</v>
      </c>
      <c r="F504" s="36">
        <v>24.55</v>
      </c>
      <c r="G504" s="36">
        <v>24</v>
      </c>
      <c r="H504" s="36">
        <v>25.799999999999997</v>
      </c>
      <c r="I504" s="36">
        <v>26.35</v>
      </c>
      <c r="J504" s="31">
        <v>26.699999999999996</v>
      </c>
      <c r="K504" s="31">
        <v>26</v>
      </c>
      <c r="L504" s="31">
        <v>25.1</v>
      </c>
      <c r="M504" s="53">
        <v>2710.88654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14595.85</v>
      </c>
      <c r="D505" s="36">
        <v>14583.633333333333</v>
      </c>
      <c r="E505" s="36">
        <v>14217.216666666667</v>
      </c>
      <c r="F505" s="36">
        <v>13838.583333333334</v>
      </c>
      <c r="G505" s="36">
        <v>13472.166666666668</v>
      </c>
      <c r="H505" s="36">
        <v>14962.266666666666</v>
      </c>
      <c r="I505" s="36">
        <v>15328.683333333334</v>
      </c>
      <c r="J505" s="36">
        <v>15707.316666666666</v>
      </c>
      <c r="K505" s="31">
        <v>14950.05</v>
      </c>
      <c r="L505" s="31">
        <v>14205</v>
      </c>
      <c r="M505" s="31">
        <v>5.5190000000000003E-2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171.35</v>
      </c>
      <c r="D506" s="36">
        <v>172.89999999999998</v>
      </c>
      <c r="E506" s="36">
        <v>168.84999999999997</v>
      </c>
      <c r="F506" s="36">
        <v>166.35</v>
      </c>
      <c r="G506" s="36">
        <v>162.29999999999998</v>
      </c>
      <c r="H506" s="36">
        <v>175.39999999999995</v>
      </c>
      <c r="I506" s="36">
        <v>179.44999999999996</v>
      </c>
      <c r="J506" s="36">
        <v>181.94999999999993</v>
      </c>
      <c r="K506" s="31">
        <v>176.95</v>
      </c>
      <c r="L506" s="31">
        <v>170.4</v>
      </c>
      <c r="M506" s="31">
        <v>117.95993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532.15</v>
      </c>
      <c r="D507" s="36">
        <v>534.21666666666658</v>
      </c>
      <c r="E507" s="36">
        <v>528.23333333333312</v>
      </c>
      <c r="F507" s="36">
        <v>524.31666666666649</v>
      </c>
      <c r="G507" s="36">
        <v>518.33333333333303</v>
      </c>
      <c r="H507" s="36">
        <v>538.13333333333321</v>
      </c>
      <c r="I507" s="36">
        <v>544.11666666666656</v>
      </c>
      <c r="J507" s="31">
        <v>548.0333333333333</v>
      </c>
      <c r="K507" s="31">
        <v>540.20000000000005</v>
      </c>
      <c r="L507" s="31">
        <v>530.29999999999995</v>
      </c>
      <c r="M507" s="53">
        <v>4.1473899999999997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164.2</v>
      </c>
      <c r="D508" s="36">
        <v>165.28333333333333</v>
      </c>
      <c r="E508" s="36">
        <v>162.06666666666666</v>
      </c>
      <c r="F508" s="36">
        <v>159.93333333333334</v>
      </c>
      <c r="G508" s="36">
        <v>156.71666666666667</v>
      </c>
      <c r="H508" s="36">
        <v>167.41666666666666</v>
      </c>
      <c r="I508" s="36">
        <v>170.6333333333333</v>
      </c>
      <c r="J508" s="36">
        <v>172.76666666666665</v>
      </c>
      <c r="K508" s="31">
        <v>168.5</v>
      </c>
      <c r="L508" s="31">
        <v>163.15</v>
      </c>
      <c r="M508" s="31">
        <v>334.33566000000002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942.55</v>
      </c>
      <c r="D509" s="234">
        <v>937.75</v>
      </c>
      <c r="E509" s="234">
        <v>927.35</v>
      </c>
      <c r="F509" s="234">
        <v>912.15</v>
      </c>
      <c r="G509" s="234">
        <v>901.75</v>
      </c>
      <c r="H509" s="234">
        <v>952.95</v>
      </c>
      <c r="I509" s="234">
        <v>963.35000000000014</v>
      </c>
      <c r="J509" s="234">
        <v>978.55000000000007</v>
      </c>
      <c r="K509" s="235">
        <v>948.15</v>
      </c>
      <c r="L509" s="235">
        <v>922.55</v>
      </c>
      <c r="M509" s="235">
        <v>14.2003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1596.1</v>
      </c>
      <c r="D510" s="251">
        <v>1599.7166666666665</v>
      </c>
      <c r="E510" s="251">
        <v>1580.2333333333329</v>
      </c>
      <c r="F510" s="251">
        <v>1564.3666666666663</v>
      </c>
      <c r="G510" s="251">
        <v>1544.8833333333328</v>
      </c>
      <c r="H510" s="251">
        <v>1615.583333333333</v>
      </c>
      <c r="I510" s="251">
        <v>1635.0666666666666</v>
      </c>
      <c r="J510" s="251">
        <v>1650.9333333333332</v>
      </c>
      <c r="K510" s="248">
        <v>1619.2</v>
      </c>
      <c r="L510" s="248">
        <v>1583.85</v>
      </c>
      <c r="M510" s="248">
        <v>0.26623999999999998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6"/>
      <c r="B5" s="387"/>
      <c r="C5" s="386"/>
      <c r="D5" s="38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8" t="s">
        <v>552</v>
      </c>
      <c r="C7" s="388"/>
      <c r="D7" s="7">
        <f>Main!B10</f>
        <v>45349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45348</v>
      </c>
      <c r="B10" s="32">
        <v>513119</v>
      </c>
      <c r="C10" s="31" t="s">
        <v>1174</v>
      </c>
      <c r="D10" s="31" t="s">
        <v>1175</v>
      </c>
      <c r="E10" s="31" t="s">
        <v>562</v>
      </c>
      <c r="F10" s="84">
        <v>16000</v>
      </c>
      <c r="G10" s="32">
        <v>55.28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45348</v>
      </c>
      <c r="B11" s="32">
        <v>513119</v>
      </c>
      <c r="C11" s="31" t="s">
        <v>1174</v>
      </c>
      <c r="D11" s="31" t="s">
        <v>1176</v>
      </c>
      <c r="E11" s="31" t="s">
        <v>562</v>
      </c>
      <c r="F11" s="84">
        <v>10760</v>
      </c>
      <c r="G11" s="32">
        <v>55.1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45348</v>
      </c>
      <c r="B12" s="32">
        <v>513119</v>
      </c>
      <c r="C12" s="31" t="s">
        <v>1174</v>
      </c>
      <c r="D12" s="31" t="s">
        <v>1177</v>
      </c>
      <c r="E12" s="31" t="s">
        <v>561</v>
      </c>
      <c r="F12" s="84">
        <v>10000</v>
      </c>
      <c r="G12" s="32">
        <v>55.1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45348</v>
      </c>
      <c r="B13" s="32">
        <v>543938</v>
      </c>
      <c r="C13" s="31" t="s">
        <v>1178</v>
      </c>
      <c r="D13" s="31" t="s">
        <v>1179</v>
      </c>
      <c r="E13" s="31" t="s">
        <v>562</v>
      </c>
      <c r="F13" s="84">
        <v>10800</v>
      </c>
      <c r="G13" s="32">
        <v>350.1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45348</v>
      </c>
      <c r="B14" s="32">
        <v>543938</v>
      </c>
      <c r="C14" s="31" t="s">
        <v>1178</v>
      </c>
      <c r="D14" s="31" t="s">
        <v>1179</v>
      </c>
      <c r="E14" s="31" t="s">
        <v>561</v>
      </c>
      <c r="F14" s="84">
        <v>400</v>
      </c>
      <c r="G14" s="32">
        <v>335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45348</v>
      </c>
      <c r="B15" s="32">
        <v>543938</v>
      </c>
      <c r="C15" s="31" t="s">
        <v>1178</v>
      </c>
      <c r="D15" s="31" t="s">
        <v>1135</v>
      </c>
      <c r="E15" s="31" t="s">
        <v>561</v>
      </c>
      <c r="F15" s="84">
        <v>14800</v>
      </c>
      <c r="G15" s="32">
        <v>348.41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45348</v>
      </c>
      <c r="B16" s="32">
        <v>539506</v>
      </c>
      <c r="C16" s="31" t="s">
        <v>1119</v>
      </c>
      <c r="D16" s="31" t="s">
        <v>1120</v>
      </c>
      <c r="E16" s="31" t="s">
        <v>561</v>
      </c>
      <c r="F16" s="84">
        <v>1500000</v>
      </c>
      <c r="G16" s="32">
        <v>1.33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45348</v>
      </c>
      <c r="B17" s="32">
        <v>539506</v>
      </c>
      <c r="C17" s="31" t="s">
        <v>1119</v>
      </c>
      <c r="D17" s="31" t="s">
        <v>1180</v>
      </c>
      <c r="E17" s="31" t="s">
        <v>562</v>
      </c>
      <c r="F17" s="84">
        <v>1500000</v>
      </c>
      <c r="G17" s="32">
        <v>1.33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45348</v>
      </c>
      <c r="B18" s="32">
        <v>539506</v>
      </c>
      <c r="C18" s="31" t="s">
        <v>1119</v>
      </c>
      <c r="D18" s="31" t="s">
        <v>1181</v>
      </c>
      <c r="E18" s="31" t="s">
        <v>562</v>
      </c>
      <c r="F18" s="84">
        <v>940682</v>
      </c>
      <c r="G18" s="32">
        <v>1.33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45348</v>
      </c>
      <c r="B19" s="32">
        <v>539506</v>
      </c>
      <c r="C19" s="31" t="s">
        <v>1119</v>
      </c>
      <c r="D19" s="31" t="s">
        <v>1121</v>
      </c>
      <c r="E19" s="31" t="s">
        <v>561</v>
      </c>
      <c r="F19" s="84">
        <v>3496000</v>
      </c>
      <c r="G19" s="32">
        <v>1.33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45348</v>
      </c>
      <c r="B20" s="32">
        <v>539506</v>
      </c>
      <c r="C20" s="31" t="s">
        <v>1119</v>
      </c>
      <c r="D20" s="31" t="s">
        <v>1122</v>
      </c>
      <c r="E20" s="31" t="s">
        <v>562</v>
      </c>
      <c r="F20" s="84">
        <v>600000</v>
      </c>
      <c r="G20" s="32">
        <v>1.33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45348</v>
      </c>
      <c r="B21" s="32">
        <v>539506</v>
      </c>
      <c r="C21" s="31" t="s">
        <v>1119</v>
      </c>
      <c r="D21" s="31" t="s">
        <v>1122</v>
      </c>
      <c r="E21" s="31" t="s">
        <v>561</v>
      </c>
      <c r="F21" s="84">
        <v>1600000</v>
      </c>
      <c r="G21" s="32">
        <v>1.34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45348</v>
      </c>
      <c r="B22" s="32">
        <v>539506</v>
      </c>
      <c r="C22" s="31" t="s">
        <v>1119</v>
      </c>
      <c r="D22" s="31" t="s">
        <v>858</v>
      </c>
      <c r="E22" s="31" t="s">
        <v>561</v>
      </c>
      <c r="F22" s="84">
        <v>1</v>
      </c>
      <c r="G22" s="32">
        <v>1.33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45348</v>
      </c>
      <c r="B23" s="32">
        <v>539506</v>
      </c>
      <c r="C23" s="31" t="s">
        <v>1119</v>
      </c>
      <c r="D23" s="31" t="s">
        <v>858</v>
      </c>
      <c r="E23" s="31" t="s">
        <v>562</v>
      </c>
      <c r="F23" s="84">
        <v>3385128</v>
      </c>
      <c r="G23" s="32">
        <v>1.33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45348</v>
      </c>
      <c r="B24" s="32">
        <v>539506</v>
      </c>
      <c r="C24" s="31" t="s">
        <v>1119</v>
      </c>
      <c r="D24" s="31" t="s">
        <v>1006</v>
      </c>
      <c r="E24" s="31" t="s">
        <v>561</v>
      </c>
      <c r="F24" s="84">
        <v>1650000</v>
      </c>
      <c r="G24" s="32">
        <v>1.33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45348</v>
      </c>
      <c r="B25" s="32">
        <v>543269</v>
      </c>
      <c r="C25" s="31" t="s">
        <v>1182</v>
      </c>
      <c r="D25" s="31" t="s">
        <v>1183</v>
      </c>
      <c r="E25" s="31" t="s">
        <v>561</v>
      </c>
      <c r="F25" s="84">
        <v>4800</v>
      </c>
      <c r="G25" s="32">
        <v>31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45348</v>
      </c>
      <c r="B26" s="32">
        <v>543269</v>
      </c>
      <c r="C26" s="31" t="s">
        <v>1182</v>
      </c>
      <c r="D26" s="31" t="s">
        <v>1184</v>
      </c>
      <c r="E26" s="31" t="s">
        <v>562</v>
      </c>
      <c r="F26" s="84">
        <v>4800</v>
      </c>
      <c r="G26" s="32">
        <v>31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45348</v>
      </c>
      <c r="B27" s="32">
        <v>538351</v>
      </c>
      <c r="C27" s="31" t="s">
        <v>1004</v>
      </c>
      <c r="D27" s="31" t="s">
        <v>1005</v>
      </c>
      <c r="E27" s="31" t="s">
        <v>562</v>
      </c>
      <c r="F27" s="84">
        <v>80000</v>
      </c>
      <c r="G27" s="32">
        <v>6.83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45348</v>
      </c>
      <c r="B28" s="32">
        <v>539277</v>
      </c>
      <c r="C28" s="31" t="s">
        <v>1072</v>
      </c>
      <c r="D28" s="31" t="s">
        <v>1121</v>
      </c>
      <c r="E28" s="31" t="s">
        <v>562</v>
      </c>
      <c r="F28" s="84">
        <v>11545000</v>
      </c>
      <c r="G28" s="32">
        <v>0.92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45348</v>
      </c>
      <c r="B29" s="32">
        <v>539277</v>
      </c>
      <c r="C29" s="31" t="s">
        <v>1072</v>
      </c>
      <c r="D29" s="31" t="s">
        <v>1121</v>
      </c>
      <c r="E29" s="31" t="s">
        <v>561</v>
      </c>
      <c r="F29" s="84">
        <v>4045000</v>
      </c>
      <c r="G29" s="32">
        <v>0.93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45348</v>
      </c>
      <c r="B30" s="32">
        <v>543439</v>
      </c>
      <c r="C30" s="31" t="s">
        <v>1185</v>
      </c>
      <c r="D30" s="31" t="s">
        <v>1186</v>
      </c>
      <c r="E30" s="31" t="s">
        <v>561</v>
      </c>
      <c r="F30" s="84">
        <v>232000</v>
      </c>
      <c r="G30" s="32">
        <v>18.079999999999998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45348</v>
      </c>
      <c r="B31" s="32">
        <v>543439</v>
      </c>
      <c r="C31" s="31" t="s">
        <v>1185</v>
      </c>
      <c r="D31" s="31" t="s">
        <v>1187</v>
      </c>
      <c r="E31" s="31" t="s">
        <v>562</v>
      </c>
      <c r="F31" s="84">
        <v>186000</v>
      </c>
      <c r="G31" s="32">
        <v>18.079999999999998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45348</v>
      </c>
      <c r="B32" s="32">
        <v>530249</v>
      </c>
      <c r="C32" s="31" t="s">
        <v>1123</v>
      </c>
      <c r="D32" s="31" t="s">
        <v>1125</v>
      </c>
      <c r="E32" s="31" t="s">
        <v>561</v>
      </c>
      <c r="F32" s="84">
        <v>44823</v>
      </c>
      <c r="G32" s="32">
        <v>19.760000000000002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45348</v>
      </c>
      <c r="B33" s="32">
        <v>530249</v>
      </c>
      <c r="C33" s="31" t="s">
        <v>1123</v>
      </c>
      <c r="D33" s="31" t="s">
        <v>1124</v>
      </c>
      <c r="E33" s="31" t="s">
        <v>562</v>
      </c>
      <c r="F33" s="84">
        <v>30000</v>
      </c>
      <c r="G33" s="32">
        <v>19.77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45348</v>
      </c>
      <c r="B34" s="32">
        <v>539598</v>
      </c>
      <c r="C34" s="31" t="s">
        <v>1188</v>
      </c>
      <c r="D34" s="31" t="s">
        <v>1189</v>
      </c>
      <c r="E34" s="31" t="s">
        <v>562</v>
      </c>
      <c r="F34" s="84">
        <v>77379</v>
      </c>
      <c r="G34" s="32">
        <v>140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45348</v>
      </c>
      <c r="B35" s="32">
        <v>539598</v>
      </c>
      <c r="C35" s="31" t="s">
        <v>1188</v>
      </c>
      <c r="D35" s="31" t="s">
        <v>1190</v>
      </c>
      <c r="E35" s="31" t="s">
        <v>561</v>
      </c>
      <c r="F35" s="84">
        <v>72500</v>
      </c>
      <c r="G35" s="32">
        <v>140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45348</v>
      </c>
      <c r="B36" s="32">
        <v>531977</v>
      </c>
      <c r="C36" s="31" t="s">
        <v>1191</v>
      </c>
      <c r="D36" s="31" t="s">
        <v>1192</v>
      </c>
      <c r="E36" s="31" t="s">
        <v>562</v>
      </c>
      <c r="F36" s="84">
        <v>1167000</v>
      </c>
      <c r="G36" s="32">
        <v>6.62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45348</v>
      </c>
      <c r="B37" s="32">
        <v>531977</v>
      </c>
      <c r="C37" s="31" t="s">
        <v>1191</v>
      </c>
      <c r="D37" s="31" t="s">
        <v>1193</v>
      </c>
      <c r="E37" s="31" t="s">
        <v>561</v>
      </c>
      <c r="F37" s="84">
        <v>1544784</v>
      </c>
      <c r="G37" s="32">
        <v>6.69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45348</v>
      </c>
      <c r="B38" s="32">
        <v>512379</v>
      </c>
      <c r="C38" s="31" t="s">
        <v>1126</v>
      </c>
      <c r="D38" s="31" t="s">
        <v>1194</v>
      </c>
      <c r="E38" s="31" t="s">
        <v>561</v>
      </c>
      <c r="F38" s="84">
        <v>2041677</v>
      </c>
      <c r="G38" s="32">
        <v>22.94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45348</v>
      </c>
      <c r="B39" s="32">
        <v>512441</v>
      </c>
      <c r="C39" s="31" t="s">
        <v>1041</v>
      </c>
      <c r="D39" s="31" t="s">
        <v>858</v>
      </c>
      <c r="E39" s="31" t="s">
        <v>562</v>
      </c>
      <c r="F39" s="84">
        <v>107895</v>
      </c>
      <c r="G39" s="32">
        <v>13.22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45348</v>
      </c>
      <c r="B40" s="32">
        <v>512441</v>
      </c>
      <c r="C40" s="31" t="s">
        <v>1041</v>
      </c>
      <c r="D40" s="31" t="s">
        <v>1127</v>
      </c>
      <c r="E40" s="31" t="s">
        <v>562</v>
      </c>
      <c r="F40" s="84">
        <v>213511</v>
      </c>
      <c r="G40" s="32">
        <v>14.6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45348</v>
      </c>
      <c r="B41" s="32">
        <v>540190</v>
      </c>
      <c r="C41" s="31" t="s">
        <v>1195</v>
      </c>
      <c r="D41" s="31" t="s">
        <v>858</v>
      </c>
      <c r="E41" s="31" t="s">
        <v>562</v>
      </c>
      <c r="F41" s="84">
        <v>135</v>
      </c>
      <c r="G41" s="32">
        <v>7.71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45348</v>
      </c>
      <c r="B42" s="32">
        <v>540190</v>
      </c>
      <c r="C42" s="31" t="s">
        <v>1195</v>
      </c>
      <c r="D42" s="31" t="s">
        <v>858</v>
      </c>
      <c r="E42" s="31" t="s">
        <v>561</v>
      </c>
      <c r="F42" s="84">
        <v>250000</v>
      </c>
      <c r="G42" s="32">
        <v>7.71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45348</v>
      </c>
      <c r="B43" s="32">
        <v>540190</v>
      </c>
      <c r="C43" s="31" t="s">
        <v>1195</v>
      </c>
      <c r="D43" s="31" t="s">
        <v>1196</v>
      </c>
      <c r="E43" s="31" t="s">
        <v>562</v>
      </c>
      <c r="F43" s="84">
        <v>200000</v>
      </c>
      <c r="G43" s="32">
        <v>7.71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45348</v>
      </c>
      <c r="B44" s="32">
        <v>531911</v>
      </c>
      <c r="C44" s="31" t="s">
        <v>1197</v>
      </c>
      <c r="D44" s="31" t="s">
        <v>1198</v>
      </c>
      <c r="E44" s="31" t="s">
        <v>562</v>
      </c>
      <c r="F44" s="84">
        <v>20885</v>
      </c>
      <c r="G44" s="32">
        <v>46.27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45348</v>
      </c>
      <c r="B45" s="32">
        <v>512443</v>
      </c>
      <c r="C45" s="31" t="s">
        <v>1199</v>
      </c>
      <c r="D45" s="31" t="s">
        <v>1157</v>
      </c>
      <c r="E45" s="31" t="s">
        <v>561</v>
      </c>
      <c r="F45" s="84">
        <v>75561</v>
      </c>
      <c r="G45" s="32">
        <v>12.2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45348</v>
      </c>
      <c r="B46" s="32">
        <v>512443</v>
      </c>
      <c r="C46" s="31" t="s">
        <v>1199</v>
      </c>
      <c r="D46" s="31" t="s">
        <v>1200</v>
      </c>
      <c r="E46" s="31" t="s">
        <v>562</v>
      </c>
      <c r="F46" s="84">
        <v>2211</v>
      </c>
      <c r="G46" s="32">
        <v>12.42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45348</v>
      </c>
      <c r="B47" s="32">
        <v>512443</v>
      </c>
      <c r="C47" s="31" t="s">
        <v>1199</v>
      </c>
      <c r="D47" s="31" t="s">
        <v>1200</v>
      </c>
      <c r="E47" s="31" t="s">
        <v>561</v>
      </c>
      <c r="F47" s="84">
        <v>52211</v>
      </c>
      <c r="G47" s="32">
        <v>12.66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45348</v>
      </c>
      <c r="B48" s="32">
        <v>539216</v>
      </c>
      <c r="C48" s="31" t="s">
        <v>1201</v>
      </c>
      <c r="D48" s="31" t="s">
        <v>1202</v>
      </c>
      <c r="E48" s="31" t="s">
        <v>562</v>
      </c>
      <c r="F48" s="84">
        <v>579645</v>
      </c>
      <c r="G48" s="32">
        <v>8.0399999999999991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45348</v>
      </c>
      <c r="B49" s="32">
        <v>539216</v>
      </c>
      <c r="C49" s="31" t="s">
        <v>1201</v>
      </c>
      <c r="D49" s="31" t="s">
        <v>1203</v>
      </c>
      <c r="E49" s="31" t="s">
        <v>562</v>
      </c>
      <c r="F49" s="84">
        <v>546346</v>
      </c>
      <c r="G49" s="32">
        <v>7.98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45348</v>
      </c>
      <c r="B50" s="32">
        <v>543239</v>
      </c>
      <c r="C50" s="31" t="s">
        <v>1204</v>
      </c>
      <c r="D50" s="31" t="s">
        <v>1205</v>
      </c>
      <c r="E50" s="31" t="s">
        <v>562</v>
      </c>
      <c r="F50" s="84">
        <v>70700</v>
      </c>
      <c r="G50" s="32">
        <v>180.15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45348</v>
      </c>
      <c r="B51" s="32">
        <v>543239</v>
      </c>
      <c r="C51" s="31" t="s">
        <v>1204</v>
      </c>
      <c r="D51" s="31" t="s">
        <v>1206</v>
      </c>
      <c r="E51" s="31" t="s">
        <v>561</v>
      </c>
      <c r="F51" s="84">
        <v>70000</v>
      </c>
      <c r="G51" s="32">
        <v>180.11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45348</v>
      </c>
      <c r="B52" s="32">
        <v>544108</v>
      </c>
      <c r="C52" s="31" t="s">
        <v>1073</v>
      </c>
      <c r="D52" s="31" t="s">
        <v>1207</v>
      </c>
      <c r="E52" s="31" t="s">
        <v>561</v>
      </c>
      <c r="F52" s="84">
        <v>3600</v>
      </c>
      <c r="G52" s="321">
        <v>136.5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45348</v>
      </c>
      <c r="B53" s="32">
        <v>544108</v>
      </c>
      <c r="C53" s="31" t="s">
        <v>1073</v>
      </c>
      <c r="D53" s="31" t="s">
        <v>1207</v>
      </c>
      <c r="E53" s="31" t="s">
        <v>562</v>
      </c>
      <c r="F53" s="84">
        <v>18000</v>
      </c>
      <c r="G53" s="321">
        <v>139.99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45348</v>
      </c>
      <c r="B54" s="32">
        <v>505840</v>
      </c>
      <c r="C54" s="31" t="s">
        <v>1208</v>
      </c>
      <c r="D54" s="31" t="s">
        <v>858</v>
      </c>
      <c r="E54" s="31" t="s">
        <v>562</v>
      </c>
      <c r="F54" s="84">
        <v>33448</v>
      </c>
      <c r="G54" s="32">
        <v>40.92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45348</v>
      </c>
      <c r="B55" s="32">
        <v>538778</v>
      </c>
      <c r="C55" s="31" t="s">
        <v>1209</v>
      </c>
      <c r="D55" s="31" t="s">
        <v>1210</v>
      </c>
      <c r="E55" s="31" t="s">
        <v>561</v>
      </c>
      <c r="F55" s="84">
        <v>342000</v>
      </c>
      <c r="G55" s="32">
        <v>25.16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45348</v>
      </c>
      <c r="B56" s="32">
        <v>526568</v>
      </c>
      <c r="C56" s="31" t="s">
        <v>1211</v>
      </c>
      <c r="D56" s="31" t="s">
        <v>1212</v>
      </c>
      <c r="E56" s="31" t="s">
        <v>561</v>
      </c>
      <c r="F56" s="84">
        <v>16253</v>
      </c>
      <c r="G56" s="32">
        <v>38.01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45348</v>
      </c>
      <c r="B57" s="32">
        <v>538895</v>
      </c>
      <c r="C57" s="31" t="s">
        <v>1213</v>
      </c>
      <c r="D57" s="31" t="s">
        <v>1214</v>
      </c>
      <c r="E57" s="31" t="s">
        <v>561</v>
      </c>
      <c r="F57" s="84">
        <v>79137</v>
      </c>
      <c r="G57" s="32">
        <v>25.6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45348</v>
      </c>
      <c r="B58" s="32">
        <v>539938</v>
      </c>
      <c r="C58" s="31" t="s">
        <v>1090</v>
      </c>
      <c r="D58" s="31" t="s">
        <v>1091</v>
      </c>
      <c r="E58" s="31" t="s">
        <v>562</v>
      </c>
      <c r="F58" s="84">
        <v>78657</v>
      </c>
      <c r="G58" s="32">
        <v>64.37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45348</v>
      </c>
      <c r="B59" s="32">
        <v>530167</v>
      </c>
      <c r="C59" s="31" t="s">
        <v>1215</v>
      </c>
      <c r="D59" s="31" t="s">
        <v>1216</v>
      </c>
      <c r="E59" s="31" t="s">
        <v>561</v>
      </c>
      <c r="F59" s="84">
        <v>25000</v>
      </c>
      <c r="G59" s="32">
        <v>38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45348</v>
      </c>
      <c r="B60" s="32">
        <v>526616</v>
      </c>
      <c r="C60" s="31" t="s">
        <v>1217</v>
      </c>
      <c r="D60" s="31" t="s">
        <v>1218</v>
      </c>
      <c r="E60" s="31" t="s">
        <v>561</v>
      </c>
      <c r="F60" s="84">
        <v>58000</v>
      </c>
      <c r="G60" s="32">
        <v>81.41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45348</v>
      </c>
      <c r="B61" s="32">
        <v>530557</v>
      </c>
      <c r="C61" s="31" t="s">
        <v>1007</v>
      </c>
      <c r="D61" s="31" t="s">
        <v>1008</v>
      </c>
      <c r="E61" s="31" t="s">
        <v>562</v>
      </c>
      <c r="F61" s="84">
        <v>17922537</v>
      </c>
      <c r="G61" s="32">
        <v>0.92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45348</v>
      </c>
      <c r="B62" s="32">
        <v>530557</v>
      </c>
      <c r="C62" s="31" t="s">
        <v>1007</v>
      </c>
      <c r="D62" s="31" t="s">
        <v>1008</v>
      </c>
      <c r="E62" s="31" t="s">
        <v>561</v>
      </c>
      <c r="F62" s="84">
        <v>15894377</v>
      </c>
      <c r="G62" s="32">
        <v>0.91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45348</v>
      </c>
      <c r="B63" s="32">
        <v>511535</v>
      </c>
      <c r="C63" s="31" t="s">
        <v>1219</v>
      </c>
      <c r="D63" s="31" t="s">
        <v>1220</v>
      </c>
      <c r="E63" s="31" t="s">
        <v>561</v>
      </c>
      <c r="F63" s="84">
        <v>36000</v>
      </c>
      <c r="G63" s="32">
        <v>76.34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45348</v>
      </c>
      <c r="B64" s="32">
        <v>511535</v>
      </c>
      <c r="C64" s="31" t="s">
        <v>1219</v>
      </c>
      <c r="D64" s="31" t="s">
        <v>1221</v>
      </c>
      <c r="E64" s="31" t="s">
        <v>562</v>
      </c>
      <c r="F64" s="84">
        <v>71430</v>
      </c>
      <c r="G64" s="32">
        <v>76.34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45348</v>
      </c>
      <c r="B65" s="32">
        <v>511535</v>
      </c>
      <c r="C65" s="31" t="s">
        <v>1219</v>
      </c>
      <c r="D65" s="31" t="s">
        <v>1222</v>
      </c>
      <c r="E65" s="31" t="s">
        <v>562</v>
      </c>
      <c r="F65" s="84">
        <v>30424</v>
      </c>
      <c r="G65" s="32">
        <v>76.34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45348</v>
      </c>
      <c r="B66" s="32">
        <v>538742</v>
      </c>
      <c r="C66" s="31" t="s">
        <v>1223</v>
      </c>
      <c r="D66" s="31" t="s">
        <v>858</v>
      </c>
      <c r="E66" s="31" t="s">
        <v>562</v>
      </c>
      <c r="F66" s="84">
        <v>68462</v>
      </c>
      <c r="G66" s="32">
        <v>30.43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45348</v>
      </c>
      <c r="B67" s="32">
        <v>538742</v>
      </c>
      <c r="C67" s="31" t="s">
        <v>1223</v>
      </c>
      <c r="D67" s="31" t="s">
        <v>1224</v>
      </c>
      <c r="E67" s="31" t="s">
        <v>562</v>
      </c>
      <c r="F67" s="84">
        <v>35000</v>
      </c>
      <c r="G67" s="32">
        <v>27.89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45348</v>
      </c>
      <c r="B68" s="32">
        <v>524136</v>
      </c>
      <c r="C68" s="31" t="s">
        <v>1225</v>
      </c>
      <c r="D68" s="31" t="s">
        <v>858</v>
      </c>
      <c r="E68" s="31" t="s">
        <v>561</v>
      </c>
      <c r="F68" s="84">
        <v>13612</v>
      </c>
      <c r="G68" s="32">
        <v>409.2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45348</v>
      </c>
      <c r="B69" s="32">
        <v>524136</v>
      </c>
      <c r="C69" s="31" t="s">
        <v>1225</v>
      </c>
      <c r="D69" s="31" t="s">
        <v>858</v>
      </c>
      <c r="E69" s="31" t="s">
        <v>562</v>
      </c>
      <c r="F69" s="84">
        <v>8101</v>
      </c>
      <c r="G69" s="32">
        <v>413.07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45348</v>
      </c>
      <c r="B70" s="32">
        <v>537573</v>
      </c>
      <c r="C70" s="31" t="s">
        <v>1226</v>
      </c>
      <c r="D70" s="31" t="s">
        <v>1227</v>
      </c>
      <c r="E70" s="31" t="s">
        <v>562</v>
      </c>
      <c r="F70" s="84">
        <v>27200</v>
      </c>
      <c r="G70" s="32">
        <v>40.17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45348</v>
      </c>
      <c r="B71" s="32">
        <v>526773</v>
      </c>
      <c r="C71" s="31" t="s">
        <v>1128</v>
      </c>
      <c r="D71" s="31" t="s">
        <v>858</v>
      </c>
      <c r="E71" s="31" t="s">
        <v>561</v>
      </c>
      <c r="F71" s="84">
        <v>777861</v>
      </c>
      <c r="G71" s="32">
        <v>11.85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45348</v>
      </c>
      <c r="B72" s="32">
        <v>541703</v>
      </c>
      <c r="C72" s="31" t="s">
        <v>1228</v>
      </c>
      <c r="D72" s="31" t="s">
        <v>1229</v>
      </c>
      <c r="E72" s="31" t="s">
        <v>562</v>
      </c>
      <c r="F72" s="84">
        <v>43200</v>
      </c>
      <c r="G72" s="32">
        <v>25.09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45348</v>
      </c>
      <c r="B73" s="32">
        <v>541703</v>
      </c>
      <c r="C73" s="31" t="s">
        <v>1228</v>
      </c>
      <c r="D73" s="31" t="s">
        <v>1230</v>
      </c>
      <c r="E73" s="31" t="s">
        <v>561</v>
      </c>
      <c r="F73" s="84">
        <v>17600</v>
      </c>
      <c r="G73" s="32">
        <v>25.13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45348</v>
      </c>
      <c r="B74" s="32">
        <v>531260</v>
      </c>
      <c r="C74" s="31" t="s">
        <v>1231</v>
      </c>
      <c r="D74" s="31" t="s">
        <v>1232</v>
      </c>
      <c r="E74" s="31" t="s">
        <v>562</v>
      </c>
      <c r="F74" s="84">
        <v>28686</v>
      </c>
      <c r="G74" s="32">
        <v>565.37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45348</v>
      </c>
      <c r="B75" s="32">
        <v>539669</v>
      </c>
      <c r="C75" s="31" t="s">
        <v>1233</v>
      </c>
      <c r="D75" s="31" t="s">
        <v>1234</v>
      </c>
      <c r="E75" s="31" t="s">
        <v>562</v>
      </c>
      <c r="F75" s="84">
        <v>1987166</v>
      </c>
      <c r="G75" s="32">
        <v>0.79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45348</v>
      </c>
      <c r="B76" s="32">
        <v>519191</v>
      </c>
      <c r="C76" s="31" t="s">
        <v>1129</v>
      </c>
      <c r="D76" s="31" t="s">
        <v>1235</v>
      </c>
      <c r="E76" s="31" t="s">
        <v>561</v>
      </c>
      <c r="F76" s="84">
        <v>65000</v>
      </c>
      <c r="G76" s="32">
        <v>11.36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45348</v>
      </c>
      <c r="B77" s="32">
        <v>519191</v>
      </c>
      <c r="C77" s="31" t="s">
        <v>1129</v>
      </c>
      <c r="D77" s="31" t="s">
        <v>1130</v>
      </c>
      <c r="E77" s="31" t="s">
        <v>562</v>
      </c>
      <c r="F77" s="84">
        <v>63310</v>
      </c>
      <c r="G77" s="32">
        <v>11.36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45348</v>
      </c>
      <c r="B78" s="32">
        <v>530251</v>
      </c>
      <c r="C78" s="31" t="s">
        <v>1236</v>
      </c>
      <c r="D78" s="31" t="s">
        <v>1237</v>
      </c>
      <c r="E78" s="31" t="s">
        <v>562</v>
      </c>
      <c r="F78" s="84">
        <v>982993</v>
      </c>
      <c r="G78" s="32">
        <v>0.66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45348</v>
      </c>
      <c r="B79" s="32">
        <v>517447</v>
      </c>
      <c r="C79" s="31" t="s">
        <v>1238</v>
      </c>
      <c r="D79" s="31" t="s">
        <v>858</v>
      </c>
      <c r="E79" s="31" t="s">
        <v>561</v>
      </c>
      <c r="F79" s="84">
        <v>135749</v>
      </c>
      <c r="G79" s="32">
        <v>171.7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45348</v>
      </c>
      <c r="B80" s="32">
        <v>526477</v>
      </c>
      <c r="C80" s="31" t="s">
        <v>1239</v>
      </c>
      <c r="D80" s="31" t="s">
        <v>1240</v>
      </c>
      <c r="E80" s="31" t="s">
        <v>561</v>
      </c>
      <c r="F80" s="84">
        <v>32016</v>
      </c>
      <c r="G80" s="32">
        <v>41.13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45348</v>
      </c>
      <c r="B81" s="32">
        <v>530025</v>
      </c>
      <c r="C81" s="31" t="s">
        <v>1241</v>
      </c>
      <c r="D81" s="31" t="s">
        <v>1242</v>
      </c>
      <c r="E81" s="31" t="s">
        <v>561</v>
      </c>
      <c r="F81" s="84">
        <v>40000</v>
      </c>
      <c r="G81" s="32">
        <v>22.44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45348</v>
      </c>
      <c r="B82" s="32">
        <v>526117</v>
      </c>
      <c r="C82" s="31" t="s">
        <v>1243</v>
      </c>
      <c r="D82" s="31" t="s">
        <v>1092</v>
      </c>
      <c r="E82" s="31" t="s">
        <v>562</v>
      </c>
      <c r="F82" s="84">
        <v>25526</v>
      </c>
      <c r="G82" s="32">
        <v>623.75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45348</v>
      </c>
      <c r="B83" s="32">
        <v>538975</v>
      </c>
      <c r="C83" s="31" t="s">
        <v>984</v>
      </c>
      <c r="D83" s="31" t="s">
        <v>858</v>
      </c>
      <c r="E83" s="31" t="s">
        <v>561</v>
      </c>
      <c r="F83" s="84">
        <v>5000000</v>
      </c>
      <c r="G83" s="32">
        <v>0.39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45348</v>
      </c>
      <c r="B84" s="32">
        <v>538975</v>
      </c>
      <c r="C84" s="31" t="s">
        <v>984</v>
      </c>
      <c r="D84" s="31" t="s">
        <v>1093</v>
      </c>
      <c r="E84" s="31" t="s">
        <v>562</v>
      </c>
      <c r="F84" s="84">
        <v>4401256</v>
      </c>
      <c r="G84" s="32">
        <v>0.4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45348</v>
      </c>
      <c r="B85" s="32">
        <v>538975</v>
      </c>
      <c r="C85" s="31" t="s">
        <v>984</v>
      </c>
      <c r="D85" s="31" t="s">
        <v>1006</v>
      </c>
      <c r="E85" s="31" t="s">
        <v>562</v>
      </c>
      <c r="F85" s="84">
        <v>20798963</v>
      </c>
      <c r="G85" s="32">
        <v>0.39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45348</v>
      </c>
      <c r="B86" s="32">
        <v>511700</v>
      </c>
      <c r="C86" s="31" t="s">
        <v>1244</v>
      </c>
      <c r="D86" s="31" t="s">
        <v>1245</v>
      </c>
      <c r="E86" s="31" t="s">
        <v>562</v>
      </c>
      <c r="F86" s="84">
        <v>20000000</v>
      </c>
      <c r="G86" s="32">
        <v>3.38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45348</v>
      </c>
      <c r="B87" s="32">
        <v>511700</v>
      </c>
      <c r="C87" s="31" t="s">
        <v>1244</v>
      </c>
      <c r="D87" s="31" t="s">
        <v>1206</v>
      </c>
      <c r="E87" s="31" t="s">
        <v>561</v>
      </c>
      <c r="F87" s="84">
        <v>10000000</v>
      </c>
      <c r="G87" s="32">
        <v>3.37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45348</v>
      </c>
      <c r="B88" s="32">
        <v>511700</v>
      </c>
      <c r="C88" s="31" t="s">
        <v>1244</v>
      </c>
      <c r="D88" s="31" t="s">
        <v>1246</v>
      </c>
      <c r="E88" s="31" t="s">
        <v>561</v>
      </c>
      <c r="F88" s="84">
        <v>10510000</v>
      </c>
      <c r="G88" s="32">
        <v>3.39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45348</v>
      </c>
      <c r="B89" s="32">
        <v>543745</v>
      </c>
      <c r="C89" s="31" t="s">
        <v>1247</v>
      </c>
      <c r="D89" s="31" t="s">
        <v>1248</v>
      </c>
      <c r="E89" s="31" t="s">
        <v>562</v>
      </c>
      <c r="F89" s="84">
        <v>114000</v>
      </c>
      <c r="G89" s="32">
        <v>8.49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45348</v>
      </c>
      <c r="B90" s="32">
        <v>543745</v>
      </c>
      <c r="C90" s="31" t="s">
        <v>1247</v>
      </c>
      <c r="D90" s="31" t="s">
        <v>1249</v>
      </c>
      <c r="E90" s="31" t="s">
        <v>561</v>
      </c>
      <c r="F90" s="84">
        <v>114000</v>
      </c>
      <c r="G90" s="32">
        <v>8.5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45348</v>
      </c>
      <c r="B91" s="32">
        <v>512359</v>
      </c>
      <c r="C91" s="31" t="s">
        <v>1250</v>
      </c>
      <c r="D91" s="31" t="s">
        <v>858</v>
      </c>
      <c r="E91" s="31" t="s">
        <v>562</v>
      </c>
      <c r="F91" s="84">
        <v>1200000</v>
      </c>
      <c r="G91" s="32">
        <v>0.36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45348</v>
      </c>
      <c r="B92" s="32">
        <v>539310</v>
      </c>
      <c r="C92" s="31" t="s">
        <v>1131</v>
      </c>
      <c r="D92" s="31" t="s">
        <v>1134</v>
      </c>
      <c r="E92" s="31" t="s">
        <v>562</v>
      </c>
      <c r="F92" s="84">
        <v>2431403</v>
      </c>
      <c r="G92" s="32">
        <v>83.41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45348</v>
      </c>
      <c r="B93" s="32">
        <v>539310</v>
      </c>
      <c r="C93" s="31" t="s">
        <v>1131</v>
      </c>
      <c r="D93" s="31" t="s">
        <v>1134</v>
      </c>
      <c r="E93" s="31" t="s">
        <v>561</v>
      </c>
      <c r="F93" s="84">
        <v>2556371</v>
      </c>
      <c r="G93" s="32">
        <v>82.35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45348</v>
      </c>
      <c r="B94" s="32">
        <v>539310</v>
      </c>
      <c r="C94" s="31" t="s">
        <v>1131</v>
      </c>
      <c r="D94" s="31" t="s">
        <v>1251</v>
      </c>
      <c r="E94" s="31" t="s">
        <v>562</v>
      </c>
      <c r="F94" s="84">
        <v>131819</v>
      </c>
      <c r="G94" s="32">
        <v>83.82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45348</v>
      </c>
      <c r="B95" s="32">
        <v>539310</v>
      </c>
      <c r="C95" s="31" t="s">
        <v>1131</v>
      </c>
      <c r="D95" s="31" t="s">
        <v>1252</v>
      </c>
      <c r="E95" s="31" t="s">
        <v>562</v>
      </c>
      <c r="F95" s="84">
        <v>200000</v>
      </c>
      <c r="G95" s="32">
        <v>87.02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45348</v>
      </c>
      <c r="B96" s="32">
        <v>539310</v>
      </c>
      <c r="C96" s="31" t="s">
        <v>1131</v>
      </c>
      <c r="D96" s="31" t="s">
        <v>1227</v>
      </c>
      <c r="E96" s="31" t="s">
        <v>562</v>
      </c>
      <c r="F96" s="84">
        <v>200000</v>
      </c>
      <c r="G96" s="32">
        <v>87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45348</v>
      </c>
      <c r="B97" s="32">
        <v>539310</v>
      </c>
      <c r="C97" s="31" t="s">
        <v>1131</v>
      </c>
      <c r="D97" s="31" t="s">
        <v>1133</v>
      </c>
      <c r="E97" s="31" t="s">
        <v>562</v>
      </c>
      <c r="F97" s="84">
        <v>151443</v>
      </c>
      <c r="G97" s="32">
        <v>84.95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45348</v>
      </c>
      <c r="B98" s="32">
        <v>539310</v>
      </c>
      <c r="C98" s="31" t="s">
        <v>1131</v>
      </c>
      <c r="D98" s="31" t="s">
        <v>1133</v>
      </c>
      <c r="E98" s="31" t="s">
        <v>561</v>
      </c>
      <c r="F98" s="84">
        <v>152979</v>
      </c>
      <c r="G98" s="32">
        <v>84.86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45348</v>
      </c>
      <c r="B99" s="32">
        <v>539310</v>
      </c>
      <c r="C99" s="31" t="s">
        <v>1131</v>
      </c>
      <c r="D99" s="31" t="s">
        <v>1253</v>
      </c>
      <c r="E99" s="31" t="s">
        <v>562</v>
      </c>
      <c r="F99" s="84">
        <v>370003</v>
      </c>
      <c r="G99" s="32">
        <v>78.39</v>
      </c>
      <c r="H99" s="32" t="s">
        <v>844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45348</v>
      </c>
      <c r="B100" s="32">
        <v>539310</v>
      </c>
      <c r="C100" s="31" t="s">
        <v>1131</v>
      </c>
      <c r="D100" s="31" t="s">
        <v>1253</v>
      </c>
      <c r="E100" s="31" t="s">
        <v>561</v>
      </c>
      <c r="F100" s="84">
        <v>370008</v>
      </c>
      <c r="G100" s="32">
        <v>78.37</v>
      </c>
      <c r="H100" s="32" t="s">
        <v>844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45348</v>
      </c>
      <c r="B101" s="32">
        <v>539310</v>
      </c>
      <c r="C101" s="31" t="s">
        <v>1131</v>
      </c>
      <c r="D101" s="31" t="s">
        <v>1132</v>
      </c>
      <c r="E101" s="31" t="s">
        <v>562</v>
      </c>
      <c r="F101" s="84">
        <v>183033</v>
      </c>
      <c r="G101" s="32">
        <v>81.7</v>
      </c>
      <c r="H101" s="32" t="s">
        <v>844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45348</v>
      </c>
      <c r="B102" s="32">
        <v>539310</v>
      </c>
      <c r="C102" s="31" t="s">
        <v>1131</v>
      </c>
      <c r="D102" s="31" t="s">
        <v>1254</v>
      </c>
      <c r="E102" s="31" t="s">
        <v>562</v>
      </c>
      <c r="F102" s="84">
        <v>350000</v>
      </c>
      <c r="G102" s="32">
        <v>78.34</v>
      </c>
      <c r="H102" s="32" t="s">
        <v>844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45348</v>
      </c>
      <c r="B103" s="32">
        <v>539310</v>
      </c>
      <c r="C103" s="31" t="s">
        <v>1131</v>
      </c>
      <c r="D103" s="31" t="s">
        <v>1255</v>
      </c>
      <c r="E103" s="31" t="s">
        <v>561</v>
      </c>
      <c r="F103" s="84">
        <v>200000</v>
      </c>
      <c r="G103" s="32">
        <v>78.06</v>
      </c>
      <c r="H103" s="32" t="s">
        <v>844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45348</v>
      </c>
      <c r="B104" s="32">
        <v>539310</v>
      </c>
      <c r="C104" s="31" t="s">
        <v>1131</v>
      </c>
      <c r="D104" s="31" t="s">
        <v>1256</v>
      </c>
      <c r="E104" s="31" t="s">
        <v>561</v>
      </c>
      <c r="F104" s="84">
        <v>12329</v>
      </c>
      <c r="G104" s="32">
        <v>85.5</v>
      </c>
      <c r="H104" s="32" t="s">
        <v>844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45348</v>
      </c>
      <c r="B105" s="32">
        <v>539310</v>
      </c>
      <c r="C105" s="31" t="s">
        <v>1131</v>
      </c>
      <c r="D105" s="31" t="s">
        <v>1256</v>
      </c>
      <c r="E105" s="31" t="s">
        <v>562</v>
      </c>
      <c r="F105" s="84">
        <v>152347</v>
      </c>
      <c r="G105" s="32">
        <v>79.89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45348</v>
      </c>
      <c r="B106" s="32">
        <v>539310</v>
      </c>
      <c r="C106" s="31" t="s">
        <v>1131</v>
      </c>
      <c r="D106" s="31" t="s">
        <v>1257</v>
      </c>
      <c r="E106" s="31" t="s">
        <v>562</v>
      </c>
      <c r="F106" s="84">
        <v>339982</v>
      </c>
      <c r="G106" s="32">
        <v>78.08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45348</v>
      </c>
      <c r="B107" s="32">
        <v>539310</v>
      </c>
      <c r="C107" s="31" t="s">
        <v>1131</v>
      </c>
      <c r="D107" s="31" t="s">
        <v>1257</v>
      </c>
      <c r="E107" s="31" t="s">
        <v>562</v>
      </c>
      <c r="F107" s="84">
        <v>338982</v>
      </c>
      <c r="G107" s="32">
        <v>79.319999999999993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45348</v>
      </c>
      <c r="B108" s="32">
        <v>539310</v>
      </c>
      <c r="C108" s="31" t="s">
        <v>1131</v>
      </c>
      <c r="D108" s="31" t="s">
        <v>1251</v>
      </c>
      <c r="E108" s="31" t="s">
        <v>562</v>
      </c>
      <c r="F108" s="84">
        <v>153323</v>
      </c>
      <c r="G108" s="32">
        <v>82.68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45348</v>
      </c>
      <c r="B109" s="32">
        <v>521005</v>
      </c>
      <c r="C109" s="31" t="s">
        <v>1258</v>
      </c>
      <c r="D109" s="31" t="s">
        <v>1259</v>
      </c>
      <c r="E109" s="31" t="s">
        <v>562</v>
      </c>
      <c r="F109" s="84">
        <v>60647</v>
      </c>
      <c r="G109" s="32">
        <v>101.11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45348</v>
      </c>
      <c r="B110" s="32">
        <v>519367</v>
      </c>
      <c r="C110" s="31" t="s">
        <v>1260</v>
      </c>
      <c r="D110" s="31" t="s">
        <v>1261</v>
      </c>
      <c r="E110" s="31" t="s">
        <v>562</v>
      </c>
      <c r="F110" s="84">
        <v>815</v>
      </c>
      <c r="G110" s="32">
        <v>128.06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45348</v>
      </c>
      <c r="B111" s="32">
        <v>532035</v>
      </c>
      <c r="C111" s="31" t="s">
        <v>1262</v>
      </c>
      <c r="D111" s="31" t="s">
        <v>1263</v>
      </c>
      <c r="E111" s="31" t="s">
        <v>562</v>
      </c>
      <c r="F111" s="84">
        <v>130297</v>
      </c>
      <c r="G111" s="32">
        <v>12.16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45348</v>
      </c>
      <c r="B112" s="32">
        <v>511523</v>
      </c>
      <c r="C112" s="31" t="s">
        <v>1094</v>
      </c>
      <c r="D112" s="31" t="s">
        <v>1264</v>
      </c>
      <c r="E112" s="31" t="s">
        <v>562</v>
      </c>
      <c r="F112" s="84">
        <v>86034</v>
      </c>
      <c r="G112" s="32">
        <v>25.92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45348</v>
      </c>
      <c r="B113" s="32">
        <v>511523</v>
      </c>
      <c r="C113" s="31" t="s">
        <v>1094</v>
      </c>
      <c r="D113" s="31" t="s">
        <v>1264</v>
      </c>
      <c r="E113" s="31" t="s">
        <v>562</v>
      </c>
      <c r="F113" s="84">
        <v>101034</v>
      </c>
      <c r="G113" s="32">
        <v>25.94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45348</v>
      </c>
      <c r="B114" s="32">
        <v>511523</v>
      </c>
      <c r="C114" s="31" t="s">
        <v>1094</v>
      </c>
      <c r="D114" s="31" t="s">
        <v>1265</v>
      </c>
      <c r="E114" s="31" t="s">
        <v>562</v>
      </c>
      <c r="F114" s="84">
        <v>111940</v>
      </c>
      <c r="G114" s="32">
        <v>23.95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45348</v>
      </c>
      <c r="B115" s="32">
        <v>511523</v>
      </c>
      <c r="C115" s="31" t="s">
        <v>1094</v>
      </c>
      <c r="D115" s="31" t="s">
        <v>1179</v>
      </c>
      <c r="E115" s="31" t="s">
        <v>562</v>
      </c>
      <c r="F115" s="84">
        <v>299000</v>
      </c>
      <c r="G115" s="32">
        <v>24.99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45348</v>
      </c>
      <c r="B116" s="32">
        <v>511523</v>
      </c>
      <c r="C116" s="31" t="s">
        <v>1094</v>
      </c>
      <c r="D116" s="31" t="s">
        <v>1266</v>
      </c>
      <c r="E116" s="31" t="s">
        <v>562</v>
      </c>
      <c r="F116" s="84">
        <v>179380</v>
      </c>
      <c r="G116" s="32">
        <v>24.61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45348</v>
      </c>
      <c r="B117" s="32">
        <v>511523</v>
      </c>
      <c r="C117" s="31" t="s">
        <v>1094</v>
      </c>
      <c r="D117" s="31" t="s">
        <v>1266</v>
      </c>
      <c r="E117" s="31" t="s">
        <v>562</v>
      </c>
      <c r="F117" s="84">
        <v>184380</v>
      </c>
      <c r="G117" s="32">
        <v>24.09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45348</v>
      </c>
      <c r="B118" s="32">
        <v>524576</v>
      </c>
      <c r="C118" s="31" t="s">
        <v>1267</v>
      </c>
      <c r="D118" s="31" t="s">
        <v>1268</v>
      </c>
      <c r="E118" s="31" t="s">
        <v>562</v>
      </c>
      <c r="F118" s="84">
        <v>139609</v>
      </c>
      <c r="G118" s="32">
        <v>21.64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45348</v>
      </c>
      <c r="B119" s="32">
        <v>514378</v>
      </c>
      <c r="C119" s="31" t="s">
        <v>1269</v>
      </c>
      <c r="D119" s="31" t="s">
        <v>1270</v>
      </c>
      <c r="E119" s="31" t="s">
        <v>562</v>
      </c>
      <c r="F119" s="84">
        <v>21437</v>
      </c>
      <c r="G119" s="32">
        <v>31.34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45348</v>
      </c>
      <c r="B120" s="32" t="s">
        <v>1271</v>
      </c>
      <c r="C120" s="31" t="s">
        <v>1272</v>
      </c>
      <c r="D120" s="31" t="s">
        <v>1142</v>
      </c>
      <c r="E120" s="31" t="s">
        <v>561</v>
      </c>
      <c r="F120" s="84">
        <v>115000</v>
      </c>
      <c r="G120" s="32">
        <v>19.899999999999999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45348</v>
      </c>
      <c r="B121" s="32" t="s">
        <v>1273</v>
      </c>
      <c r="C121" s="31" t="s">
        <v>1274</v>
      </c>
      <c r="D121" s="31" t="s">
        <v>1275</v>
      </c>
      <c r="E121" s="31" t="s">
        <v>561</v>
      </c>
      <c r="F121" s="84">
        <v>200000</v>
      </c>
      <c r="G121" s="32">
        <v>375.72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45348</v>
      </c>
      <c r="B122" s="32" t="s">
        <v>1276</v>
      </c>
      <c r="C122" s="31" t="s">
        <v>1277</v>
      </c>
      <c r="D122" s="31" t="s">
        <v>563</v>
      </c>
      <c r="E122" s="31" t="s">
        <v>561</v>
      </c>
      <c r="F122" s="84">
        <v>99025</v>
      </c>
      <c r="G122" s="32">
        <v>557.59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45348</v>
      </c>
      <c r="B123" s="32" t="s">
        <v>1276</v>
      </c>
      <c r="C123" s="31" t="s">
        <v>1277</v>
      </c>
      <c r="D123" s="31" t="s">
        <v>1278</v>
      </c>
      <c r="E123" s="31" t="s">
        <v>561</v>
      </c>
      <c r="F123" s="84">
        <v>157540</v>
      </c>
      <c r="G123" s="32">
        <v>574.05999999999995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45348</v>
      </c>
      <c r="B124" s="32" t="s">
        <v>1279</v>
      </c>
      <c r="C124" s="31" t="s">
        <v>1280</v>
      </c>
      <c r="D124" s="31" t="s">
        <v>1281</v>
      </c>
      <c r="E124" s="31" t="s">
        <v>561</v>
      </c>
      <c r="F124" s="84">
        <v>906990</v>
      </c>
      <c r="G124" s="32">
        <v>15.72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45348</v>
      </c>
      <c r="B125" s="32" t="s">
        <v>1053</v>
      </c>
      <c r="C125" s="31" t="s">
        <v>1054</v>
      </c>
      <c r="D125" s="31" t="s">
        <v>860</v>
      </c>
      <c r="E125" s="31" t="s">
        <v>561</v>
      </c>
      <c r="F125" s="84">
        <v>438678</v>
      </c>
      <c r="G125" s="32">
        <v>79.19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45348</v>
      </c>
      <c r="B126" s="32" t="s">
        <v>1053</v>
      </c>
      <c r="C126" s="31" t="s">
        <v>1054</v>
      </c>
      <c r="D126" s="31" t="s">
        <v>1136</v>
      </c>
      <c r="E126" s="31" t="s">
        <v>561</v>
      </c>
      <c r="F126" s="84">
        <v>188532</v>
      </c>
      <c r="G126" s="32">
        <v>82.11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45348</v>
      </c>
      <c r="B127" s="32" t="s">
        <v>1053</v>
      </c>
      <c r="C127" s="31" t="s">
        <v>1054</v>
      </c>
      <c r="D127" s="31" t="s">
        <v>563</v>
      </c>
      <c r="E127" s="31" t="s">
        <v>561</v>
      </c>
      <c r="F127" s="84">
        <v>368574</v>
      </c>
      <c r="G127" s="32">
        <v>83.13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45348</v>
      </c>
      <c r="B128" s="32" t="s">
        <v>373</v>
      </c>
      <c r="C128" s="31" t="s">
        <v>1282</v>
      </c>
      <c r="D128" s="31" t="s">
        <v>1146</v>
      </c>
      <c r="E128" s="31" t="s">
        <v>561</v>
      </c>
      <c r="F128" s="84">
        <v>9000000</v>
      </c>
      <c r="G128" s="32">
        <v>48.75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45348</v>
      </c>
      <c r="B129" s="32" t="s">
        <v>1283</v>
      </c>
      <c r="C129" s="31" t="s">
        <v>1284</v>
      </c>
      <c r="D129" s="31" t="s">
        <v>858</v>
      </c>
      <c r="E129" s="31" t="s">
        <v>561</v>
      </c>
      <c r="F129" s="84">
        <v>5000000</v>
      </c>
      <c r="G129" s="32">
        <v>4.5999999999999996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45348</v>
      </c>
      <c r="B130" s="32" t="s">
        <v>1285</v>
      </c>
      <c r="C130" s="31" t="s">
        <v>1286</v>
      </c>
      <c r="D130" s="31" t="s">
        <v>1287</v>
      </c>
      <c r="E130" s="31" t="s">
        <v>561</v>
      </c>
      <c r="F130" s="84">
        <v>200000</v>
      </c>
      <c r="G130" s="32">
        <v>16.5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45348</v>
      </c>
      <c r="B131" s="32" t="s">
        <v>1288</v>
      </c>
      <c r="C131" s="31" t="s">
        <v>1289</v>
      </c>
      <c r="D131" s="31" t="s">
        <v>987</v>
      </c>
      <c r="E131" s="31" t="s">
        <v>561</v>
      </c>
      <c r="F131" s="84">
        <v>276147</v>
      </c>
      <c r="G131" s="32">
        <v>842.81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5" customHeight="1">
      <c r="A132" s="83">
        <v>45348</v>
      </c>
      <c r="B132" s="32" t="s">
        <v>1290</v>
      </c>
      <c r="C132" s="31" t="s">
        <v>1291</v>
      </c>
      <c r="D132" s="31" t="s">
        <v>1154</v>
      </c>
      <c r="E132" s="31" t="s">
        <v>561</v>
      </c>
      <c r="F132" s="84">
        <v>32800</v>
      </c>
      <c r="G132" s="32">
        <v>227.43</v>
      </c>
      <c r="H132" s="32" t="s">
        <v>844</v>
      </c>
    </row>
    <row r="133" spans="1:28" ht="15" customHeight="1">
      <c r="A133" s="83">
        <v>45348</v>
      </c>
      <c r="B133" s="32" t="s">
        <v>1139</v>
      </c>
      <c r="C133" s="31" t="s">
        <v>1140</v>
      </c>
      <c r="D133" s="31" t="s">
        <v>1292</v>
      </c>
      <c r="E133" s="31" t="s">
        <v>561</v>
      </c>
      <c r="F133" s="84">
        <v>44400</v>
      </c>
      <c r="G133" s="32">
        <v>297.43</v>
      </c>
      <c r="H133" s="32" t="s">
        <v>844</v>
      </c>
    </row>
    <row r="134" spans="1:28" ht="15" customHeight="1">
      <c r="A134" s="83">
        <v>45348</v>
      </c>
      <c r="B134" s="32" t="s">
        <v>1139</v>
      </c>
      <c r="C134" s="31" t="s">
        <v>1140</v>
      </c>
      <c r="D134" s="31" t="s">
        <v>1074</v>
      </c>
      <c r="E134" s="31" t="s">
        <v>561</v>
      </c>
      <c r="F134" s="84">
        <v>54000</v>
      </c>
      <c r="G134" s="32">
        <v>297.64999999999998</v>
      </c>
      <c r="H134" s="32" t="s">
        <v>844</v>
      </c>
    </row>
    <row r="135" spans="1:28" ht="15" customHeight="1">
      <c r="A135" s="83">
        <v>45348</v>
      </c>
      <c r="B135" s="32" t="s">
        <v>1293</v>
      </c>
      <c r="C135" s="31" t="s">
        <v>1294</v>
      </c>
      <c r="D135" s="31" t="s">
        <v>860</v>
      </c>
      <c r="E135" s="31" t="s">
        <v>561</v>
      </c>
      <c r="F135" s="84">
        <v>401573</v>
      </c>
      <c r="G135" s="32">
        <v>108.94</v>
      </c>
      <c r="H135" s="32" t="s">
        <v>844</v>
      </c>
    </row>
    <row r="136" spans="1:28" ht="15" customHeight="1">
      <c r="A136" s="83">
        <v>45348</v>
      </c>
      <c r="B136" s="32" t="s">
        <v>1293</v>
      </c>
      <c r="C136" s="31" t="s">
        <v>1294</v>
      </c>
      <c r="D136" s="31" t="s">
        <v>987</v>
      </c>
      <c r="E136" s="31" t="s">
        <v>561</v>
      </c>
      <c r="F136" s="84">
        <v>580835</v>
      </c>
      <c r="G136" s="32">
        <v>109.52</v>
      </c>
      <c r="H136" s="32" t="s">
        <v>844</v>
      </c>
    </row>
    <row r="137" spans="1:28" ht="15" customHeight="1">
      <c r="A137" s="83">
        <v>45348</v>
      </c>
      <c r="B137" s="32" t="s">
        <v>1293</v>
      </c>
      <c r="C137" s="31" t="s">
        <v>1294</v>
      </c>
      <c r="D137" s="31" t="s">
        <v>1136</v>
      </c>
      <c r="E137" s="31" t="s">
        <v>561</v>
      </c>
      <c r="F137" s="84">
        <v>864960</v>
      </c>
      <c r="G137" s="32">
        <v>108.65</v>
      </c>
      <c r="H137" s="32" t="s">
        <v>844</v>
      </c>
    </row>
    <row r="138" spans="1:28" ht="15" customHeight="1">
      <c r="A138" s="83">
        <v>45348</v>
      </c>
      <c r="B138" s="32" t="s">
        <v>1096</v>
      </c>
      <c r="C138" s="31" t="s">
        <v>1097</v>
      </c>
      <c r="D138" s="31" t="s">
        <v>1143</v>
      </c>
      <c r="E138" s="31" t="s">
        <v>561</v>
      </c>
      <c r="F138" s="84">
        <v>24763</v>
      </c>
      <c r="G138" s="32">
        <v>87.25</v>
      </c>
      <c r="H138" s="32" t="s">
        <v>844</v>
      </c>
    </row>
    <row r="139" spans="1:28" ht="15" customHeight="1">
      <c r="A139" s="83">
        <v>45348</v>
      </c>
      <c r="B139" s="32" t="s">
        <v>1096</v>
      </c>
      <c r="C139" s="31" t="s">
        <v>1097</v>
      </c>
      <c r="D139" s="31" t="s">
        <v>1295</v>
      </c>
      <c r="E139" s="31" t="s">
        <v>561</v>
      </c>
      <c r="F139" s="84">
        <v>37367</v>
      </c>
      <c r="G139" s="32">
        <v>87.01</v>
      </c>
      <c r="H139" s="32" t="s">
        <v>844</v>
      </c>
    </row>
    <row r="140" spans="1:28" ht="15" customHeight="1">
      <c r="A140" s="83">
        <v>45348</v>
      </c>
      <c r="B140" s="32" t="s">
        <v>1296</v>
      </c>
      <c r="C140" s="31" t="s">
        <v>1297</v>
      </c>
      <c r="D140" s="31" t="s">
        <v>1298</v>
      </c>
      <c r="E140" s="31" t="s">
        <v>561</v>
      </c>
      <c r="F140" s="84">
        <v>146681</v>
      </c>
      <c r="G140" s="32">
        <v>33.9</v>
      </c>
      <c r="H140" s="32" t="s">
        <v>844</v>
      </c>
    </row>
    <row r="141" spans="1:28" ht="15" customHeight="1">
      <c r="A141" s="83">
        <v>45348</v>
      </c>
      <c r="B141" s="32" t="s">
        <v>1299</v>
      </c>
      <c r="C141" s="31" t="s">
        <v>1300</v>
      </c>
      <c r="D141" s="31" t="s">
        <v>1301</v>
      </c>
      <c r="E141" s="31" t="s">
        <v>561</v>
      </c>
      <c r="F141" s="84">
        <v>198000</v>
      </c>
      <c r="G141" s="32">
        <v>25.38</v>
      </c>
      <c r="H141" s="32" t="s">
        <v>844</v>
      </c>
    </row>
    <row r="142" spans="1:28" ht="15" customHeight="1">
      <c r="A142" s="83">
        <v>45348</v>
      </c>
      <c r="B142" s="32" t="s">
        <v>1302</v>
      </c>
      <c r="C142" s="31" t="s">
        <v>1303</v>
      </c>
      <c r="D142" s="31" t="s">
        <v>1304</v>
      </c>
      <c r="E142" s="31" t="s">
        <v>561</v>
      </c>
      <c r="F142" s="84">
        <v>694000</v>
      </c>
      <c r="G142" s="32">
        <v>36.049999999999997</v>
      </c>
      <c r="H142" s="32" t="s">
        <v>844</v>
      </c>
    </row>
    <row r="143" spans="1:28" ht="15" customHeight="1">
      <c r="A143" s="83">
        <v>45348</v>
      </c>
      <c r="B143" s="32" t="s">
        <v>1144</v>
      </c>
      <c r="C143" s="31" t="s">
        <v>1145</v>
      </c>
      <c r="D143" s="31" t="s">
        <v>987</v>
      </c>
      <c r="E143" s="31" t="s">
        <v>561</v>
      </c>
      <c r="F143" s="84">
        <v>287677</v>
      </c>
      <c r="G143" s="32">
        <v>24.1</v>
      </c>
      <c r="H143" s="32" t="s">
        <v>844</v>
      </c>
    </row>
    <row r="144" spans="1:28" ht="15" customHeight="1">
      <c r="A144" s="83">
        <v>45348</v>
      </c>
      <c r="B144" s="32" t="s">
        <v>1305</v>
      </c>
      <c r="C144" s="31" t="s">
        <v>1306</v>
      </c>
      <c r="D144" s="31" t="s">
        <v>1307</v>
      </c>
      <c r="E144" s="31" t="s">
        <v>561</v>
      </c>
      <c r="F144" s="84">
        <v>129600</v>
      </c>
      <c r="G144" s="32">
        <v>141.63</v>
      </c>
      <c r="H144" s="32" t="s">
        <v>844</v>
      </c>
    </row>
    <row r="145" spans="1:8" ht="15" customHeight="1">
      <c r="A145" s="83">
        <v>45348</v>
      </c>
      <c r="B145" s="32" t="s">
        <v>1147</v>
      </c>
      <c r="C145" s="31" t="s">
        <v>1148</v>
      </c>
      <c r="D145" s="31" t="s">
        <v>860</v>
      </c>
      <c r="E145" s="31" t="s">
        <v>561</v>
      </c>
      <c r="F145" s="84">
        <v>329336</v>
      </c>
      <c r="G145" s="32">
        <v>27.87</v>
      </c>
      <c r="H145" s="32" t="s">
        <v>844</v>
      </c>
    </row>
    <row r="146" spans="1:8" ht="15" customHeight="1">
      <c r="A146" s="83">
        <v>45348</v>
      </c>
      <c r="B146" s="32" t="s">
        <v>1149</v>
      </c>
      <c r="C146" s="31" t="s">
        <v>1150</v>
      </c>
      <c r="D146" s="31" t="s">
        <v>1100</v>
      </c>
      <c r="E146" s="31" t="s">
        <v>561</v>
      </c>
      <c r="F146" s="84">
        <v>101500</v>
      </c>
      <c r="G146" s="32">
        <v>40.950000000000003</v>
      </c>
      <c r="H146" s="32" t="s">
        <v>844</v>
      </c>
    </row>
    <row r="147" spans="1:8" ht="15" customHeight="1">
      <c r="A147" s="83">
        <v>45348</v>
      </c>
      <c r="B147" s="32" t="s">
        <v>207</v>
      </c>
      <c r="C147" s="31" t="s">
        <v>1308</v>
      </c>
      <c r="D147" s="31" t="s">
        <v>563</v>
      </c>
      <c r="E147" s="31" t="s">
        <v>561</v>
      </c>
      <c r="F147" s="84">
        <v>1781278</v>
      </c>
      <c r="G147" s="32">
        <v>191.34</v>
      </c>
      <c r="H147" s="32" t="s">
        <v>844</v>
      </c>
    </row>
    <row r="148" spans="1:8" ht="15" customHeight="1">
      <c r="A148" s="83">
        <v>45348</v>
      </c>
      <c r="B148" s="32" t="s">
        <v>1098</v>
      </c>
      <c r="C148" s="31" t="s">
        <v>1099</v>
      </c>
      <c r="D148" s="31" t="s">
        <v>563</v>
      </c>
      <c r="E148" s="31" t="s">
        <v>561</v>
      </c>
      <c r="F148" s="84">
        <v>207278</v>
      </c>
      <c r="G148" s="32">
        <v>100.38</v>
      </c>
      <c r="H148" s="32" t="s">
        <v>844</v>
      </c>
    </row>
    <row r="149" spans="1:8" ht="15" customHeight="1">
      <c r="A149" s="83">
        <v>45348</v>
      </c>
      <c r="B149" s="32" t="s">
        <v>1098</v>
      </c>
      <c r="C149" s="31" t="s">
        <v>1099</v>
      </c>
      <c r="D149" s="31" t="s">
        <v>1309</v>
      </c>
      <c r="E149" s="31" t="s">
        <v>561</v>
      </c>
      <c r="F149" s="84">
        <v>165000</v>
      </c>
      <c r="G149" s="32">
        <v>101.93</v>
      </c>
      <c r="H149" s="32" t="s">
        <v>844</v>
      </c>
    </row>
    <row r="150" spans="1:8" ht="15" customHeight="1">
      <c r="A150" s="83">
        <v>45348</v>
      </c>
      <c r="B150" s="32" t="s">
        <v>1098</v>
      </c>
      <c r="C150" s="31" t="s">
        <v>1099</v>
      </c>
      <c r="D150" s="31" t="s">
        <v>1136</v>
      </c>
      <c r="E150" s="31" t="s">
        <v>561</v>
      </c>
      <c r="F150" s="84">
        <v>119146</v>
      </c>
      <c r="G150" s="32">
        <v>97.94</v>
      </c>
      <c r="H150" s="32" t="s">
        <v>844</v>
      </c>
    </row>
    <row r="151" spans="1:8" ht="15" customHeight="1">
      <c r="A151" s="83">
        <v>45348</v>
      </c>
      <c r="B151" s="32" t="s">
        <v>1098</v>
      </c>
      <c r="C151" s="31" t="s">
        <v>1099</v>
      </c>
      <c r="D151" s="31" t="s">
        <v>987</v>
      </c>
      <c r="E151" s="31" t="s">
        <v>561</v>
      </c>
      <c r="F151" s="84">
        <v>128298</v>
      </c>
      <c r="G151" s="32">
        <v>99.5</v>
      </c>
      <c r="H151" s="32" t="s">
        <v>844</v>
      </c>
    </row>
    <row r="152" spans="1:8" ht="15" customHeight="1">
      <c r="A152" s="83">
        <v>45348</v>
      </c>
      <c r="B152" s="32" t="s">
        <v>1310</v>
      </c>
      <c r="C152" s="31" t="s">
        <v>1311</v>
      </c>
      <c r="D152" s="31" t="s">
        <v>1136</v>
      </c>
      <c r="E152" s="31" t="s">
        <v>561</v>
      </c>
      <c r="F152" s="84">
        <v>384001</v>
      </c>
      <c r="G152" s="32">
        <v>377.12</v>
      </c>
      <c r="H152" s="32" t="s">
        <v>844</v>
      </c>
    </row>
    <row r="153" spans="1:8" ht="15" customHeight="1">
      <c r="A153" s="83">
        <v>45348</v>
      </c>
      <c r="B153" s="32" t="s">
        <v>1312</v>
      </c>
      <c r="C153" s="31" t="s">
        <v>1313</v>
      </c>
      <c r="D153" s="31" t="s">
        <v>563</v>
      </c>
      <c r="E153" s="31" t="s">
        <v>561</v>
      </c>
      <c r="F153" s="84">
        <v>93212</v>
      </c>
      <c r="G153" s="32">
        <v>697.21</v>
      </c>
      <c r="H153" s="32" t="s">
        <v>844</v>
      </c>
    </row>
    <row r="154" spans="1:8" ht="15" customHeight="1">
      <c r="A154" s="83">
        <v>45348</v>
      </c>
      <c r="B154" s="32" t="s">
        <v>1151</v>
      </c>
      <c r="C154" s="31" t="s">
        <v>1152</v>
      </c>
      <c r="D154" s="31" t="s">
        <v>1153</v>
      </c>
      <c r="E154" s="31" t="s">
        <v>561</v>
      </c>
      <c r="F154" s="84">
        <v>21718971</v>
      </c>
      <c r="G154" s="32">
        <v>43.47</v>
      </c>
      <c r="H154" s="32" t="s">
        <v>844</v>
      </c>
    </row>
    <row r="155" spans="1:8" ht="15" customHeight="1">
      <c r="A155" s="83">
        <v>45348</v>
      </c>
      <c r="B155" s="32" t="s">
        <v>1314</v>
      </c>
      <c r="C155" s="31" t="s">
        <v>1315</v>
      </c>
      <c r="D155" s="31" t="s">
        <v>563</v>
      </c>
      <c r="E155" s="31" t="s">
        <v>561</v>
      </c>
      <c r="F155" s="84">
        <v>79426</v>
      </c>
      <c r="G155" s="32">
        <v>2273.2199999999998</v>
      </c>
      <c r="H155" s="32" t="s">
        <v>844</v>
      </c>
    </row>
    <row r="156" spans="1:8" ht="15" customHeight="1">
      <c r="A156" s="83">
        <v>45348</v>
      </c>
      <c r="B156" s="32" t="s">
        <v>1103</v>
      </c>
      <c r="C156" s="31" t="s">
        <v>1104</v>
      </c>
      <c r="D156" s="31" t="s">
        <v>1100</v>
      </c>
      <c r="E156" s="31" t="s">
        <v>561</v>
      </c>
      <c r="F156" s="84">
        <v>142173</v>
      </c>
      <c r="G156" s="32">
        <v>136.88</v>
      </c>
      <c r="H156" s="32" t="s">
        <v>844</v>
      </c>
    </row>
    <row r="157" spans="1:8" ht="15" customHeight="1">
      <c r="A157" s="83">
        <v>45348</v>
      </c>
      <c r="B157" s="32" t="s">
        <v>1103</v>
      </c>
      <c r="C157" s="31" t="s">
        <v>1104</v>
      </c>
      <c r="D157" s="31" t="s">
        <v>1156</v>
      </c>
      <c r="E157" s="31" t="s">
        <v>561</v>
      </c>
      <c r="F157" s="84">
        <v>139298</v>
      </c>
      <c r="G157" s="32">
        <v>139.21</v>
      </c>
      <c r="H157" s="32" t="s">
        <v>844</v>
      </c>
    </row>
    <row r="158" spans="1:8" ht="15" customHeight="1">
      <c r="A158" s="83">
        <v>45348</v>
      </c>
      <c r="B158" s="32" t="s">
        <v>1103</v>
      </c>
      <c r="C158" s="31" t="s">
        <v>1104</v>
      </c>
      <c r="D158" s="31" t="s">
        <v>860</v>
      </c>
      <c r="E158" s="31" t="s">
        <v>561</v>
      </c>
      <c r="F158" s="84">
        <v>191037</v>
      </c>
      <c r="G158" s="32">
        <v>136.07</v>
      </c>
      <c r="H158" s="32" t="s">
        <v>844</v>
      </c>
    </row>
    <row r="159" spans="1:8" ht="15" customHeight="1">
      <c r="A159" s="83">
        <v>45348</v>
      </c>
      <c r="B159" s="32" t="s">
        <v>1103</v>
      </c>
      <c r="C159" s="31" t="s">
        <v>1104</v>
      </c>
      <c r="D159" s="31" t="s">
        <v>1316</v>
      </c>
      <c r="E159" s="31" t="s">
        <v>561</v>
      </c>
      <c r="F159" s="84">
        <v>145000</v>
      </c>
      <c r="G159" s="32">
        <v>143.55000000000001</v>
      </c>
      <c r="H159" s="32" t="s">
        <v>844</v>
      </c>
    </row>
    <row r="160" spans="1:8" ht="15" customHeight="1">
      <c r="A160" s="83">
        <v>45348</v>
      </c>
      <c r="B160" s="32" t="s">
        <v>1103</v>
      </c>
      <c r="C160" s="31" t="s">
        <v>1104</v>
      </c>
      <c r="D160" s="31" t="s">
        <v>1095</v>
      </c>
      <c r="E160" s="31" t="s">
        <v>561</v>
      </c>
      <c r="F160" s="84">
        <v>124103</v>
      </c>
      <c r="G160" s="32">
        <v>140.1</v>
      </c>
      <c r="H160" s="32" t="s">
        <v>844</v>
      </c>
    </row>
    <row r="161" spans="1:8" ht="15" customHeight="1">
      <c r="A161" s="83">
        <v>45348</v>
      </c>
      <c r="B161" s="32" t="s">
        <v>1103</v>
      </c>
      <c r="C161" s="31" t="s">
        <v>1104</v>
      </c>
      <c r="D161" s="31" t="s">
        <v>1055</v>
      </c>
      <c r="E161" s="31" t="s">
        <v>561</v>
      </c>
      <c r="F161" s="84">
        <v>217226</v>
      </c>
      <c r="G161" s="32">
        <v>138.04</v>
      </c>
      <c r="H161" s="32" t="s">
        <v>844</v>
      </c>
    </row>
    <row r="162" spans="1:8" ht="15" customHeight="1">
      <c r="A162" s="83">
        <v>45348</v>
      </c>
      <c r="B162" s="32" t="s">
        <v>1103</v>
      </c>
      <c r="C162" s="31" t="s">
        <v>1104</v>
      </c>
      <c r="D162" s="31" t="s">
        <v>1317</v>
      </c>
      <c r="E162" s="31" t="s">
        <v>561</v>
      </c>
      <c r="F162" s="84">
        <v>268666</v>
      </c>
      <c r="G162" s="32">
        <v>141.19</v>
      </c>
      <c r="H162" s="32" t="s">
        <v>844</v>
      </c>
    </row>
    <row r="163" spans="1:8" ht="15" customHeight="1">
      <c r="A163" s="83">
        <v>45348</v>
      </c>
      <c r="B163" s="32" t="s">
        <v>1318</v>
      </c>
      <c r="C163" s="31" t="s">
        <v>1319</v>
      </c>
      <c r="D163" s="31" t="s">
        <v>1320</v>
      </c>
      <c r="E163" s="31" t="s">
        <v>561</v>
      </c>
      <c r="F163" s="84">
        <v>9012060</v>
      </c>
      <c r="G163" s="32">
        <v>4.7300000000000004</v>
      </c>
      <c r="H163" s="32" t="s">
        <v>844</v>
      </c>
    </row>
    <row r="164" spans="1:8" ht="15" customHeight="1">
      <c r="A164" s="83">
        <v>45348</v>
      </c>
      <c r="B164" s="32" t="s">
        <v>1321</v>
      </c>
      <c r="C164" s="31" t="s">
        <v>1322</v>
      </c>
      <c r="D164" s="31" t="s">
        <v>563</v>
      </c>
      <c r="E164" s="31" t="s">
        <v>561</v>
      </c>
      <c r="F164" s="84">
        <v>57351</v>
      </c>
      <c r="G164" s="32">
        <v>2271.7199999999998</v>
      </c>
      <c r="H164" s="32" t="s">
        <v>844</v>
      </c>
    </row>
    <row r="165" spans="1:8" ht="15" customHeight="1">
      <c r="A165" s="83">
        <v>45348</v>
      </c>
      <c r="B165" s="32" t="s">
        <v>1323</v>
      </c>
      <c r="C165" s="31" t="s">
        <v>1324</v>
      </c>
      <c r="D165" s="31" t="s">
        <v>563</v>
      </c>
      <c r="E165" s="31" t="s">
        <v>561</v>
      </c>
      <c r="F165" s="84">
        <v>742834</v>
      </c>
      <c r="G165" s="32">
        <v>315.8</v>
      </c>
      <c r="H165" s="32" t="s">
        <v>844</v>
      </c>
    </row>
    <row r="166" spans="1:8" ht="15" customHeight="1">
      <c r="A166" s="83">
        <v>45348</v>
      </c>
      <c r="B166" s="32" t="s">
        <v>1323</v>
      </c>
      <c r="C166" s="31" t="s">
        <v>1324</v>
      </c>
      <c r="D166" s="31" t="s">
        <v>1141</v>
      </c>
      <c r="E166" s="31" t="s">
        <v>561</v>
      </c>
      <c r="F166" s="84">
        <v>643233</v>
      </c>
      <c r="G166" s="32">
        <v>340.57</v>
      </c>
      <c r="H166" s="32" t="s">
        <v>844</v>
      </c>
    </row>
    <row r="167" spans="1:8" ht="15" customHeight="1">
      <c r="A167" s="83">
        <v>45348</v>
      </c>
      <c r="B167" s="32" t="s">
        <v>1273</v>
      </c>
      <c r="C167" s="31" t="s">
        <v>1274</v>
      </c>
      <c r="D167" s="31" t="s">
        <v>1325</v>
      </c>
      <c r="E167" s="31" t="s">
        <v>562</v>
      </c>
      <c r="F167" s="84">
        <v>200000</v>
      </c>
      <c r="G167" s="32">
        <v>375.11</v>
      </c>
      <c r="H167" s="32" t="s">
        <v>844</v>
      </c>
    </row>
    <row r="168" spans="1:8" ht="15" customHeight="1">
      <c r="A168" s="83">
        <v>45348</v>
      </c>
      <c r="B168" s="32" t="s">
        <v>1276</v>
      </c>
      <c r="C168" s="31" t="s">
        <v>1277</v>
      </c>
      <c r="D168" s="31" t="s">
        <v>563</v>
      </c>
      <c r="E168" s="31" t="s">
        <v>562</v>
      </c>
      <c r="F168" s="84">
        <v>99025</v>
      </c>
      <c r="G168" s="32">
        <v>557.97</v>
      </c>
      <c r="H168" s="32" t="s">
        <v>844</v>
      </c>
    </row>
    <row r="169" spans="1:8" ht="15" customHeight="1">
      <c r="A169" s="83">
        <v>45348</v>
      </c>
      <c r="B169" s="32" t="s">
        <v>1279</v>
      </c>
      <c r="C169" s="31" t="s">
        <v>1280</v>
      </c>
      <c r="D169" s="31" t="s">
        <v>1326</v>
      </c>
      <c r="E169" s="31" t="s">
        <v>562</v>
      </c>
      <c r="F169" s="84">
        <v>746956</v>
      </c>
      <c r="G169" s="32">
        <v>15.56</v>
      </c>
      <c r="H169" s="32" t="s">
        <v>844</v>
      </c>
    </row>
    <row r="170" spans="1:8" ht="15" customHeight="1">
      <c r="A170" s="83">
        <v>45348</v>
      </c>
      <c r="B170" s="32" t="s">
        <v>1279</v>
      </c>
      <c r="C170" s="31" t="s">
        <v>1280</v>
      </c>
      <c r="D170" s="31" t="s">
        <v>1327</v>
      </c>
      <c r="E170" s="31" t="s">
        <v>562</v>
      </c>
      <c r="F170" s="84">
        <v>453047</v>
      </c>
      <c r="G170" s="32">
        <v>16.02</v>
      </c>
      <c r="H170" s="32" t="s">
        <v>844</v>
      </c>
    </row>
    <row r="171" spans="1:8" ht="15" customHeight="1">
      <c r="A171" s="83">
        <v>45348</v>
      </c>
      <c r="B171" s="32" t="s">
        <v>1053</v>
      </c>
      <c r="C171" s="31" t="s">
        <v>1054</v>
      </c>
      <c r="D171" s="31" t="s">
        <v>1075</v>
      </c>
      <c r="E171" s="31" t="s">
        <v>562</v>
      </c>
      <c r="F171" s="84">
        <v>1811464</v>
      </c>
      <c r="G171" s="32">
        <v>79.73</v>
      </c>
      <c r="H171" s="32" t="s">
        <v>844</v>
      </c>
    </row>
    <row r="172" spans="1:8" ht="15" customHeight="1">
      <c r="A172" s="83">
        <v>45348</v>
      </c>
      <c r="B172" s="32" t="s">
        <v>1053</v>
      </c>
      <c r="C172" s="31" t="s">
        <v>1054</v>
      </c>
      <c r="D172" s="31" t="s">
        <v>563</v>
      </c>
      <c r="E172" s="31" t="s">
        <v>562</v>
      </c>
      <c r="F172" s="84">
        <v>368574</v>
      </c>
      <c r="G172" s="32">
        <v>82.44</v>
      </c>
      <c r="H172" s="32" t="s">
        <v>844</v>
      </c>
    </row>
    <row r="173" spans="1:8" ht="15" customHeight="1">
      <c r="A173" s="83">
        <v>45348</v>
      </c>
      <c r="B173" s="32" t="s">
        <v>1053</v>
      </c>
      <c r="C173" s="31" t="s">
        <v>1054</v>
      </c>
      <c r="D173" s="31" t="s">
        <v>1136</v>
      </c>
      <c r="E173" s="31" t="s">
        <v>562</v>
      </c>
      <c r="F173" s="84">
        <v>402798</v>
      </c>
      <c r="G173" s="32">
        <v>78.569999999999993</v>
      </c>
      <c r="H173" s="32" t="s">
        <v>844</v>
      </c>
    </row>
    <row r="174" spans="1:8" ht="15" customHeight="1">
      <c r="A174" s="83">
        <v>45348</v>
      </c>
      <c r="B174" s="32" t="s">
        <v>1053</v>
      </c>
      <c r="C174" s="31" t="s">
        <v>1054</v>
      </c>
      <c r="D174" s="31" t="s">
        <v>860</v>
      </c>
      <c r="E174" s="31" t="s">
        <v>562</v>
      </c>
      <c r="F174" s="84">
        <v>329542</v>
      </c>
      <c r="G174" s="32">
        <v>79.42</v>
      </c>
      <c r="H174" s="32" t="s">
        <v>844</v>
      </c>
    </row>
    <row r="175" spans="1:8" ht="15" customHeight="1">
      <c r="A175" s="83">
        <v>45348</v>
      </c>
      <c r="B175" s="32" t="s">
        <v>1137</v>
      </c>
      <c r="C175" s="31" t="s">
        <v>1138</v>
      </c>
      <c r="D175" s="31" t="s">
        <v>1328</v>
      </c>
      <c r="E175" s="31" t="s">
        <v>562</v>
      </c>
      <c r="F175" s="84">
        <v>162000</v>
      </c>
      <c r="G175" s="32">
        <v>10.85</v>
      </c>
      <c r="H175" s="32" t="s">
        <v>844</v>
      </c>
    </row>
    <row r="176" spans="1:8" ht="15" customHeight="1">
      <c r="A176" s="83">
        <v>45348</v>
      </c>
      <c r="B176" s="32" t="s">
        <v>1329</v>
      </c>
      <c r="C176" s="31" t="s">
        <v>1330</v>
      </c>
      <c r="D176" s="31" t="s">
        <v>1331</v>
      </c>
      <c r="E176" s="31" t="s">
        <v>562</v>
      </c>
      <c r="F176" s="84">
        <v>201000</v>
      </c>
      <c r="G176" s="32">
        <v>2.65</v>
      </c>
      <c r="H176" s="32" t="s">
        <v>844</v>
      </c>
    </row>
    <row r="177" spans="1:8" ht="15" customHeight="1">
      <c r="A177" s="83">
        <v>45348</v>
      </c>
      <c r="B177" s="32" t="s">
        <v>1283</v>
      </c>
      <c r="C177" s="31" t="s">
        <v>1284</v>
      </c>
      <c r="D177" s="31" t="s">
        <v>858</v>
      </c>
      <c r="E177" s="31" t="s">
        <v>562</v>
      </c>
      <c r="F177" s="84">
        <v>2280165</v>
      </c>
      <c r="G177" s="32">
        <v>4.5999999999999996</v>
      </c>
      <c r="H177" s="32" t="s">
        <v>844</v>
      </c>
    </row>
    <row r="178" spans="1:8" ht="15" customHeight="1">
      <c r="A178" s="83">
        <v>45348</v>
      </c>
      <c r="B178" s="32" t="s">
        <v>1288</v>
      </c>
      <c r="C178" s="31" t="s">
        <v>1289</v>
      </c>
      <c r="D178" s="31" t="s">
        <v>987</v>
      </c>
      <c r="E178" s="31" t="s">
        <v>562</v>
      </c>
      <c r="F178" s="84">
        <v>272547</v>
      </c>
      <c r="G178" s="32">
        <v>851.4</v>
      </c>
      <c r="H178" s="32" t="s">
        <v>844</v>
      </c>
    </row>
    <row r="179" spans="1:8" ht="15" customHeight="1">
      <c r="A179" s="83">
        <v>45348</v>
      </c>
      <c r="B179" s="32" t="s">
        <v>1290</v>
      </c>
      <c r="C179" s="31" t="s">
        <v>1291</v>
      </c>
      <c r="D179" s="31" t="s">
        <v>1154</v>
      </c>
      <c r="E179" s="31" t="s">
        <v>562</v>
      </c>
      <c r="F179" s="84">
        <v>82400</v>
      </c>
      <c r="G179" s="32">
        <v>225.97</v>
      </c>
      <c r="H179" s="32" t="s">
        <v>844</v>
      </c>
    </row>
    <row r="180" spans="1:8" ht="15" customHeight="1">
      <c r="A180" s="83">
        <v>45348</v>
      </c>
      <c r="B180" s="32" t="s">
        <v>1139</v>
      </c>
      <c r="C180" s="31" t="s">
        <v>1140</v>
      </c>
      <c r="D180" s="31" t="s">
        <v>1142</v>
      </c>
      <c r="E180" s="31" t="s">
        <v>562</v>
      </c>
      <c r="F180" s="84">
        <v>45600</v>
      </c>
      <c r="G180" s="32">
        <v>297.64999999999998</v>
      </c>
      <c r="H180" s="32" t="s">
        <v>844</v>
      </c>
    </row>
    <row r="181" spans="1:8" ht="15" customHeight="1">
      <c r="A181" s="83">
        <v>45348</v>
      </c>
      <c r="B181" s="32" t="s">
        <v>1139</v>
      </c>
      <c r="C181" s="31" t="s">
        <v>1140</v>
      </c>
      <c r="D181" s="31" t="s">
        <v>1074</v>
      </c>
      <c r="E181" s="31" t="s">
        <v>562</v>
      </c>
      <c r="F181" s="84">
        <v>96000</v>
      </c>
      <c r="G181" s="32">
        <v>297.64999999999998</v>
      </c>
      <c r="H181" s="32" t="s">
        <v>844</v>
      </c>
    </row>
    <row r="182" spans="1:8" ht="15" customHeight="1">
      <c r="A182" s="83">
        <v>45348</v>
      </c>
      <c r="B182" s="32" t="s">
        <v>1332</v>
      </c>
      <c r="C182" s="31" t="s">
        <v>1333</v>
      </c>
      <c r="D182" s="31" t="s">
        <v>1334</v>
      </c>
      <c r="E182" s="31" t="s">
        <v>562</v>
      </c>
      <c r="F182" s="84">
        <v>2000000</v>
      </c>
      <c r="G182" s="32">
        <v>4.8499999999999996</v>
      </c>
      <c r="H182" s="32" t="s">
        <v>844</v>
      </c>
    </row>
    <row r="183" spans="1:8" ht="15" customHeight="1">
      <c r="A183" s="83">
        <v>45348</v>
      </c>
      <c r="B183" s="32" t="s">
        <v>1293</v>
      </c>
      <c r="C183" s="31" t="s">
        <v>1294</v>
      </c>
      <c r="D183" s="31" t="s">
        <v>1136</v>
      </c>
      <c r="E183" s="31" t="s">
        <v>562</v>
      </c>
      <c r="F183" s="84">
        <v>244300</v>
      </c>
      <c r="G183" s="32">
        <v>109.39</v>
      </c>
      <c r="H183" s="32" t="s">
        <v>844</v>
      </c>
    </row>
    <row r="184" spans="1:8" ht="15" customHeight="1">
      <c r="A184" s="83">
        <v>45348</v>
      </c>
      <c r="B184" s="32" t="s">
        <v>1293</v>
      </c>
      <c r="C184" s="31" t="s">
        <v>1294</v>
      </c>
      <c r="D184" s="31" t="s">
        <v>860</v>
      </c>
      <c r="E184" s="31" t="s">
        <v>562</v>
      </c>
      <c r="F184" s="84">
        <v>508347</v>
      </c>
      <c r="G184" s="32">
        <v>108.85</v>
      </c>
      <c r="H184" s="32" t="s">
        <v>844</v>
      </c>
    </row>
    <row r="185" spans="1:8" ht="15" customHeight="1">
      <c r="A185" s="83">
        <v>45348</v>
      </c>
      <c r="B185" s="32" t="s">
        <v>1293</v>
      </c>
      <c r="C185" s="31" t="s">
        <v>1294</v>
      </c>
      <c r="D185" s="31" t="s">
        <v>987</v>
      </c>
      <c r="E185" s="31" t="s">
        <v>562</v>
      </c>
      <c r="F185" s="84">
        <v>705832</v>
      </c>
      <c r="G185" s="32">
        <v>108.92</v>
      </c>
      <c r="H185" s="32" t="s">
        <v>844</v>
      </c>
    </row>
    <row r="186" spans="1:8" ht="15" customHeight="1">
      <c r="A186" s="83">
        <v>45348</v>
      </c>
      <c r="B186" s="32" t="s">
        <v>1096</v>
      </c>
      <c r="C186" s="31" t="s">
        <v>1097</v>
      </c>
      <c r="D186" s="31" t="s">
        <v>1335</v>
      </c>
      <c r="E186" s="31" t="s">
        <v>562</v>
      </c>
      <c r="F186" s="84">
        <v>41981</v>
      </c>
      <c r="G186" s="32">
        <v>87.03</v>
      </c>
      <c r="H186" s="32" t="s">
        <v>844</v>
      </c>
    </row>
    <row r="187" spans="1:8" ht="15" customHeight="1">
      <c r="A187" s="83">
        <v>45348</v>
      </c>
      <c r="B187" s="32" t="s">
        <v>1096</v>
      </c>
      <c r="C187" s="31" t="s">
        <v>1097</v>
      </c>
      <c r="D187" s="31" t="s">
        <v>1295</v>
      </c>
      <c r="E187" s="31" t="s">
        <v>562</v>
      </c>
      <c r="F187" s="84">
        <v>47125</v>
      </c>
      <c r="G187" s="32">
        <v>88.46</v>
      </c>
      <c r="H187" s="32" t="s">
        <v>844</v>
      </c>
    </row>
    <row r="188" spans="1:8" ht="15" customHeight="1">
      <c r="A188" s="83">
        <v>45348</v>
      </c>
      <c r="B188" s="32" t="s">
        <v>1096</v>
      </c>
      <c r="C188" s="31" t="s">
        <v>1097</v>
      </c>
      <c r="D188" s="31" t="s">
        <v>1143</v>
      </c>
      <c r="E188" s="31" t="s">
        <v>562</v>
      </c>
      <c r="F188" s="84">
        <v>28406</v>
      </c>
      <c r="G188" s="32">
        <v>87.13</v>
      </c>
      <c r="H188" s="32" t="s">
        <v>844</v>
      </c>
    </row>
    <row r="189" spans="1:8" ht="15" customHeight="1">
      <c r="A189" s="83">
        <v>45348</v>
      </c>
      <c r="B189" s="32" t="s">
        <v>1296</v>
      </c>
      <c r="C189" s="31" t="s">
        <v>1297</v>
      </c>
      <c r="D189" s="31" t="s">
        <v>1298</v>
      </c>
      <c r="E189" s="31" t="s">
        <v>562</v>
      </c>
      <c r="F189" s="84">
        <v>122606</v>
      </c>
      <c r="G189" s="32">
        <v>34.24</v>
      </c>
      <c r="H189" s="32" t="s">
        <v>844</v>
      </c>
    </row>
    <row r="190" spans="1:8" ht="15" customHeight="1">
      <c r="A190" s="83">
        <v>45348</v>
      </c>
      <c r="B190" s="32" t="s">
        <v>1336</v>
      </c>
      <c r="C190" s="31" t="s">
        <v>1337</v>
      </c>
      <c r="D190" s="31" t="s">
        <v>1338</v>
      </c>
      <c r="E190" s="31" t="s">
        <v>562</v>
      </c>
      <c r="F190" s="84">
        <v>51200</v>
      </c>
      <c r="G190" s="32">
        <v>189.9</v>
      </c>
      <c r="H190" s="32" t="s">
        <v>844</v>
      </c>
    </row>
    <row r="191" spans="1:8" ht="15" customHeight="1">
      <c r="A191" s="83">
        <v>45348</v>
      </c>
      <c r="B191" s="32" t="s">
        <v>1144</v>
      </c>
      <c r="C191" s="31" t="s">
        <v>1145</v>
      </c>
      <c r="D191" s="31" t="s">
        <v>987</v>
      </c>
      <c r="E191" s="31" t="s">
        <v>562</v>
      </c>
      <c r="F191" s="84">
        <v>287677</v>
      </c>
      <c r="G191" s="32">
        <v>24.71</v>
      </c>
      <c r="H191" s="32" t="s">
        <v>844</v>
      </c>
    </row>
    <row r="192" spans="1:8" ht="15" customHeight="1">
      <c r="A192" s="83">
        <v>45348</v>
      </c>
      <c r="B192" s="32" t="s">
        <v>1305</v>
      </c>
      <c r="C192" s="31" t="s">
        <v>1306</v>
      </c>
      <c r="D192" s="31" t="s">
        <v>1307</v>
      </c>
      <c r="E192" s="31" t="s">
        <v>562</v>
      </c>
      <c r="F192" s="84">
        <v>129600</v>
      </c>
      <c r="G192" s="32">
        <v>141.80000000000001</v>
      </c>
      <c r="H192" s="32" t="s">
        <v>844</v>
      </c>
    </row>
    <row r="193" spans="1:8" ht="15" customHeight="1">
      <c r="A193" s="83">
        <v>45348</v>
      </c>
      <c r="B193" s="32" t="s">
        <v>1147</v>
      </c>
      <c r="C193" s="31" t="s">
        <v>1148</v>
      </c>
      <c r="D193" s="31" t="s">
        <v>860</v>
      </c>
      <c r="E193" s="31" t="s">
        <v>562</v>
      </c>
      <c r="F193" s="84">
        <v>335838</v>
      </c>
      <c r="G193" s="32">
        <v>27.92</v>
      </c>
      <c r="H193" s="32" t="s">
        <v>844</v>
      </c>
    </row>
    <row r="194" spans="1:8" ht="15" customHeight="1">
      <c r="A194" s="83">
        <v>45348</v>
      </c>
      <c r="B194" s="32" t="s">
        <v>1149</v>
      </c>
      <c r="C194" s="31" t="s">
        <v>1150</v>
      </c>
      <c r="D194" s="31" t="s">
        <v>1100</v>
      </c>
      <c r="E194" s="31" t="s">
        <v>562</v>
      </c>
      <c r="F194" s="84">
        <v>1000</v>
      </c>
      <c r="G194" s="32">
        <v>40.36</v>
      </c>
      <c r="H194" s="32" t="s">
        <v>844</v>
      </c>
    </row>
    <row r="195" spans="1:8" ht="15" customHeight="1">
      <c r="A195" s="83">
        <v>45348</v>
      </c>
      <c r="B195" s="32" t="s">
        <v>207</v>
      </c>
      <c r="C195" s="31" t="s">
        <v>1308</v>
      </c>
      <c r="D195" s="31" t="s">
        <v>563</v>
      </c>
      <c r="E195" s="31" t="s">
        <v>562</v>
      </c>
      <c r="F195" s="84">
        <v>1781278</v>
      </c>
      <c r="G195" s="32">
        <v>191.47</v>
      </c>
      <c r="H195" s="32" t="s">
        <v>844</v>
      </c>
    </row>
    <row r="196" spans="1:8" ht="15" customHeight="1">
      <c r="A196" s="83">
        <v>45348</v>
      </c>
      <c r="B196" s="32" t="s">
        <v>1098</v>
      </c>
      <c r="C196" s="31" t="s">
        <v>1099</v>
      </c>
      <c r="D196" s="31" t="s">
        <v>987</v>
      </c>
      <c r="E196" s="31" t="s">
        <v>562</v>
      </c>
      <c r="F196" s="84">
        <v>128298</v>
      </c>
      <c r="G196" s="32">
        <v>101.92</v>
      </c>
      <c r="H196" s="32" t="s">
        <v>844</v>
      </c>
    </row>
    <row r="197" spans="1:8" ht="15" customHeight="1">
      <c r="A197" s="83">
        <v>45348</v>
      </c>
      <c r="B197" s="32" t="s">
        <v>1098</v>
      </c>
      <c r="C197" s="31" t="s">
        <v>1099</v>
      </c>
      <c r="D197" s="31" t="s">
        <v>1309</v>
      </c>
      <c r="E197" s="31" t="s">
        <v>562</v>
      </c>
      <c r="F197" s="84">
        <v>165000</v>
      </c>
      <c r="G197" s="32">
        <v>96.49</v>
      </c>
      <c r="H197" s="32" t="s">
        <v>844</v>
      </c>
    </row>
    <row r="198" spans="1:8" ht="15" customHeight="1">
      <c r="A198" s="83">
        <v>45348</v>
      </c>
      <c r="B198" s="32" t="s">
        <v>1098</v>
      </c>
      <c r="C198" s="31" t="s">
        <v>1099</v>
      </c>
      <c r="D198" s="31" t="s">
        <v>563</v>
      </c>
      <c r="E198" s="31" t="s">
        <v>562</v>
      </c>
      <c r="F198" s="84">
        <v>207278</v>
      </c>
      <c r="G198" s="32">
        <v>101.19</v>
      </c>
      <c r="H198" s="32" t="s">
        <v>844</v>
      </c>
    </row>
    <row r="199" spans="1:8" ht="15" customHeight="1">
      <c r="A199" s="83">
        <v>45348</v>
      </c>
      <c r="B199" s="32" t="s">
        <v>1098</v>
      </c>
      <c r="C199" s="31" t="s">
        <v>1099</v>
      </c>
      <c r="D199" s="31" t="s">
        <v>1136</v>
      </c>
      <c r="E199" s="31" t="s">
        <v>562</v>
      </c>
      <c r="F199" s="84">
        <v>129135</v>
      </c>
      <c r="G199" s="32">
        <v>99.9</v>
      </c>
      <c r="H199" s="32" t="s">
        <v>844</v>
      </c>
    </row>
    <row r="200" spans="1:8" ht="15" customHeight="1">
      <c r="A200" s="83">
        <v>45348</v>
      </c>
      <c r="B200" s="32" t="s">
        <v>1310</v>
      </c>
      <c r="C200" s="31" t="s">
        <v>1311</v>
      </c>
      <c r="D200" s="31" t="s">
        <v>1136</v>
      </c>
      <c r="E200" s="31" t="s">
        <v>562</v>
      </c>
      <c r="F200" s="84">
        <v>51227</v>
      </c>
      <c r="G200" s="32">
        <v>379.33</v>
      </c>
      <c r="H200" s="32" t="s">
        <v>844</v>
      </c>
    </row>
    <row r="201" spans="1:8" ht="15" customHeight="1">
      <c r="A201" s="83">
        <v>45348</v>
      </c>
      <c r="B201" s="32" t="s">
        <v>1312</v>
      </c>
      <c r="C201" s="31" t="s">
        <v>1313</v>
      </c>
      <c r="D201" s="31" t="s">
        <v>563</v>
      </c>
      <c r="E201" s="31" t="s">
        <v>562</v>
      </c>
      <c r="F201" s="84">
        <v>93212</v>
      </c>
      <c r="G201" s="32">
        <v>698.52</v>
      </c>
      <c r="H201" s="32" t="s">
        <v>844</v>
      </c>
    </row>
    <row r="202" spans="1:8" ht="15" customHeight="1">
      <c r="A202" s="83">
        <v>45348</v>
      </c>
      <c r="B202" s="32" t="s">
        <v>1151</v>
      </c>
      <c r="C202" s="31" t="s">
        <v>1152</v>
      </c>
      <c r="D202" s="31" t="s">
        <v>1153</v>
      </c>
      <c r="E202" s="31" t="s">
        <v>562</v>
      </c>
      <c r="F202" s="84">
        <v>21718971</v>
      </c>
      <c r="G202" s="32">
        <v>42.91</v>
      </c>
      <c r="H202" s="32" t="s">
        <v>844</v>
      </c>
    </row>
    <row r="203" spans="1:8" ht="15" customHeight="1">
      <c r="A203" s="83">
        <v>45348</v>
      </c>
      <c r="B203" s="32" t="s">
        <v>1314</v>
      </c>
      <c r="C203" s="31" t="s">
        <v>1315</v>
      </c>
      <c r="D203" s="31" t="s">
        <v>563</v>
      </c>
      <c r="E203" s="31" t="s">
        <v>562</v>
      </c>
      <c r="F203" s="84">
        <v>79382</v>
      </c>
      <c r="G203" s="32">
        <v>2274.5100000000002</v>
      </c>
      <c r="H203" s="32" t="s">
        <v>844</v>
      </c>
    </row>
    <row r="204" spans="1:8" ht="15" customHeight="1">
      <c r="A204" s="83">
        <v>45348</v>
      </c>
      <c r="B204" s="32" t="s">
        <v>1101</v>
      </c>
      <c r="C204" s="31" t="s">
        <v>1102</v>
      </c>
      <c r="D204" s="31" t="s">
        <v>1122</v>
      </c>
      <c r="E204" s="31" t="s">
        <v>562</v>
      </c>
      <c r="F204" s="84">
        <v>3150000</v>
      </c>
      <c r="G204" s="32">
        <v>3.43</v>
      </c>
      <c r="H204" s="32" t="s">
        <v>844</v>
      </c>
    </row>
    <row r="205" spans="1:8" ht="15" customHeight="1">
      <c r="A205" s="83">
        <v>45348</v>
      </c>
      <c r="B205" s="32" t="s">
        <v>1101</v>
      </c>
      <c r="C205" s="31" t="s">
        <v>1102</v>
      </c>
      <c r="D205" s="31" t="s">
        <v>1155</v>
      </c>
      <c r="E205" s="31" t="s">
        <v>562</v>
      </c>
      <c r="F205" s="84">
        <v>3249000</v>
      </c>
      <c r="G205" s="32">
        <v>3.51</v>
      </c>
      <c r="H205" s="32" t="s">
        <v>844</v>
      </c>
    </row>
    <row r="206" spans="1:8" ht="15" customHeight="1">
      <c r="A206" s="83">
        <v>45348</v>
      </c>
      <c r="B206" s="32" t="s">
        <v>1103</v>
      </c>
      <c r="C206" s="31" t="s">
        <v>1104</v>
      </c>
      <c r="D206" s="31" t="s">
        <v>1095</v>
      </c>
      <c r="E206" s="31" t="s">
        <v>562</v>
      </c>
      <c r="F206" s="84">
        <v>170671</v>
      </c>
      <c r="G206" s="32">
        <v>140.84</v>
      </c>
      <c r="H206" s="32" t="s">
        <v>844</v>
      </c>
    </row>
    <row r="207" spans="1:8" ht="15" customHeight="1">
      <c r="A207" s="83">
        <v>45348</v>
      </c>
      <c r="B207" s="32" t="s">
        <v>1103</v>
      </c>
      <c r="C207" s="31" t="s">
        <v>1104</v>
      </c>
      <c r="D207" s="31" t="s">
        <v>1055</v>
      </c>
      <c r="E207" s="31" t="s">
        <v>562</v>
      </c>
      <c r="F207" s="84">
        <v>217226</v>
      </c>
      <c r="G207" s="32">
        <v>138.19</v>
      </c>
      <c r="H207" s="32" t="s">
        <v>844</v>
      </c>
    </row>
    <row r="208" spans="1:8" ht="15" customHeight="1">
      <c r="A208" s="83">
        <v>45348</v>
      </c>
      <c r="B208" s="32" t="s">
        <v>1103</v>
      </c>
      <c r="C208" s="31" t="s">
        <v>1104</v>
      </c>
      <c r="D208" s="31" t="s">
        <v>1339</v>
      </c>
      <c r="E208" s="31" t="s">
        <v>562</v>
      </c>
      <c r="F208" s="84">
        <v>153625</v>
      </c>
      <c r="G208" s="32">
        <v>136.01</v>
      </c>
      <c r="H208" s="32" t="s">
        <v>844</v>
      </c>
    </row>
    <row r="209" spans="1:8" ht="15" customHeight="1">
      <c r="A209" s="83">
        <v>45348</v>
      </c>
      <c r="B209" s="32" t="s">
        <v>1103</v>
      </c>
      <c r="C209" s="31" t="s">
        <v>1104</v>
      </c>
      <c r="D209" s="31" t="s">
        <v>1136</v>
      </c>
      <c r="E209" s="31" t="s">
        <v>562</v>
      </c>
      <c r="F209" s="84">
        <v>123978</v>
      </c>
      <c r="G209" s="32">
        <v>138.6</v>
      </c>
      <c r="H209" s="32" t="s">
        <v>844</v>
      </c>
    </row>
    <row r="210" spans="1:8" ht="15" customHeight="1">
      <c r="A210" s="83">
        <v>45348</v>
      </c>
      <c r="B210" s="32" t="s">
        <v>1103</v>
      </c>
      <c r="C210" s="31" t="s">
        <v>1104</v>
      </c>
      <c r="D210" s="31" t="s">
        <v>1156</v>
      </c>
      <c r="E210" s="31" t="s">
        <v>562</v>
      </c>
      <c r="F210" s="84">
        <v>139298</v>
      </c>
      <c r="G210" s="32">
        <v>139.61000000000001</v>
      </c>
      <c r="H210" s="32" t="s">
        <v>844</v>
      </c>
    </row>
    <row r="211" spans="1:8" ht="15" customHeight="1">
      <c r="A211" s="83">
        <v>45348</v>
      </c>
      <c r="B211" s="32" t="s">
        <v>1103</v>
      </c>
      <c r="C211" s="31" t="s">
        <v>1104</v>
      </c>
      <c r="D211" s="31" t="s">
        <v>1100</v>
      </c>
      <c r="E211" s="31" t="s">
        <v>562</v>
      </c>
      <c r="F211" s="84">
        <v>170373</v>
      </c>
      <c r="G211" s="32">
        <v>142.62</v>
      </c>
      <c r="H211" s="32" t="s">
        <v>844</v>
      </c>
    </row>
    <row r="212" spans="1:8" ht="15" customHeight="1">
      <c r="A212" s="83">
        <v>45348</v>
      </c>
      <c r="B212" s="32" t="s">
        <v>1103</v>
      </c>
      <c r="C212" s="31" t="s">
        <v>1104</v>
      </c>
      <c r="D212" s="31" t="s">
        <v>860</v>
      </c>
      <c r="E212" s="31" t="s">
        <v>562</v>
      </c>
      <c r="F212" s="84">
        <v>181229</v>
      </c>
      <c r="G212" s="32">
        <v>135.86000000000001</v>
      </c>
      <c r="H212" s="32" t="s">
        <v>844</v>
      </c>
    </row>
    <row r="213" spans="1:8" ht="15" customHeight="1">
      <c r="A213" s="83">
        <v>45348</v>
      </c>
      <c r="B213" s="32" t="s">
        <v>1103</v>
      </c>
      <c r="C213" s="31" t="s">
        <v>1104</v>
      </c>
      <c r="D213" s="31" t="s">
        <v>1317</v>
      </c>
      <c r="E213" s="31" t="s">
        <v>562</v>
      </c>
      <c r="F213" s="84">
        <v>268666</v>
      </c>
      <c r="G213" s="32">
        <v>142.06</v>
      </c>
      <c r="H213" s="32" t="s">
        <v>844</v>
      </c>
    </row>
    <row r="214" spans="1:8" ht="15" customHeight="1">
      <c r="A214" s="83">
        <v>45348</v>
      </c>
      <c r="B214" s="32" t="s">
        <v>1318</v>
      </c>
      <c r="C214" s="31" t="s">
        <v>1319</v>
      </c>
      <c r="D214" s="31" t="s">
        <v>1320</v>
      </c>
      <c r="E214" s="31" t="s">
        <v>562</v>
      </c>
      <c r="F214" s="84">
        <v>8312060</v>
      </c>
      <c r="G214" s="32">
        <v>4.76</v>
      </c>
      <c r="H214" s="32" t="s">
        <v>844</v>
      </c>
    </row>
    <row r="215" spans="1:8" ht="15" customHeight="1">
      <c r="A215" s="83">
        <v>45348</v>
      </c>
      <c r="B215" s="32" t="s">
        <v>1321</v>
      </c>
      <c r="C215" s="31" t="s">
        <v>1322</v>
      </c>
      <c r="D215" s="31" t="s">
        <v>563</v>
      </c>
      <c r="E215" s="31" t="s">
        <v>562</v>
      </c>
      <c r="F215" s="84">
        <v>57350</v>
      </c>
      <c r="G215" s="32">
        <v>2274.52</v>
      </c>
      <c r="H215" s="32" t="s">
        <v>844</v>
      </c>
    </row>
    <row r="216" spans="1:8" ht="15" customHeight="1">
      <c r="A216" s="83">
        <v>45348</v>
      </c>
      <c r="B216" s="32" t="s">
        <v>1323</v>
      </c>
      <c r="C216" s="31" t="s">
        <v>1324</v>
      </c>
      <c r="D216" s="31" t="s">
        <v>1141</v>
      </c>
      <c r="E216" s="31" t="s">
        <v>562</v>
      </c>
      <c r="F216" s="84">
        <v>575191</v>
      </c>
      <c r="G216" s="32">
        <v>342.88</v>
      </c>
      <c r="H216" s="32" t="s">
        <v>844</v>
      </c>
    </row>
    <row r="217" spans="1:8" ht="15" customHeight="1">
      <c r="A217" s="83">
        <v>45348</v>
      </c>
      <c r="B217" s="32" t="s">
        <v>1323</v>
      </c>
      <c r="C217" s="31" t="s">
        <v>1324</v>
      </c>
      <c r="D217" s="31" t="s">
        <v>563</v>
      </c>
      <c r="E217" s="31" t="s">
        <v>562</v>
      </c>
      <c r="F217" s="84">
        <v>742834</v>
      </c>
      <c r="G217" s="32">
        <v>315.8</v>
      </c>
      <c r="H217" s="32" t="s">
        <v>844</v>
      </c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  <row r="226" spans="1:8" ht="15" customHeight="1">
      <c r="A226" s="83"/>
      <c r="B226" s="32"/>
      <c r="C226" s="31"/>
      <c r="D226" s="31"/>
      <c r="E226" s="31"/>
      <c r="F226" s="84"/>
      <c r="G226" s="32"/>
      <c r="H226" s="32"/>
    </row>
    <row r="227" spans="1:8" ht="15" customHeight="1">
      <c r="A227" s="83"/>
      <c r="B227" s="32"/>
      <c r="C227" s="31"/>
      <c r="D227" s="31"/>
      <c r="E227" s="31"/>
      <c r="F227" s="84"/>
      <c r="G227" s="32"/>
      <c r="H227" s="32"/>
    </row>
    <row r="228" spans="1:8" ht="15" customHeight="1">
      <c r="A228" s="83"/>
      <c r="B228" s="32"/>
      <c r="C228" s="31"/>
      <c r="D228" s="31"/>
      <c r="E228" s="31"/>
      <c r="F228" s="84"/>
      <c r="G228" s="32"/>
      <c r="H228" s="32"/>
    </row>
    <row r="229" spans="1:8" ht="15" customHeight="1">
      <c r="A229" s="83"/>
      <c r="B229" s="32"/>
      <c r="C229" s="31"/>
      <c r="D229" s="31"/>
      <c r="E229" s="31"/>
      <c r="F229" s="84"/>
      <c r="G229" s="32"/>
      <c r="H229" s="32"/>
    </row>
    <row r="230" spans="1:8" ht="15" customHeight="1">
      <c r="A230" s="83"/>
      <c r="B230" s="32"/>
      <c r="C230" s="31"/>
      <c r="D230" s="31"/>
      <c r="E230" s="31"/>
      <c r="F230" s="84"/>
      <c r="G230" s="32"/>
      <c r="H230" s="32"/>
    </row>
    <row r="231" spans="1:8" ht="15" customHeight="1">
      <c r="A231" s="83"/>
      <c r="B231" s="32"/>
      <c r="C231" s="31"/>
      <c r="D231" s="31"/>
      <c r="E231" s="31"/>
      <c r="F231" s="84"/>
      <c r="G231" s="32"/>
      <c r="H231" s="32"/>
    </row>
    <row r="232" spans="1:8" ht="15" customHeight="1">
      <c r="A232" s="83"/>
      <c r="B232" s="32"/>
      <c r="C232" s="31"/>
      <c r="D232" s="31"/>
      <c r="E232" s="31"/>
      <c r="F232" s="84"/>
      <c r="G232" s="32"/>
      <c r="H232" s="32"/>
    </row>
    <row r="233" spans="1:8" ht="15" customHeight="1">
      <c r="A233" s="83"/>
      <c r="B233" s="32"/>
      <c r="C233" s="31"/>
      <c r="D233" s="31"/>
      <c r="E233" s="31"/>
      <c r="F233" s="84"/>
      <c r="G233" s="32"/>
      <c r="H233" s="32"/>
    </row>
    <row r="234" spans="1:8" ht="15" customHeight="1">
      <c r="A234" s="83"/>
      <c r="B234" s="32"/>
      <c r="C234" s="31"/>
      <c r="D234" s="31"/>
      <c r="E234" s="31"/>
      <c r="F234" s="84"/>
      <c r="G234" s="32"/>
      <c r="H234" s="32"/>
    </row>
    <row r="235" spans="1:8" ht="15" customHeight="1">
      <c r="A235" s="83"/>
      <c r="B235" s="32"/>
      <c r="C235" s="31"/>
      <c r="D235" s="31"/>
      <c r="E235" s="31"/>
      <c r="F235" s="84"/>
      <c r="G235" s="32"/>
      <c r="H235" s="32"/>
    </row>
    <row r="236" spans="1:8" ht="15" customHeight="1">
      <c r="A236" s="83"/>
      <c r="B236" s="32"/>
      <c r="C236" s="31"/>
      <c r="D236" s="31"/>
      <c r="E236" s="31"/>
      <c r="F236" s="84"/>
      <c r="G236" s="32"/>
      <c r="H23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39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45349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870</v>
      </c>
      <c r="J10" s="285" t="s">
        <v>928</v>
      </c>
      <c r="K10" s="285">
        <f t="shared" ref="K10:K17" si="0">H10-F10</f>
        <v>38</v>
      </c>
      <c r="L10" s="286">
        <f t="shared" ref="L10:L17" si="1">(F10*-0.3)/100</f>
        <v>-1.8959999999999999</v>
      </c>
      <c r="M10" s="287">
        <f t="shared" ref="M10:M11" si="2">(K10+L10)/F10</f>
        <v>5.7126582278481011E-2</v>
      </c>
      <c r="N10" s="285" t="s">
        <v>581</v>
      </c>
      <c r="O10" s="288">
        <v>45329</v>
      </c>
      <c r="P10" s="288"/>
      <c r="Q10" s="264"/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871</v>
      </c>
      <c r="J11" s="308" t="s">
        <v>955</v>
      </c>
      <c r="K11" s="308">
        <f t="shared" si="0"/>
        <v>-80</v>
      </c>
      <c r="L11" s="309">
        <f t="shared" si="1"/>
        <v>-5.1749999999999998</v>
      </c>
      <c r="M11" s="310">
        <f t="shared" si="2"/>
        <v>-4.9376811594202895E-2</v>
      </c>
      <c r="N11" s="308" t="s">
        <v>591</v>
      </c>
      <c r="O11" s="311">
        <v>45331</v>
      </c>
      <c r="P11" s="311"/>
      <c r="Q11" s="264"/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874</v>
      </c>
      <c r="J12" s="285" t="s">
        <v>890</v>
      </c>
      <c r="K12" s="285">
        <f t="shared" si="0"/>
        <v>472.5</v>
      </c>
      <c r="L12" s="286">
        <f t="shared" si="1"/>
        <v>-29.8125</v>
      </c>
      <c r="M12" s="287">
        <f t="shared" ref="M12" si="3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877</v>
      </c>
      <c r="J13" s="308" t="s">
        <v>905</v>
      </c>
      <c r="K13" s="308">
        <f t="shared" si="0"/>
        <v>-34.5</v>
      </c>
      <c r="L13" s="309">
        <f t="shared" si="1"/>
        <v>-1.5644999999999998</v>
      </c>
      <c r="M13" s="310">
        <f t="shared" ref="M13:M14" si="4">(K13+L13)/F13</f>
        <v>-6.9155321188878238E-2</v>
      </c>
      <c r="N13" s="308" t="s">
        <v>591</v>
      </c>
      <c r="O13" s="311">
        <v>45327</v>
      </c>
      <c r="P13" s="311"/>
      <c r="Q13" s="264"/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872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878</v>
      </c>
      <c r="J14" s="285" t="s">
        <v>932</v>
      </c>
      <c r="K14" s="285">
        <f t="shared" si="0"/>
        <v>15</v>
      </c>
      <c r="L14" s="286">
        <f t="shared" si="1"/>
        <v>-0.80249999999999999</v>
      </c>
      <c r="M14" s="287">
        <f t="shared" si="4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80">
        <v>6</v>
      </c>
      <c r="B15" s="281">
        <v>45316</v>
      </c>
      <c r="C15" s="282"/>
      <c r="D15" s="283" t="s">
        <v>397</v>
      </c>
      <c r="E15" s="284" t="s">
        <v>578</v>
      </c>
      <c r="F15" s="212">
        <v>3485</v>
      </c>
      <c r="G15" s="207">
        <v>3280</v>
      </c>
      <c r="H15" s="212">
        <v>3685</v>
      </c>
      <c r="I15" s="212" t="s">
        <v>881</v>
      </c>
      <c r="J15" s="285" t="s">
        <v>1169</v>
      </c>
      <c r="K15" s="285">
        <f t="shared" si="0"/>
        <v>200</v>
      </c>
      <c r="L15" s="286">
        <f t="shared" si="1"/>
        <v>-10.455</v>
      </c>
      <c r="M15" s="287">
        <f t="shared" ref="M15" si="5">(K15+L15)/F15</f>
        <v>5.4388809182209466E-2</v>
      </c>
      <c r="N15" s="285" t="s">
        <v>581</v>
      </c>
      <c r="O15" s="288">
        <v>45348</v>
      </c>
      <c r="P15" s="288"/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880</v>
      </c>
      <c r="J16" s="285" t="s">
        <v>895</v>
      </c>
      <c r="K16" s="285">
        <f t="shared" si="0"/>
        <v>17</v>
      </c>
      <c r="L16" s="286">
        <f t="shared" si="1"/>
        <v>-0.86399999999999988</v>
      </c>
      <c r="M16" s="287">
        <f t="shared" ref="M16:M17" si="6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882</v>
      </c>
      <c r="J17" s="308" t="s">
        <v>956</v>
      </c>
      <c r="K17" s="308">
        <f t="shared" si="0"/>
        <v>-102.5</v>
      </c>
      <c r="L17" s="309">
        <f t="shared" si="1"/>
        <v>-4.5075000000000003</v>
      </c>
      <c r="M17" s="310">
        <f t="shared" si="6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885</v>
      </c>
      <c r="G18" s="211">
        <v>2640</v>
      </c>
      <c r="H18" s="209"/>
      <c r="I18" s="209" t="s">
        <v>886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2974.65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887</v>
      </c>
      <c r="J19" s="285" t="s">
        <v>929</v>
      </c>
      <c r="K19" s="285">
        <f>H19-F19</f>
        <v>7.5</v>
      </c>
      <c r="L19" s="286">
        <f>(F19*-0.3)/100</f>
        <v>-0.34649999999999997</v>
      </c>
      <c r="M19" s="287">
        <f t="shared" ref="M19" si="7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894</v>
      </c>
      <c r="J20" s="285" t="s">
        <v>935</v>
      </c>
      <c r="K20" s="285">
        <f>H20-F20</f>
        <v>110</v>
      </c>
      <c r="L20" s="286">
        <f>(F20*-0.3)/100</f>
        <v>-5.64</v>
      </c>
      <c r="M20" s="287">
        <f t="shared" ref="M20" si="8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907</v>
      </c>
      <c r="G21" s="211">
        <v>1660</v>
      </c>
      <c r="H21" s="209"/>
      <c r="I21" s="209" t="s">
        <v>908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1706.85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920</v>
      </c>
      <c r="G22" s="211">
        <v>1030</v>
      </c>
      <c r="H22" s="209"/>
      <c r="I22" s="209" t="s">
        <v>921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1065.5999999999999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936</v>
      </c>
      <c r="G23" s="211">
        <v>4990</v>
      </c>
      <c r="H23" s="209"/>
      <c r="I23" s="209" t="s">
        <v>937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5466.15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942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943</v>
      </c>
      <c r="J24" s="308" t="s">
        <v>967</v>
      </c>
      <c r="K24" s="308">
        <f>H24-F24</f>
        <v>-19</v>
      </c>
      <c r="L24" s="309">
        <f>(F24*-0.3)/100</f>
        <v>-0.79799999999999993</v>
      </c>
      <c r="M24" s="310">
        <f t="shared" ref="M24" si="9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944</v>
      </c>
      <c r="G25" s="211">
        <v>1290</v>
      </c>
      <c r="H25" s="209"/>
      <c r="I25" s="209" t="s">
        <v>945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1422.3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1003</v>
      </c>
      <c r="F26" s="212">
        <v>2788</v>
      </c>
      <c r="G26" s="207">
        <v>2578</v>
      </c>
      <c r="H26" s="212">
        <v>2960</v>
      </c>
      <c r="I26" s="212" t="s">
        <v>966</v>
      </c>
      <c r="J26" s="285" t="s">
        <v>1065</v>
      </c>
      <c r="K26" s="285">
        <f>H26-F26</f>
        <v>172</v>
      </c>
      <c r="L26" s="286">
        <f>(F26*-0.3)/100</f>
        <v>-8.363999999999999</v>
      </c>
      <c r="M26" s="287">
        <f t="shared" ref="M26" si="10">(K26+L26)/F26</f>
        <v>5.8692969870875175E-2</v>
      </c>
      <c r="N26" s="285" t="s">
        <v>581</v>
      </c>
      <c r="O26" s="288">
        <v>45343</v>
      </c>
      <c r="P26" s="348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1000</v>
      </c>
      <c r="G27" s="211">
        <v>805</v>
      </c>
      <c r="H27" s="209"/>
      <c r="I27" s="209" t="s">
        <v>1001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841.65</v>
      </c>
      <c r="Q27" s="264"/>
      <c r="S27" s="37" t="s">
        <v>772</v>
      </c>
    </row>
    <row r="28" spans="1:19" ht="15" customHeight="1">
      <c r="A28" s="214">
        <v>19</v>
      </c>
      <c r="B28" s="210">
        <v>45343</v>
      </c>
      <c r="C28" s="215"/>
      <c r="D28" s="219" t="s">
        <v>304</v>
      </c>
      <c r="E28" s="216" t="s">
        <v>578</v>
      </c>
      <c r="F28" s="209" t="s">
        <v>1057</v>
      </c>
      <c r="G28" s="211">
        <v>1195</v>
      </c>
      <c r="H28" s="209"/>
      <c r="I28" s="209" t="s">
        <v>1058</v>
      </c>
      <c r="J28" s="211" t="s">
        <v>579</v>
      </c>
      <c r="K28" s="211"/>
      <c r="L28" s="213"/>
      <c r="M28" s="217"/>
      <c r="N28" s="211"/>
      <c r="O28" s="218"/>
      <c r="P28" s="213">
        <f>VLOOKUP(D28,'MidCap Intra'!$B$11:$C$568,2,0)</f>
        <v>1260.8</v>
      </c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1059</v>
      </c>
      <c r="G29" s="211">
        <v>164</v>
      </c>
      <c r="H29" s="209"/>
      <c r="I29" s="209" t="s">
        <v>1060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201.05</v>
      </c>
      <c r="Q29" s="264"/>
      <c r="S29" s="37" t="s">
        <v>580</v>
      </c>
    </row>
    <row r="30" spans="1:19" ht="15" customHeight="1">
      <c r="A30" s="214">
        <v>21</v>
      </c>
      <c r="B30" s="210">
        <v>45344</v>
      </c>
      <c r="C30" s="215"/>
      <c r="D30" s="219" t="s">
        <v>422</v>
      </c>
      <c r="E30" s="216" t="s">
        <v>578</v>
      </c>
      <c r="F30" s="209" t="s">
        <v>1082</v>
      </c>
      <c r="G30" s="211">
        <v>104</v>
      </c>
      <c r="H30" s="209"/>
      <c r="I30" s="209" t="s">
        <v>1083</v>
      </c>
      <c r="J30" s="211" t="s">
        <v>579</v>
      </c>
      <c r="K30" s="211"/>
      <c r="L30" s="213"/>
      <c r="M30" s="217"/>
      <c r="N30" s="211"/>
      <c r="O30" s="218"/>
      <c r="P30" s="213">
        <f>VLOOKUP(D30,'MidCap Intra'!$B$11:$C$568,2,0)</f>
        <v>115.55</v>
      </c>
      <c r="Q30" s="264"/>
      <c r="S30" s="37" t="s">
        <v>580</v>
      </c>
    </row>
    <row r="31" spans="1:19" ht="15" customHeight="1">
      <c r="A31" s="214">
        <v>22</v>
      </c>
      <c r="B31" s="210">
        <v>45345</v>
      </c>
      <c r="C31" s="215"/>
      <c r="D31" s="219" t="s">
        <v>942</v>
      </c>
      <c r="E31" s="216" t="s">
        <v>578</v>
      </c>
      <c r="F31" s="209" t="s">
        <v>1107</v>
      </c>
      <c r="G31" s="211">
        <v>238</v>
      </c>
      <c r="H31" s="209"/>
      <c r="I31" s="209" t="s">
        <v>878</v>
      </c>
      <c r="J31" s="211" t="s">
        <v>579</v>
      </c>
      <c r="K31" s="211"/>
      <c r="L31" s="213"/>
      <c r="M31" s="217"/>
      <c r="N31" s="211"/>
      <c r="O31" s="218"/>
      <c r="P31" s="213"/>
      <c r="Q31" s="264"/>
      <c r="S31" s="37"/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903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904</v>
      </c>
      <c r="J43" s="315" t="s">
        <v>919</v>
      </c>
      <c r="K43" s="223">
        <f>H43-F43</f>
        <v>1.75</v>
      </c>
      <c r="L43" s="316">
        <f t="shared" ref="L43" si="11">(H43*N43)*0.03%</f>
        <v>222.52499999999998</v>
      </c>
      <c r="M43" s="224">
        <f t="shared" ref="M43" si="12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926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927</v>
      </c>
      <c r="J44" s="315" t="s">
        <v>930</v>
      </c>
      <c r="K44" s="223">
        <f>H44-F44</f>
        <v>24.5</v>
      </c>
      <c r="L44" s="316">
        <f t="shared" ref="L44" si="13">(H44*N44)*0.03%</f>
        <v>283.33499999999998</v>
      </c>
      <c r="M44" s="224">
        <f t="shared" ref="M44" si="14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933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934</v>
      </c>
      <c r="J45" s="315" t="s">
        <v>935</v>
      </c>
      <c r="K45" s="223">
        <f>F45-H45</f>
        <v>110</v>
      </c>
      <c r="L45" s="316">
        <f t="shared" ref="L45" si="15">(H45*N45)*0.03%</f>
        <v>328.87499999999994</v>
      </c>
      <c r="M45" s="224">
        <f t="shared" ref="M45" si="16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958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959</v>
      </c>
      <c r="J46" s="315" t="s">
        <v>740</v>
      </c>
      <c r="K46" s="223">
        <f>H46-F46</f>
        <v>34</v>
      </c>
      <c r="L46" s="316">
        <f t="shared" ref="L46" si="17">(H46*N46)*0.03%</f>
        <v>202.04999999999998</v>
      </c>
      <c r="M46" s="224">
        <f t="shared" ref="M46" si="18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954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2">
        <v>4</v>
      </c>
      <c r="B47" s="293">
        <v>45334</v>
      </c>
      <c r="C47" s="294"/>
      <c r="D47" s="294" t="s">
        <v>960</v>
      </c>
      <c r="E47" s="292" t="s">
        <v>590</v>
      </c>
      <c r="F47" s="292">
        <v>393.5</v>
      </c>
      <c r="G47" s="292">
        <v>387</v>
      </c>
      <c r="H47" s="292">
        <v>392.75</v>
      </c>
      <c r="I47" s="295" t="s">
        <v>961</v>
      </c>
      <c r="J47" s="319" t="s">
        <v>965</v>
      </c>
      <c r="K47" s="300">
        <f>H47-F47</f>
        <v>-0.75</v>
      </c>
      <c r="L47" s="320">
        <f t="shared" ref="L47:L48" si="19">(H47*N47)*0.03%</f>
        <v>200.30249999999998</v>
      </c>
      <c r="M47" s="299">
        <f t="shared" ref="M47:M48" si="20">(K47*N47)-L47</f>
        <v>-1475.3025</v>
      </c>
      <c r="N47" s="300">
        <v>1700</v>
      </c>
      <c r="O47" s="301" t="s">
        <v>591</v>
      </c>
      <c r="P47" s="302">
        <v>45335</v>
      </c>
      <c r="Q47" s="262"/>
      <c r="R47" s="138"/>
      <c r="S47" s="54" t="s">
        <v>954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968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969</v>
      </c>
      <c r="J48" s="315" t="s">
        <v>1028</v>
      </c>
      <c r="K48" s="223">
        <f>H48-F48</f>
        <v>57.5</v>
      </c>
      <c r="L48" s="316">
        <f t="shared" si="19"/>
        <v>250.40624999999997</v>
      </c>
      <c r="M48" s="224">
        <f t="shared" si="20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6</v>
      </c>
      <c r="B49" s="293">
        <v>45335</v>
      </c>
      <c r="C49" s="294"/>
      <c r="D49" s="294" t="s">
        <v>970</v>
      </c>
      <c r="E49" s="292" t="s">
        <v>590</v>
      </c>
      <c r="F49" s="292">
        <v>2400</v>
      </c>
      <c r="G49" s="292">
        <v>2360</v>
      </c>
      <c r="H49" s="292">
        <v>2360</v>
      </c>
      <c r="I49" s="295" t="s">
        <v>971</v>
      </c>
      <c r="J49" s="319" t="s">
        <v>986</v>
      </c>
      <c r="K49" s="300">
        <f>H49-F49</f>
        <v>-40</v>
      </c>
      <c r="L49" s="320">
        <f t="shared" ref="L49" si="21">(H49*N49)*0.03%</f>
        <v>212.39999999999998</v>
      </c>
      <c r="M49" s="299">
        <f t="shared" ref="M49" si="22">(K49*N49)-L49</f>
        <v>-12212.4</v>
      </c>
      <c r="N49" s="300">
        <v>300</v>
      </c>
      <c r="O49" s="301" t="s">
        <v>591</v>
      </c>
      <c r="P49" s="302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397">
        <v>7</v>
      </c>
      <c r="B50" s="412">
        <v>45336</v>
      </c>
      <c r="C50" s="240"/>
      <c r="D50" s="240" t="s">
        <v>982</v>
      </c>
      <c r="E50" s="212" t="s">
        <v>590</v>
      </c>
      <c r="F50" s="212">
        <v>21915</v>
      </c>
      <c r="G50" s="397">
        <v>21690</v>
      </c>
      <c r="H50" s="207">
        <v>21935</v>
      </c>
      <c r="I50" s="207"/>
      <c r="J50" s="428" t="s">
        <v>985</v>
      </c>
      <c r="K50" s="223">
        <f>H50-F50</f>
        <v>20</v>
      </c>
      <c r="L50" s="316">
        <f t="shared" ref="L50" si="23">(H50*N50)*0.03%</f>
        <v>329.02499999999998</v>
      </c>
      <c r="M50" s="410">
        <v>2696</v>
      </c>
      <c r="N50" s="223">
        <v>50</v>
      </c>
      <c r="O50" s="440" t="s">
        <v>581</v>
      </c>
      <c r="P50" s="431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398"/>
      <c r="B51" s="413"/>
      <c r="C51" s="240"/>
      <c r="D51" s="240" t="s">
        <v>983</v>
      </c>
      <c r="E51" s="212" t="s">
        <v>866</v>
      </c>
      <c r="F51" s="212">
        <v>69</v>
      </c>
      <c r="G51" s="398"/>
      <c r="H51" s="212">
        <v>27.5</v>
      </c>
      <c r="I51" s="207"/>
      <c r="J51" s="429"/>
      <c r="K51" s="223">
        <f>F51-H51</f>
        <v>41.5</v>
      </c>
      <c r="L51" s="316">
        <v>50</v>
      </c>
      <c r="M51" s="396"/>
      <c r="N51" s="223">
        <v>50</v>
      </c>
      <c r="O51" s="441"/>
      <c r="P51" s="432"/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992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993</v>
      </c>
      <c r="J52" s="315" t="s">
        <v>892</v>
      </c>
      <c r="K52" s="223">
        <f t="shared" ref="K52:K60" si="24">H52-F52</f>
        <v>35.5</v>
      </c>
      <c r="L52" s="316">
        <f t="shared" ref="L52" si="25">(H52*N52)*0.03%</f>
        <v>222.67499999999998</v>
      </c>
      <c r="M52" s="224">
        <f t="shared" ref="M52" si="26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954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994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995</v>
      </c>
      <c r="J53" s="315" t="s">
        <v>1027</v>
      </c>
      <c r="K53" s="223">
        <f t="shared" si="24"/>
        <v>22</v>
      </c>
      <c r="L53" s="316">
        <f t="shared" ref="L53" si="27">(H53*N53)*0.03%</f>
        <v>216.23999999999998</v>
      </c>
      <c r="M53" s="224">
        <f t="shared" ref="M53" si="28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954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996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997</v>
      </c>
      <c r="J54" s="315" t="s">
        <v>1026</v>
      </c>
      <c r="K54" s="223">
        <f t="shared" si="24"/>
        <v>13</v>
      </c>
      <c r="L54" s="316">
        <f t="shared" ref="L54" si="29">(H54*N54)*0.03%</f>
        <v>342.22499999999997</v>
      </c>
      <c r="M54" s="224">
        <f t="shared" ref="M54" si="30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1029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1030</v>
      </c>
      <c r="J55" s="315" t="s">
        <v>1031</v>
      </c>
      <c r="K55" s="223">
        <f t="shared" si="24"/>
        <v>6</v>
      </c>
      <c r="L55" s="316">
        <f t="shared" ref="L55" si="31">(H55*N55)*0.03%</f>
        <v>243.67499999999998</v>
      </c>
      <c r="M55" s="224">
        <f t="shared" ref="M55" si="32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 t="s">
        <v>580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3">
        <v>12</v>
      </c>
      <c r="B56" s="342">
        <v>45341</v>
      </c>
      <c r="C56" s="322"/>
      <c r="D56" s="322" t="s">
        <v>1034</v>
      </c>
      <c r="E56" s="323" t="s">
        <v>590</v>
      </c>
      <c r="F56" s="323">
        <v>3348</v>
      </c>
      <c r="G56" s="323">
        <v>3315</v>
      </c>
      <c r="H56" s="323">
        <v>3353.5</v>
      </c>
      <c r="I56" s="324" t="s">
        <v>1035</v>
      </c>
      <c r="J56" s="343" t="s">
        <v>1043</v>
      </c>
      <c r="K56" s="326">
        <f t="shared" si="24"/>
        <v>5.5</v>
      </c>
      <c r="L56" s="344">
        <f t="shared" ref="L56" si="33">(H56*N56)*0.03%</f>
        <v>301.815</v>
      </c>
      <c r="M56" s="345">
        <f t="shared" ref="M56" si="34">(K56*N56)-L56</f>
        <v>1348.1849999999999</v>
      </c>
      <c r="N56" s="326">
        <v>300</v>
      </c>
      <c r="O56" s="346" t="s">
        <v>598</v>
      </c>
      <c r="P56" s="347">
        <v>45342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3">
        <v>13</v>
      </c>
      <c r="B57" s="342">
        <v>45341</v>
      </c>
      <c r="C57" s="322"/>
      <c r="D57" s="322" t="s">
        <v>1036</v>
      </c>
      <c r="E57" s="323" t="s">
        <v>590</v>
      </c>
      <c r="F57" s="323">
        <v>3015.5</v>
      </c>
      <c r="G57" s="323">
        <v>2960</v>
      </c>
      <c r="H57" s="323">
        <v>3020</v>
      </c>
      <c r="I57" s="324" t="s">
        <v>1037</v>
      </c>
      <c r="J57" s="343" t="s">
        <v>1068</v>
      </c>
      <c r="K57" s="326">
        <f t="shared" si="24"/>
        <v>4.5</v>
      </c>
      <c r="L57" s="344">
        <f t="shared" ref="L57" si="35">(H57*N57)*0.03%</f>
        <v>181.2</v>
      </c>
      <c r="M57" s="345">
        <f t="shared" ref="M57" si="36">(K57*N57)-L57</f>
        <v>718.8</v>
      </c>
      <c r="N57" s="326">
        <v>200</v>
      </c>
      <c r="O57" s="346" t="s">
        <v>598</v>
      </c>
      <c r="P57" s="347">
        <v>45342</v>
      </c>
      <c r="Q57" s="262"/>
      <c r="R57" s="138"/>
      <c r="S57" s="54" t="s">
        <v>954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2">
        <v>14</v>
      </c>
      <c r="B58" s="293">
        <v>45341</v>
      </c>
      <c r="C58" s="294"/>
      <c r="D58" s="294" t="s">
        <v>926</v>
      </c>
      <c r="E58" s="292" t="s">
        <v>590</v>
      </c>
      <c r="F58" s="292">
        <v>1461.5</v>
      </c>
      <c r="G58" s="292">
        <v>1444</v>
      </c>
      <c r="H58" s="292">
        <v>1439</v>
      </c>
      <c r="I58" s="295" t="s">
        <v>1038</v>
      </c>
      <c r="J58" s="319" t="s">
        <v>1050</v>
      </c>
      <c r="K58" s="300">
        <f t="shared" si="24"/>
        <v>-22.5</v>
      </c>
      <c r="L58" s="320">
        <f t="shared" ref="L58:L59" si="37">(H58*N58)*0.03%</f>
        <v>280.60499999999996</v>
      </c>
      <c r="M58" s="299">
        <f t="shared" ref="M58:M59" si="38">(K58*N58)-L58</f>
        <v>-14905.605</v>
      </c>
      <c r="N58" s="300">
        <v>650</v>
      </c>
      <c r="O58" s="301" t="s">
        <v>591</v>
      </c>
      <c r="P58" s="302">
        <v>45342</v>
      </c>
      <c r="Q58" s="262"/>
      <c r="R58" s="138"/>
      <c r="S58" s="54" t="s">
        <v>772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1046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5" t="s">
        <v>1067</v>
      </c>
      <c r="K59" s="223">
        <f t="shared" si="24"/>
        <v>130</v>
      </c>
      <c r="L59" s="316">
        <f t="shared" si="37"/>
        <v>212.87249999999997</v>
      </c>
      <c r="M59" s="224">
        <f t="shared" si="38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 t="s">
        <v>580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1051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1052</v>
      </c>
      <c r="J60" s="315" t="s">
        <v>1061</v>
      </c>
      <c r="K60" s="223">
        <f t="shared" si="24"/>
        <v>92.5</v>
      </c>
      <c r="L60" s="316">
        <f t="shared" ref="L60:L61" si="39">(H60*N60)*0.03%</f>
        <v>203.51249999999999</v>
      </c>
      <c r="M60" s="224">
        <f t="shared" ref="M60:M61" si="40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92">
        <v>17</v>
      </c>
      <c r="B61" s="293">
        <v>45343</v>
      </c>
      <c r="C61" s="294"/>
      <c r="D61" s="294" t="s">
        <v>1034</v>
      </c>
      <c r="E61" s="292" t="s">
        <v>590</v>
      </c>
      <c r="F61" s="292">
        <v>3329.5</v>
      </c>
      <c r="G61" s="292">
        <v>3292</v>
      </c>
      <c r="H61" s="292">
        <v>3290</v>
      </c>
      <c r="I61" s="295" t="s">
        <v>1066</v>
      </c>
      <c r="J61" s="319" t="s">
        <v>1081</v>
      </c>
      <c r="K61" s="300">
        <f t="shared" ref="K61" si="41">H61-F61</f>
        <v>-39.5</v>
      </c>
      <c r="L61" s="320">
        <f t="shared" si="39"/>
        <v>296.09999999999997</v>
      </c>
      <c r="M61" s="299">
        <f t="shared" si="40"/>
        <v>-12146.1</v>
      </c>
      <c r="N61" s="300">
        <v>300</v>
      </c>
      <c r="O61" s="301" t="s">
        <v>591</v>
      </c>
      <c r="P61" s="302">
        <v>45344</v>
      </c>
      <c r="Q61" s="262"/>
      <c r="R61" s="138"/>
      <c r="S61" s="54" t="s">
        <v>954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18</v>
      </c>
      <c r="B62" s="266">
        <v>45344</v>
      </c>
      <c r="C62" s="240"/>
      <c r="D62" s="240" t="s">
        <v>933</v>
      </c>
      <c r="E62" s="212" t="s">
        <v>866</v>
      </c>
      <c r="F62" s="212">
        <v>22090</v>
      </c>
      <c r="G62" s="212">
        <v>22270</v>
      </c>
      <c r="H62" s="212">
        <v>21980</v>
      </c>
      <c r="I62" s="207" t="s">
        <v>1080</v>
      </c>
      <c r="J62" s="315" t="s">
        <v>935</v>
      </c>
      <c r="K62" s="223">
        <f>F62-H62</f>
        <v>110</v>
      </c>
      <c r="L62" s="316">
        <f t="shared" ref="L62" si="42">(H62*N62)*0.03%</f>
        <v>329.7</v>
      </c>
      <c r="M62" s="224">
        <f t="shared" ref="M62" si="43">(K62*N62)-L62</f>
        <v>5170.3</v>
      </c>
      <c r="N62" s="223">
        <v>50</v>
      </c>
      <c r="O62" s="100" t="s">
        <v>581</v>
      </c>
      <c r="P62" s="225">
        <v>45344</v>
      </c>
      <c r="Q62" s="262"/>
      <c r="R62" s="138"/>
      <c r="S62" s="54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19</v>
      </c>
      <c r="B63" s="293">
        <v>45344</v>
      </c>
      <c r="C63" s="294"/>
      <c r="D63" s="294" t="s">
        <v>933</v>
      </c>
      <c r="E63" s="292" t="s">
        <v>866</v>
      </c>
      <c r="F63" s="292">
        <v>22095</v>
      </c>
      <c r="G63" s="292">
        <v>22270</v>
      </c>
      <c r="H63" s="292">
        <v>22205</v>
      </c>
      <c r="I63" s="295" t="s">
        <v>1080</v>
      </c>
      <c r="J63" s="319" t="s">
        <v>1089</v>
      </c>
      <c r="K63" s="300">
        <f>F63-H63</f>
        <v>-110</v>
      </c>
      <c r="L63" s="320">
        <f t="shared" ref="L63:L64" si="44">(H63*N63)*0.03%</f>
        <v>333.07499999999999</v>
      </c>
      <c r="M63" s="299">
        <f t="shared" ref="M63:M64" si="45">(K63*N63)-L63</f>
        <v>-5833.0749999999998</v>
      </c>
      <c r="N63" s="300">
        <v>50</v>
      </c>
      <c r="O63" s="301" t="s">
        <v>591</v>
      </c>
      <c r="P63" s="302">
        <v>45344</v>
      </c>
      <c r="Q63" s="262"/>
      <c r="R63" s="138"/>
      <c r="S63" s="54" t="s">
        <v>580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12">
        <v>20</v>
      </c>
      <c r="B64" s="266">
        <v>45345</v>
      </c>
      <c r="C64" s="240"/>
      <c r="D64" s="240" t="s">
        <v>1108</v>
      </c>
      <c r="E64" s="212" t="s">
        <v>590</v>
      </c>
      <c r="F64" s="212">
        <v>8335</v>
      </c>
      <c r="G64" s="212">
        <v>8320</v>
      </c>
      <c r="H64" s="212">
        <v>8425</v>
      </c>
      <c r="I64" s="207" t="s">
        <v>1109</v>
      </c>
      <c r="J64" s="315" t="s">
        <v>1158</v>
      </c>
      <c r="K64" s="223">
        <f>H64-F64</f>
        <v>90</v>
      </c>
      <c r="L64" s="316">
        <f t="shared" si="44"/>
        <v>315.9375</v>
      </c>
      <c r="M64" s="224">
        <f t="shared" si="45"/>
        <v>10934.0625</v>
      </c>
      <c r="N64" s="223">
        <v>125</v>
      </c>
      <c r="O64" s="100" t="s">
        <v>581</v>
      </c>
      <c r="P64" s="225">
        <v>45348</v>
      </c>
      <c r="Q64" s="262"/>
      <c r="R64" s="138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292">
        <v>21</v>
      </c>
      <c r="B65" s="293">
        <v>45345</v>
      </c>
      <c r="C65" s="294"/>
      <c r="D65" s="294" t="s">
        <v>1110</v>
      </c>
      <c r="E65" s="292" t="s">
        <v>590</v>
      </c>
      <c r="F65" s="292">
        <v>2553.5</v>
      </c>
      <c r="G65" s="292">
        <v>2522</v>
      </c>
      <c r="H65" s="292">
        <v>2522</v>
      </c>
      <c r="I65" s="295" t="s">
        <v>1111</v>
      </c>
      <c r="J65" s="319" t="s">
        <v>1170</v>
      </c>
      <c r="K65" s="300">
        <f>H65-F65</f>
        <v>-31.5</v>
      </c>
      <c r="L65" s="320">
        <f t="shared" ref="L65:L66" si="46">(H65*N65)*0.03%</f>
        <v>264.81</v>
      </c>
      <c r="M65" s="299">
        <f t="shared" ref="M65:M66" si="47">(K65*N65)-L65</f>
        <v>-11289.81</v>
      </c>
      <c r="N65" s="300">
        <v>350</v>
      </c>
      <c r="O65" s="301" t="s">
        <v>591</v>
      </c>
      <c r="P65" s="302">
        <v>45348</v>
      </c>
      <c r="Q65" s="262"/>
      <c r="R65" s="138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12">
        <v>22</v>
      </c>
      <c r="B66" s="266">
        <v>45348</v>
      </c>
      <c r="C66" s="240"/>
      <c r="D66" s="240" t="s">
        <v>933</v>
      </c>
      <c r="E66" s="212" t="s">
        <v>590</v>
      </c>
      <c r="F66" s="212">
        <v>22135</v>
      </c>
      <c r="G66" s="212">
        <v>21990</v>
      </c>
      <c r="H66" s="212">
        <v>22185</v>
      </c>
      <c r="I66" s="207" t="s">
        <v>1159</v>
      </c>
      <c r="J66" s="315" t="s">
        <v>906</v>
      </c>
      <c r="K66" s="223">
        <f>H66-F66</f>
        <v>50</v>
      </c>
      <c r="L66" s="316">
        <f t="shared" si="46"/>
        <v>332.77499999999998</v>
      </c>
      <c r="M66" s="224">
        <f t="shared" si="47"/>
        <v>2167.2249999999999</v>
      </c>
      <c r="N66" s="223">
        <v>50</v>
      </c>
      <c r="O66" s="100" t="s">
        <v>581</v>
      </c>
      <c r="P66" s="225">
        <v>45348</v>
      </c>
      <c r="Q66" s="262"/>
      <c r="R66" s="138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09">
        <v>23</v>
      </c>
      <c r="B67" s="269">
        <v>45348</v>
      </c>
      <c r="C67" s="263"/>
      <c r="D67" s="263" t="s">
        <v>1162</v>
      </c>
      <c r="E67" s="209" t="s">
        <v>590</v>
      </c>
      <c r="F67" s="209" t="s">
        <v>1163</v>
      </c>
      <c r="G67" s="209">
        <v>795</v>
      </c>
      <c r="H67" s="209"/>
      <c r="I67" s="211" t="s">
        <v>1164</v>
      </c>
      <c r="J67" s="208" t="s">
        <v>579</v>
      </c>
      <c r="K67" s="96"/>
      <c r="L67" s="99"/>
      <c r="M67" s="265"/>
      <c r="N67" s="96"/>
      <c r="O67" s="98"/>
      <c r="P67" s="270"/>
      <c r="Q67" s="262"/>
      <c r="R67" s="138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209">
        <v>24</v>
      </c>
      <c r="B68" s="269">
        <v>45348</v>
      </c>
      <c r="C68" s="263"/>
      <c r="D68" s="263" t="s">
        <v>1165</v>
      </c>
      <c r="E68" s="209" t="s">
        <v>590</v>
      </c>
      <c r="F68" s="209" t="s">
        <v>1166</v>
      </c>
      <c r="G68" s="209">
        <v>8295</v>
      </c>
      <c r="H68" s="209"/>
      <c r="I68" s="209" t="s">
        <v>1167</v>
      </c>
      <c r="J68" s="208" t="s">
        <v>579</v>
      </c>
      <c r="K68" s="96"/>
      <c r="L68" s="99"/>
      <c r="M68" s="265"/>
      <c r="N68" s="96"/>
      <c r="O68" s="98"/>
      <c r="P68" s="270"/>
      <c r="Q68" s="262"/>
      <c r="R68" s="138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209"/>
      <c r="B69" s="269"/>
      <c r="C69" s="263"/>
      <c r="D69" s="263"/>
      <c r="E69" s="209"/>
      <c r="F69" s="209"/>
      <c r="G69" s="209"/>
      <c r="H69" s="209"/>
      <c r="I69" s="211"/>
      <c r="J69" s="208"/>
      <c r="K69" s="96"/>
      <c r="L69" s="99"/>
      <c r="M69" s="265"/>
      <c r="N69" s="96"/>
      <c r="O69" s="98"/>
      <c r="P69" s="270"/>
      <c r="Q69" s="262"/>
      <c r="R69" s="138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09"/>
      <c r="B70" s="269"/>
      <c r="C70" s="263"/>
      <c r="D70" s="263"/>
      <c r="E70" s="209"/>
      <c r="F70" s="209"/>
      <c r="G70" s="209"/>
      <c r="H70" s="209"/>
      <c r="I70" s="211"/>
      <c r="J70" s="208"/>
      <c r="K70" s="96"/>
      <c r="L70" s="99"/>
      <c r="M70" s="265"/>
      <c r="N70" s="96"/>
      <c r="O70" s="98"/>
      <c r="P70" s="270"/>
      <c r="Q70" s="262"/>
      <c r="R70" s="138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09"/>
      <c r="B71" s="269"/>
      <c r="C71" s="263"/>
      <c r="D71" s="263"/>
      <c r="E71" s="209"/>
      <c r="F71" s="209"/>
      <c r="G71" s="209"/>
      <c r="H71" s="209"/>
      <c r="I71" s="211"/>
      <c r="J71" s="208"/>
      <c r="K71" s="96"/>
      <c r="L71" s="99"/>
      <c r="M71" s="265"/>
      <c r="N71" s="96"/>
      <c r="O71" s="98"/>
      <c r="P71" s="270"/>
      <c r="Q71" s="262"/>
      <c r="R71" s="138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3" spans="1:39" ht="12.75" customHeight="1">
      <c r="A73" s="139"/>
      <c r="B73" s="142"/>
      <c r="C73" s="138"/>
      <c r="D73" s="138"/>
      <c r="E73" s="139"/>
      <c r="F73" s="139"/>
      <c r="G73" s="139"/>
      <c r="H73" s="143"/>
      <c r="I73" s="143"/>
      <c r="J73" s="143"/>
      <c r="K73" s="138"/>
      <c r="L73" s="139"/>
      <c r="M73" s="139"/>
      <c r="N73" s="139"/>
      <c r="O73" s="143"/>
      <c r="P73" s="143"/>
      <c r="Q73" s="143"/>
      <c r="R73" s="138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>
      <c r="A74" s="144" t="s">
        <v>596</v>
      </c>
      <c r="B74" s="144"/>
      <c r="C74" s="144"/>
      <c r="D74" s="144"/>
      <c r="E74" s="145"/>
      <c r="F74" s="106"/>
      <c r="G74" s="106"/>
      <c r="H74" s="106"/>
      <c r="I74" s="106"/>
      <c r="J74" s="1"/>
      <c r="K74" s="6"/>
      <c r="L74" s="6"/>
      <c r="M74" s="6"/>
      <c r="N74" s="1"/>
      <c r="O74" s="1"/>
      <c r="P74" s="37"/>
      <c r="Q74" s="37"/>
      <c r="R74" s="37"/>
      <c r="S74" s="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7"/>
      <c r="AH74" s="37"/>
      <c r="AI74" s="37"/>
      <c r="AJ74" s="37"/>
      <c r="AK74" s="37"/>
      <c r="AL74" s="37"/>
      <c r="AM74" s="37"/>
    </row>
    <row r="75" spans="1:39" ht="38.25">
      <c r="A75" s="93" t="s">
        <v>16</v>
      </c>
      <c r="B75" s="93" t="s">
        <v>553</v>
      </c>
      <c r="C75" s="93"/>
      <c r="D75" s="94" t="s">
        <v>565</v>
      </c>
      <c r="E75" s="93" t="s">
        <v>566</v>
      </c>
      <c r="F75" s="93" t="s">
        <v>567</v>
      </c>
      <c r="G75" s="93" t="s">
        <v>588</v>
      </c>
      <c r="H75" s="93" t="s">
        <v>569</v>
      </c>
      <c r="I75" s="93" t="s">
        <v>570</v>
      </c>
      <c r="J75" s="92" t="s">
        <v>571</v>
      </c>
      <c r="K75" s="92" t="s">
        <v>597</v>
      </c>
      <c r="L75" s="95" t="s">
        <v>573</v>
      </c>
      <c r="M75" s="137" t="s">
        <v>594</v>
      </c>
      <c r="N75" s="93" t="s">
        <v>595</v>
      </c>
      <c r="O75" s="93" t="s">
        <v>575</v>
      </c>
      <c r="P75" s="94" t="s">
        <v>576</v>
      </c>
      <c r="Q75" s="267"/>
      <c r="R75" s="37"/>
      <c r="S75" s="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399">
        <v>1</v>
      </c>
      <c r="B76" s="393">
        <v>45322</v>
      </c>
      <c r="C76" s="294"/>
      <c r="D76" s="294" t="s">
        <v>888</v>
      </c>
      <c r="E76" s="292" t="s">
        <v>590</v>
      </c>
      <c r="F76" s="292">
        <v>220</v>
      </c>
      <c r="G76" s="292">
        <v>82.5</v>
      </c>
      <c r="H76" s="292">
        <v>82.5</v>
      </c>
      <c r="I76" s="295"/>
      <c r="J76" s="391" t="s">
        <v>899</v>
      </c>
      <c r="K76" s="297">
        <f>H76-F76</f>
        <v>-137.5</v>
      </c>
      <c r="L76" s="298">
        <v>50</v>
      </c>
      <c r="M76" s="299">
        <f t="shared" ref="M76" si="48">(K76*N76)-L76</f>
        <v>-6925</v>
      </c>
      <c r="N76" s="300">
        <v>50</v>
      </c>
      <c r="O76" s="414" t="s">
        <v>591</v>
      </c>
      <c r="P76" s="416">
        <v>45324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400"/>
      <c r="B77" s="394"/>
      <c r="C77" s="294"/>
      <c r="D77" s="294" t="s">
        <v>889</v>
      </c>
      <c r="E77" s="292" t="s">
        <v>866</v>
      </c>
      <c r="F77" s="292">
        <v>34</v>
      </c>
      <c r="G77" s="292"/>
      <c r="H77" s="292">
        <v>0</v>
      </c>
      <c r="I77" s="295"/>
      <c r="J77" s="392"/>
      <c r="K77" s="297">
        <f>F77-H77</f>
        <v>34</v>
      </c>
      <c r="L77" s="298">
        <v>25</v>
      </c>
      <c r="M77" s="299">
        <f t="shared" ref="M77" si="49">(K77*N77)-L77</f>
        <v>1675</v>
      </c>
      <c r="N77" s="300">
        <v>50</v>
      </c>
      <c r="O77" s="415"/>
      <c r="P77" s="417"/>
      <c r="Q77" s="262"/>
      <c r="R77" s="138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2</v>
      </c>
      <c r="B78" s="266">
        <v>45323</v>
      </c>
      <c r="C78" s="240"/>
      <c r="D78" s="240" t="s">
        <v>891</v>
      </c>
      <c r="E78" s="212" t="s">
        <v>866</v>
      </c>
      <c r="F78" s="212">
        <v>122.5</v>
      </c>
      <c r="G78" s="212">
        <v>210</v>
      </c>
      <c r="H78" s="212">
        <v>87</v>
      </c>
      <c r="I78" s="207">
        <v>0.1</v>
      </c>
      <c r="J78" s="289" t="s">
        <v>892</v>
      </c>
      <c r="K78" s="290">
        <f>F78-H78</f>
        <v>35.5</v>
      </c>
      <c r="L78" s="291">
        <v>50</v>
      </c>
      <c r="M78" s="224">
        <f t="shared" ref="M78" si="50">(K78*N78)-L78</f>
        <v>1725</v>
      </c>
      <c r="N78" s="223">
        <v>50</v>
      </c>
      <c r="O78" s="100" t="s">
        <v>581</v>
      </c>
      <c r="P78" s="225">
        <v>45323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292">
        <v>3</v>
      </c>
      <c r="B79" s="293">
        <v>45324</v>
      </c>
      <c r="C79" s="294"/>
      <c r="D79" s="294" t="s">
        <v>891</v>
      </c>
      <c r="E79" s="292" t="s">
        <v>866</v>
      </c>
      <c r="F79" s="292">
        <v>127</v>
      </c>
      <c r="G79" s="292">
        <v>220</v>
      </c>
      <c r="H79" s="292">
        <v>197.5</v>
      </c>
      <c r="I79" s="295">
        <v>5</v>
      </c>
      <c r="J79" s="296" t="s">
        <v>896</v>
      </c>
      <c r="K79" s="297">
        <f>F79-H79</f>
        <v>-70.5</v>
      </c>
      <c r="L79" s="298">
        <v>50</v>
      </c>
      <c r="M79" s="299">
        <f t="shared" ref="M79" si="51">(K79*N79)-L79</f>
        <v>-3575</v>
      </c>
      <c r="N79" s="300">
        <v>50</v>
      </c>
      <c r="O79" s="301" t="s">
        <v>591</v>
      </c>
      <c r="P79" s="302">
        <v>45324</v>
      </c>
      <c r="Q79" s="262"/>
      <c r="R79" s="138"/>
      <c r="S79" s="54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397">
        <v>4</v>
      </c>
      <c r="B80" s="412">
        <v>45324</v>
      </c>
      <c r="C80" s="240"/>
      <c r="D80" s="240" t="s">
        <v>897</v>
      </c>
      <c r="E80" s="212" t="s">
        <v>590</v>
      </c>
      <c r="F80" s="212">
        <v>262.5</v>
      </c>
      <c r="G80" s="212"/>
      <c r="H80" s="212"/>
      <c r="I80" s="207">
        <v>422.5</v>
      </c>
      <c r="J80" s="408" t="s">
        <v>795</v>
      </c>
      <c r="K80" s="212">
        <f>I80-F80</f>
        <v>160</v>
      </c>
      <c r="L80" s="318">
        <v>50</v>
      </c>
      <c r="M80" s="410">
        <v>2900</v>
      </c>
      <c r="N80" s="212">
        <v>50</v>
      </c>
      <c r="O80" s="389" t="s">
        <v>581</v>
      </c>
      <c r="P80" s="442">
        <v>45331</v>
      </c>
      <c r="Q80" s="262"/>
      <c r="R80" s="138"/>
      <c r="S80" s="54" t="s">
        <v>580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398"/>
      <c r="B81" s="413"/>
      <c r="C81" s="240"/>
      <c r="D81" s="240" t="s">
        <v>898</v>
      </c>
      <c r="E81" s="212" t="s">
        <v>866</v>
      </c>
      <c r="F81" s="212">
        <v>167.5</v>
      </c>
      <c r="G81" s="212"/>
      <c r="H81" s="212"/>
      <c r="I81" s="207">
        <v>267.5</v>
      </c>
      <c r="J81" s="420"/>
      <c r="K81" s="212">
        <f>F81-I81</f>
        <v>-100</v>
      </c>
      <c r="L81" s="318">
        <v>50</v>
      </c>
      <c r="M81" s="411"/>
      <c r="N81" s="212">
        <v>50</v>
      </c>
      <c r="O81" s="390"/>
      <c r="P81" s="443"/>
      <c r="Q81" s="262"/>
      <c r="R81" s="138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292">
        <v>5</v>
      </c>
      <c r="B82" s="293">
        <v>45324</v>
      </c>
      <c r="C82" s="294"/>
      <c r="D82" s="294" t="s">
        <v>900</v>
      </c>
      <c r="E82" s="292" t="s">
        <v>590</v>
      </c>
      <c r="F82" s="292">
        <v>12.5</v>
      </c>
      <c r="G82" s="292">
        <v>9</v>
      </c>
      <c r="H82" s="292">
        <v>11.25</v>
      </c>
      <c r="I82" s="295" t="s">
        <v>901</v>
      </c>
      <c r="J82" s="296" t="s">
        <v>902</v>
      </c>
      <c r="K82" s="297">
        <f>H82-F82</f>
        <v>-1.25</v>
      </c>
      <c r="L82" s="298">
        <v>50</v>
      </c>
      <c r="M82" s="299">
        <f t="shared" ref="M82:M83" si="52">(K82*N82)-L82</f>
        <v>-1925</v>
      </c>
      <c r="N82" s="300">
        <v>1500</v>
      </c>
      <c r="O82" s="301" t="s">
        <v>591</v>
      </c>
      <c r="P82" s="302">
        <v>45324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6</v>
      </c>
      <c r="B83" s="266">
        <v>45327</v>
      </c>
      <c r="C83" s="240"/>
      <c r="D83" s="240" t="s">
        <v>891</v>
      </c>
      <c r="E83" s="212" t="s">
        <v>866</v>
      </c>
      <c r="F83" s="212">
        <v>145</v>
      </c>
      <c r="G83" s="212">
        <v>235</v>
      </c>
      <c r="H83" s="212">
        <v>95</v>
      </c>
      <c r="I83" s="207">
        <v>5</v>
      </c>
      <c r="J83" s="289" t="s">
        <v>906</v>
      </c>
      <c r="K83" s="290">
        <f>F83-H83</f>
        <v>50</v>
      </c>
      <c r="L83" s="291">
        <v>50</v>
      </c>
      <c r="M83" s="224">
        <f t="shared" si="52"/>
        <v>2450</v>
      </c>
      <c r="N83" s="223">
        <v>50</v>
      </c>
      <c r="O83" s="100" t="s">
        <v>581</v>
      </c>
      <c r="P83" s="266">
        <v>45327</v>
      </c>
      <c r="Q83" s="262"/>
      <c r="R83" s="138"/>
      <c r="S83" s="54" t="s">
        <v>580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212">
        <v>7</v>
      </c>
      <c r="B84" s="266">
        <v>45327</v>
      </c>
      <c r="C84" s="240"/>
      <c r="D84" s="240" t="s">
        <v>909</v>
      </c>
      <c r="E84" s="212" t="s">
        <v>590</v>
      </c>
      <c r="F84" s="212">
        <v>72.5</v>
      </c>
      <c r="G84" s="212">
        <v>18</v>
      </c>
      <c r="H84" s="212">
        <v>96</v>
      </c>
      <c r="I84" s="207" t="s">
        <v>910</v>
      </c>
      <c r="J84" s="289" t="s">
        <v>911</v>
      </c>
      <c r="K84" s="290">
        <f>H84-F84</f>
        <v>23.5</v>
      </c>
      <c r="L84" s="291">
        <v>50</v>
      </c>
      <c r="M84" s="224">
        <f t="shared" ref="M84" si="53">(K84*N84)-L84</f>
        <v>1125</v>
      </c>
      <c r="N84" s="223">
        <v>50</v>
      </c>
      <c r="O84" s="100" t="s">
        <v>581</v>
      </c>
      <c r="P84" s="266">
        <v>45327</v>
      </c>
      <c r="Q84" s="262"/>
      <c r="R84" s="138"/>
      <c r="S84" s="54" t="s">
        <v>580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212">
        <v>8</v>
      </c>
      <c r="B85" s="266">
        <v>45327</v>
      </c>
      <c r="C85" s="240"/>
      <c r="D85" s="240" t="s">
        <v>912</v>
      </c>
      <c r="E85" s="212" t="s">
        <v>590</v>
      </c>
      <c r="F85" s="212">
        <v>290</v>
      </c>
      <c r="G85" s="212">
        <v>190</v>
      </c>
      <c r="H85" s="212">
        <v>325</v>
      </c>
      <c r="I85" s="207" t="s">
        <v>913</v>
      </c>
      <c r="J85" s="289" t="s">
        <v>916</v>
      </c>
      <c r="K85" s="290">
        <f>H85-F85</f>
        <v>35</v>
      </c>
      <c r="L85" s="291">
        <v>50</v>
      </c>
      <c r="M85" s="224">
        <f t="shared" ref="M85" si="54">(K85*N85)-L85</f>
        <v>475</v>
      </c>
      <c r="N85" s="223">
        <v>15</v>
      </c>
      <c r="O85" s="100" t="s">
        <v>581</v>
      </c>
      <c r="P85" s="266">
        <v>45327</v>
      </c>
      <c r="Q85" s="262"/>
      <c r="R85" s="138"/>
      <c r="S85" s="54" t="s">
        <v>580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97">
        <v>9</v>
      </c>
      <c r="B86" s="412">
        <v>45327</v>
      </c>
      <c r="C86" s="240"/>
      <c r="D86" s="240" t="s">
        <v>914</v>
      </c>
      <c r="E86" s="212" t="s">
        <v>866</v>
      </c>
      <c r="F86" s="212">
        <v>54</v>
      </c>
      <c r="G86" s="212"/>
      <c r="H86" s="212">
        <v>47.5</v>
      </c>
      <c r="I86" s="207"/>
      <c r="J86" s="418" t="s">
        <v>917</v>
      </c>
      <c r="K86" s="290">
        <f>F86-H86</f>
        <v>6.5</v>
      </c>
      <c r="L86" s="291">
        <v>50</v>
      </c>
      <c r="M86" s="410">
        <v>1080</v>
      </c>
      <c r="N86" s="223">
        <v>40</v>
      </c>
      <c r="O86" s="389" t="s">
        <v>581</v>
      </c>
      <c r="P86" s="412">
        <v>45328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398"/>
      <c r="B87" s="413"/>
      <c r="C87" s="240"/>
      <c r="D87" s="240" t="s">
        <v>915</v>
      </c>
      <c r="E87" s="212" t="s">
        <v>866</v>
      </c>
      <c r="F87" s="212">
        <v>44</v>
      </c>
      <c r="G87" s="212"/>
      <c r="H87" s="212">
        <v>21</v>
      </c>
      <c r="I87" s="207"/>
      <c r="J87" s="419"/>
      <c r="K87" s="290">
        <f>F87-H87</f>
        <v>23</v>
      </c>
      <c r="L87" s="291">
        <v>50</v>
      </c>
      <c r="M87" s="411"/>
      <c r="N87" s="223">
        <v>40</v>
      </c>
      <c r="O87" s="390"/>
      <c r="P87" s="413"/>
      <c r="Q87" s="262"/>
      <c r="R87" s="138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212">
        <v>10</v>
      </c>
      <c r="B88" s="266">
        <v>45328</v>
      </c>
      <c r="C88" s="240"/>
      <c r="D88" s="240" t="s">
        <v>891</v>
      </c>
      <c r="E88" s="212" t="s">
        <v>866</v>
      </c>
      <c r="F88" s="212">
        <v>101</v>
      </c>
      <c r="G88" s="212">
        <v>158</v>
      </c>
      <c r="H88" s="212">
        <v>94</v>
      </c>
      <c r="I88" s="207">
        <v>5</v>
      </c>
      <c r="J88" s="289" t="s">
        <v>931</v>
      </c>
      <c r="K88" s="290">
        <f>F88-H88</f>
        <v>7</v>
      </c>
      <c r="L88" s="291">
        <v>50</v>
      </c>
      <c r="M88" s="224">
        <f t="shared" ref="M88" si="55">(K88*N88)-L88</f>
        <v>300</v>
      </c>
      <c r="N88" s="223">
        <v>50</v>
      </c>
      <c r="O88" s="100" t="s">
        <v>581</v>
      </c>
      <c r="P88" s="266">
        <v>45328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212">
        <v>11</v>
      </c>
      <c r="B89" s="266">
        <v>45328</v>
      </c>
      <c r="C89" s="240"/>
      <c r="D89" s="240" t="s">
        <v>923</v>
      </c>
      <c r="E89" s="212" t="s">
        <v>590</v>
      </c>
      <c r="F89" s="212">
        <v>65</v>
      </c>
      <c r="G89" s="212">
        <v>25</v>
      </c>
      <c r="H89" s="212">
        <v>85</v>
      </c>
      <c r="I89" s="207" t="s">
        <v>924</v>
      </c>
      <c r="J89" s="289" t="s">
        <v>925</v>
      </c>
      <c r="K89" s="290">
        <f>H89-F89</f>
        <v>20</v>
      </c>
      <c r="L89" s="291">
        <v>50</v>
      </c>
      <c r="M89" s="224">
        <f t="shared" ref="M89" si="56">(K89*N89)-L89</f>
        <v>950</v>
      </c>
      <c r="N89" s="223">
        <v>50</v>
      </c>
      <c r="O89" s="100" t="s">
        <v>581</v>
      </c>
      <c r="P89" s="266">
        <v>45328</v>
      </c>
      <c r="Q89" s="262"/>
      <c r="R89" s="138"/>
      <c r="S89" s="54" t="s">
        <v>580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212">
        <v>12</v>
      </c>
      <c r="B90" s="266">
        <v>45330</v>
      </c>
      <c r="C90" s="240"/>
      <c r="D90" s="240" t="s">
        <v>909</v>
      </c>
      <c r="E90" s="212" t="s">
        <v>590</v>
      </c>
      <c r="F90" s="212">
        <v>41.5</v>
      </c>
      <c r="G90" s="212">
        <v>9</v>
      </c>
      <c r="H90" s="212">
        <v>67.5</v>
      </c>
      <c r="I90" s="207" t="s">
        <v>938</v>
      </c>
      <c r="J90" s="289" t="s">
        <v>939</v>
      </c>
      <c r="K90" s="290">
        <f>H90-F90</f>
        <v>26</v>
      </c>
      <c r="L90" s="291">
        <v>50</v>
      </c>
      <c r="M90" s="224">
        <f t="shared" ref="M90" si="57">(K90*N90)-L90</f>
        <v>1250</v>
      </c>
      <c r="N90" s="223">
        <v>50</v>
      </c>
      <c r="O90" s="100" t="s">
        <v>581</v>
      </c>
      <c r="P90" s="266">
        <v>45330</v>
      </c>
      <c r="Q90" s="262"/>
      <c r="R90" s="138"/>
      <c r="S90" s="54" t="s">
        <v>772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97">
        <v>13</v>
      </c>
      <c r="B91" s="412">
        <v>45330</v>
      </c>
      <c r="C91" s="240"/>
      <c r="D91" s="240" t="s">
        <v>940</v>
      </c>
      <c r="E91" s="212" t="s">
        <v>866</v>
      </c>
      <c r="F91" s="212">
        <v>146</v>
      </c>
      <c r="G91" s="212"/>
      <c r="H91" s="212">
        <v>102.5</v>
      </c>
      <c r="I91" s="207"/>
      <c r="J91" s="408" t="s">
        <v>599</v>
      </c>
      <c r="K91" s="212">
        <f>F91-H91</f>
        <v>43.5</v>
      </c>
      <c r="L91" s="318">
        <v>50</v>
      </c>
      <c r="M91" s="410">
        <v>740</v>
      </c>
      <c r="N91" s="223">
        <v>40</v>
      </c>
      <c r="O91" s="389" t="s">
        <v>581</v>
      </c>
      <c r="P91" s="412">
        <v>45331</v>
      </c>
      <c r="Q91" s="262"/>
      <c r="R91" s="138"/>
      <c r="S91" s="54" t="s">
        <v>954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98"/>
      <c r="B92" s="413"/>
      <c r="C92" s="240"/>
      <c r="D92" s="240" t="s">
        <v>941</v>
      </c>
      <c r="E92" s="212" t="s">
        <v>866</v>
      </c>
      <c r="F92" s="212">
        <v>110</v>
      </c>
      <c r="G92" s="212"/>
      <c r="H92" s="212">
        <v>132.5</v>
      </c>
      <c r="I92" s="207"/>
      <c r="J92" s="409"/>
      <c r="K92" s="212">
        <f>F92-H92</f>
        <v>-22.5</v>
      </c>
      <c r="L92" s="318">
        <v>50</v>
      </c>
      <c r="M92" s="411"/>
      <c r="N92" s="223">
        <v>40</v>
      </c>
      <c r="O92" s="390"/>
      <c r="P92" s="413"/>
      <c r="Q92" s="262"/>
      <c r="R92" s="138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97">
        <v>14</v>
      </c>
      <c r="B93" s="412">
        <v>45331</v>
      </c>
      <c r="C93" s="240"/>
      <c r="D93" s="240" t="s">
        <v>946</v>
      </c>
      <c r="E93" s="212" t="s">
        <v>590</v>
      </c>
      <c r="F93" s="212">
        <v>31.5</v>
      </c>
      <c r="G93" s="212"/>
      <c r="H93" s="212">
        <v>28</v>
      </c>
      <c r="I93" s="207"/>
      <c r="J93" s="418" t="s">
        <v>1042</v>
      </c>
      <c r="K93" s="290">
        <f>H93-F93</f>
        <v>-3.5</v>
      </c>
      <c r="L93" s="291">
        <v>50</v>
      </c>
      <c r="M93" s="395">
        <v>1000</v>
      </c>
      <c r="N93" s="223">
        <v>550</v>
      </c>
      <c r="O93" s="427" t="s">
        <v>581</v>
      </c>
      <c r="P93" s="412">
        <v>45342</v>
      </c>
      <c r="Q93" s="262"/>
      <c r="R93" s="138"/>
      <c r="S93" s="54" t="s">
        <v>580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398"/>
      <c r="B94" s="413"/>
      <c r="C94" s="240"/>
      <c r="D94" s="240" t="s">
        <v>947</v>
      </c>
      <c r="E94" s="212" t="s">
        <v>866</v>
      </c>
      <c r="F94" s="212">
        <v>16</v>
      </c>
      <c r="G94" s="212"/>
      <c r="H94" s="212">
        <v>10.5</v>
      </c>
      <c r="I94" s="207"/>
      <c r="J94" s="419"/>
      <c r="K94" s="290">
        <f>F94-H94</f>
        <v>5.5</v>
      </c>
      <c r="L94" s="291">
        <v>50</v>
      </c>
      <c r="M94" s="411"/>
      <c r="N94" s="223">
        <v>550</v>
      </c>
      <c r="O94" s="390"/>
      <c r="P94" s="413"/>
      <c r="Q94" s="262"/>
      <c r="R94" s="138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397">
        <v>15</v>
      </c>
      <c r="B95" s="412">
        <v>45331</v>
      </c>
      <c r="C95" s="240"/>
      <c r="D95" s="240" t="s">
        <v>948</v>
      </c>
      <c r="E95" s="212" t="s">
        <v>590</v>
      </c>
      <c r="F95" s="212">
        <v>86</v>
      </c>
      <c r="G95" s="212"/>
      <c r="H95" s="212">
        <v>108.5</v>
      </c>
      <c r="I95" s="207"/>
      <c r="J95" s="418" t="s">
        <v>957</v>
      </c>
      <c r="K95" s="290">
        <f>H95-F95</f>
        <v>22.5</v>
      </c>
      <c r="L95" s="291">
        <v>50</v>
      </c>
      <c r="M95" s="395">
        <v>1175</v>
      </c>
      <c r="N95" s="223">
        <v>50</v>
      </c>
      <c r="O95" s="427" t="s">
        <v>581</v>
      </c>
      <c r="P95" s="412">
        <v>45334</v>
      </c>
      <c r="Q95" s="262"/>
      <c r="R95" s="138"/>
      <c r="S95" s="54" t="s">
        <v>580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98"/>
      <c r="B96" s="413"/>
      <c r="C96" s="240"/>
      <c r="D96" s="240" t="s">
        <v>949</v>
      </c>
      <c r="E96" s="212" t="s">
        <v>866</v>
      </c>
      <c r="F96" s="212">
        <v>34</v>
      </c>
      <c r="G96" s="212"/>
      <c r="H96" s="212">
        <v>31</v>
      </c>
      <c r="I96" s="207"/>
      <c r="J96" s="419"/>
      <c r="K96" s="290">
        <f t="shared" ref="K96:K104" si="58">F96-H96</f>
        <v>3</v>
      </c>
      <c r="L96" s="291">
        <v>50</v>
      </c>
      <c r="M96" s="396"/>
      <c r="N96" s="223">
        <v>50</v>
      </c>
      <c r="O96" s="439"/>
      <c r="P96" s="413"/>
      <c r="Q96" s="262"/>
      <c r="R96" s="138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99">
        <v>16</v>
      </c>
      <c r="B97" s="393">
        <v>45331</v>
      </c>
      <c r="C97" s="294"/>
      <c r="D97" s="294" t="s">
        <v>950</v>
      </c>
      <c r="E97" s="292" t="s">
        <v>866</v>
      </c>
      <c r="F97" s="292">
        <v>80</v>
      </c>
      <c r="G97" s="292"/>
      <c r="H97" s="292">
        <v>119</v>
      </c>
      <c r="I97" s="295"/>
      <c r="J97" s="391" t="s">
        <v>952</v>
      </c>
      <c r="K97" s="292">
        <f t="shared" si="58"/>
        <v>-39</v>
      </c>
      <c r="L97" s="317">
        <v>50</v>
      </c>
      <c r="M97" s="404">
        <v>-220</v>
      </c>
      <c r="N97" s="300">
        <v>40</v>
      </c>
      <c r="O97" s="406" t="s">
        <v>591</v>
      </c>
      <c r="P97" s="393">
        <v>45331</v>
      </c>
      <c r="Q97" s="262"/>
      <c r="R97" s="138"/>
      <c r="S97" s="54" t="s">
        <v>954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400"/>
      <c r="B98" s="394"/>
      <c r="C98" s="294"/>
      <c r="D98" s="294" t="s">
        <v>951</v>
      </c>
      <c r="E98" s="292" t="s">
        <v>866</v>
      </c>
      <c r="F98" s="292">
        <v>66</v>
      </c>
      <c r="G98" s="292"/>
      <c r="H98" s="292">
        <v>30</v>
      </c>
      <c r="I98" s="295"/>
      <c r="J98" s="392"/>
      <c r="K98" s="292">
        <f t="shared" si="58"/>
        <v>36</v>
      </c>
      <c r="L98" s="317">
        <v>50</v>
      </c>
      <c r="M98" s="430"/>
      <c r="N98" s="300">
        <v>40</v>
      </c>
      <c r="O98" s="433"/>
      <c r="P98" s="394"/>
      <c r="Q98" s="262"/>
      <c r="R98" s="138"/>
      <c r="S98" s="54" t="s">
        <v>954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97">
        <v>17</v>
      </c>
      <c r="B99" s="412">
        <v>45334</v>
      </c>
      <c r="C99" s="240"/>
      <c r="D99" s="240" t="s">
        <v>962</v>
      </c>
      <c r="E99" s="212" t="s">
        <v>866</v>
      </c>
      <c r="F99" s="212">
        <v>44</v>
      </c>
      <c r="G99" s="212"/>
      <c r="H99" s="212">
        <v>21</v>
      </c>
      <c r="I99" s="207"/>
      <c r="J99" s="418" t="s">
        <v>964</v>
      </c>
      <c r="K99" s="290">
        <f t="shared" si="58"/>
        <v>23</v>
      </c>
      <c r="L99" s="291">
        <v>50</v>
      </c>
      <c r="M99" s="395">
        <v>1820</v>
      </c>
      <c r="N99" s="223">
        <v>40</v>
      </c>
      <c r="O99" s="427" t="s">
        <v>581</v>
      </c>
      <c r="P99" s="412">
        <v>13.02</v>
      </c>
      <c r="Q99" s="262"/>
      <c r="R99" s="138"/>
      <c r="S99" s="54" t="s">
        <v>954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398"/>
      <c r="B100" s="413"/>
      <c r="C100" s="240"/>
      <c r="D100" s="240" t="s">
        <v>963</v>
      </c>
      <c r="E100" s="212" t="s">
        <v>866</v>
      </c>
      <c r="F100" s="212">
        <v>46</v>
      </c>
      <c r="G100" s="212"/>
      <c r="H100" s="212">
        <v>21</v>
      </c>
      <c r="I100" s="207"/>
      <c r="J100" s="419"/>
      <c r="K100" s="290">
        <f t="shared" si="58"/>
        <v>25</v>
      </c>
      <c r="L100" s="291">
        <v>50</v>
      </c>
      <c r="M100" s="411"/>
      <c r="N100" s="223">
        <v>40</v>
      </c>
      <c r="O100" s="390"/>
      <c r="P100" s="413"/>
      <c r="Q100" s="262"/>
      <c r="R100" s="138"/>
      <c r="S100" s="54" t="s">
        <v>954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421">
        <v>18</v>
      </c>
      <c r="B101" s="423">
        <v>45335</v>
      </c>
      <c r="C101" s="322"/>
      <c r="D101" s="322" t="s">
        <v>972</v>
      </c>
      <c r="E101" s="323" t="s">
        <v>866</v>
      </c>
      <c r="F101" s="323">
        <v>61</v>
      </c>
      <c r="G101" s="323"/>
      <c r="H101" s="323">
        <v>36</v>
      </c>
      <c r="I101" s="324"/>
      <c r="J101" s="425" t="s">
        <v>977</v>
      </c>
      <c r="K101" s="349">
        <f t="shared" si="58"/>
        <v>25</v>
      </c>
      <c r="L101" s="325">
        <v>50</v>
      </c>
      <c r="M101" s="435">
        <v>-180</v>
      </c>
      <c r="N101" s="326">
        <v>40</v>
      </c>
      <c r="O101" s="437" t="s">
        <v>598</v>
      </c>
      <c r="P101" s="423">
        <v>45336</v>
      </c>
      <c r="Q101" s="262"/>
      <c r="R101" s="138"/>
      <c r="S101" s="54" t="s">
        <v>954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422"/>
      <c r="B102" s="424"/>
      <c r="C102" s="322"/>
      <c r="D102" s="322" t="s">
        <v>973</v>
      </c>
      <c r="E102" s="323" t="s">
        <v>866</v>
      </c>
      <c r="F102" s="323">
        <v>62</v>
      </c>
      <c r="G102" s="323"/>
      <c r="H102" s="323">
        <v>89</v>
      </c>
      <c r="I102" s="324"/>
      <c r="J102" s="426"/>
      <c r="K102" s="349">
        <f t="shared" si="58"/>
        <v>-27</v>
      </c>
      <c r="L102" s="325">
        <v>50</v>
      </c>
      <c r="M102" s="436"/>
      <c r="N102" s="326">
        <v>40</v>
      </c>
      <c r="O102" s="438"/>
      <c r="P102" s="424"/>
      <c r="Q102" s="262"/>
      <c r="R102" s="138"/>
      <c r="S102" s="54" t="s">
        <v>954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99">
        <v>19</v>
      </c>
      <c r="B103" s="393">
        <v>45336</v>
      </c>
      <c r="C103" s="294"/>
      <c r="D103" s="294" t="s">
        <v>978</v>
      </c>
      <c r="E103" s="292" t="s">
        <v>866</v>
      </c>
      <c r="F103" s="292">
        <v>76</v>
      </c>
      <c r="G103" s="292"/>
      <c r="H103" s="292">
        <v>164</v>
      </c>
      <c r="I103" s="295"/>
      <c r="J103" s="391" t="s">
        <v>1002</v>
      </c>
      <c r="K103" s="297">
        <f t="shared" si="58"/>
        <v>-88</v>
      </c>
      <c r="L103" s="298">
        <v>50</v>
      </c>
      <c r="M103" s="434">
        <v>-2500</v>
      </c>
      <c r="N103" s="300">
        <v>50</v>
      </c>
      <c r="O103" s="406" t="s">
        <v>591</v>
      </c>
      <c r="P103" s="393">
        <v>45338</v>
      </c>
      <c r="Q103" s="262"/>
      <c r="R103" s="138"/>
      <c r="S103" s="54" t="s">
        <v>580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400"/>
      <c r="B104" s="394"/>
      <c r="C104" s="294"/>
      <c r="D104" s="294" t="s">
        <v>979</v>
      </c>
      <c r="E104" s="292" t="s">
        <v>866</v>
      </c>
      <c r="F104" s="292">
        <v>57</v>
      </c>
      <c r="G104" s="292"/>
      <c r="H104" s="292">
        <v>17</v>
      </c>
      <c r="I104" s="295"/>
      <c r="J104" s="392"/>
      <c r="K104" s="297">
        <f t="shared" si="58"/>
        <v>40</v>
      </c>
      <c r="L104" s="298">
        <v>50</v>
      </c>
      <c r="M104" s="430"/>
      <c r="N104" s="300">
        <v>50</v>
      </c>
      <c r="O104" s="433"/>
      <c r="P104" s="394"/>
      <c r="Q104" s="262"/>
      <c r="R104" s="138"/>
      <c r="S104" s="54" t="s">
        <v>580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397">
        <v>20</v>
      </c>
      <c r="B105" s="412">
        <v>45336</v>
      </c>
      <c r="C105" s="240"/>
      <c r="D105" s="240" t="s">
        <v>980</v>
      </c>
      <c r="E105" s="212" t="s">
        <v>590</v>
      </c>
      <c r="F105" s="212">
        <v>92</v>
      </c>
      <c r="G105" s="212"/>
      <c r="H105" s="212">
        <v>177.5</v>
      </c>
      <c r="I105" s="207"/>
      <c r="J105" s="418" t="s">
        <v>892</v>
      </c>
      <c r="K105" s="290">
        <f>H105-F105</f>
        <v>85.5</v>
      </c>
      <c r="L105" s="291">
        <v>50</v>
      </c>
      <c r="M105" s="395">
        <v>432.5</v>
      </c>
      <c r="N105" s="223">
        <v>15</v>
      </c>
      <c r="O105" s="427" t="s">
        <v>581</v>
      </c>
      <c r="P105" s="412">
        <v>45336</v>
      </c>
      <c r="Q105" s="262"/>
      <c r="R105" s="138"/>
      <c r="S105" s="54" t="s">
        <v>954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398"/>
      <c r="B106" s="413"/>
      <c r="C106" s="240"/>
      <c r="D106" s="240" t="s">
        <v>981</v>
      </c>
      <c r="E106" s="212" t="s">
        <v>866</v>
      </c>
      <c r="F106" s="212">
        <v>60</v>
      </c>
      <c r="G106" s="212"/>
      <c r="H106" s="212">
        <v>110</v>
      </c>
      <c r="I106" s="207"/>
      <c r="J106" s="419"/>
      <c r="K106" s="290">
        <f>F106-H106</f>
        <v>-50</v>
      </c>
      <c r="L106" s="291">
        <v>50</v>
      </c>
      <c r="M106" s="411"/>
      <c r="N106" s="223">
        <v>15</v>
      </c>
      <c r="O106" s="390"/>
      <c r="P106" s="413"/>
      <c r="Q106" s="262"/>
      <c r="R106" s="138"/>
      <c r="S106" s="54" t="s">
        <v>954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212">
        <v>21</v>
      </c>
      <c r="B107" s="266">
        <v>45338</v>
      </c>
      <c r="C107" s="240"/>
      <c r="D107" s="240" t="s">
        <v>989</v>
      </c>
      <c r="E107" s="212" t="s">
        <v>590</v>
      </c>
      <c r="F107" s="212">
        <v>109</v>
      </c>
      <c r="G107" s="329">
        <v>70</v>
      </c>
      <c r="H107" s="329">
        <v>138</v>
      </c>
      <c r="I107" s="331" t="s">
        <v>990</v>
      </c>
      <c r="J107" s="339" t="s">
        <v>991</v>
      </c>
      <c r="K107" s="340">
        <f>H107-F107</f>
        <v>29</v>
      </c>
      <c r="L107" s="341">
        <v>50</v>
      </c>
      <c r="M107" s="327">
        <f t="shared" ref="M107" si="59">(K107*N107)-L107</f>
        <v>1110</v>
      </c>
      <c r="N107" s="340">
        <v>40</v>
      </c>
      <c r="O107" s="328" t="s">
        <v>581</v>
      </c>
      <c r="P107" s="330">
        <v>45338</v>
      </c>
      <c r="Q107" s="262"/>
      <c r="R107" s="138"/>
      <c r="S107" s="54" t="s">
        <v>954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397">
        <v>22</v>
      </c>
      <c r="B108" s="412">
        <v>45338</v>
      </c>
      <c r="C108" s="240"/>
      <c r="D108" s="240" t="s">
        <v>998</v>
      </c>
      <c r="E108" s="212" t="s">
        <v>866</v>
      </c>
      <c r="F108" s="212">
        <v>48</v>
      </c>
      <c r="G108" s="212"/>
      <c r="H108" s="212">
        <v>41</v>
      </c>
      <c r="I108" s="207"/>
      <c r="J108" s="418" t="s">
        <v>925</v>
      </c>
      <c r="K108" s="290">
        <f t="shared" ref="K108:K114" si="60">F108-H108</f>
        <v>7</v>
      </c>
      <c r="L108" s="291">
        <v>50</v>
      </c>
      <c r="M108" s="410">
        <v>700</v>
      </c>
      <c r="N108" s="223">
        <v>40</v>
      </c>
      <c r="O108" s="389" t="s">
        <v>581</v>
      </c>
      <c r="P108" s="412">
        <v>45341</v>
      </c>
      <c r="Q108" s="262"/>
      <c r="R108" s="138"/>
      <c r="S108" s="54" t="s">
        <v>954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398"/>
      <c r="B109" s="413"/>
      <c r="C109" s="240"/>
      <c r="D109" s="240" t="s">
        <v>999</v>
      </c>
      <c r="E109" s="212" t="s">
        <v>866</v>
      </c>
      <c r="F109" s="212">
        <v>49</v>
      </c>
      <c r="G109" s="212"/>
      <c r="H109" s="212">
        <v>36</v>
      </c>
      <c r="I109" s="207"/>
      <c r="J109" s="419"/>
      <c r="K109" s="290">
        <f t="shared" si="60"/>
        <v>13</v>
      </c>
      <c r="L109" s="291">
        <v>50</v>
      </c>
      <c r="M109" s="411"/>
      <c r="N109" s="223">
        <v>40</v>
      </c>
      <c r="O109" s="390"/>
      <c r="P109" s="413"/>
      <c r="Q109" s="262"/>
      <c r="R109" s="138"/>
      <c r="S109" s="54" t="s">
        <v>954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397">
        <v>23</v>
      </c>
      <c r="B110" s="412">
        <v>45341</v>
      </c>
      <c r="C110" s="240"/>
      <c r="D110" s="240" t="s">
        <v>1032</v>
      </c>
      <c r="E110" s="212" t="s">
        <v>866</v>
      </c>
      <c r="F110" s="212">
        <v>43</v>
      </c>
      <c r="G110" s="212"/>
      <c r="H110" s="212">
        <v>10.5</v>
      </c>
      <c r="I110" s="207"/>
      <c r="J110" s="408" t="s">
        <v>1076</v>
      </c>
      <c r="K110" s="290">
        <f t="shared" si="60"/>
        <v>32.5</v>
      </c>
      <c r="L110" s="291">
        <v>50</v>
      </c>
      <c r="M110" s="410">
        <f>(24*125)-100</f>
        <v>2900</v>
      </c>
      <c r="N110" s="212">
        <v>125</v>
      </c>
      <c r="O110" s="389" t="s">
        <v>581</v>
      </c>
      <c r="P110" s="412">
        <v>45344</v>
      </c>
      <c r="Q110" s="262"/>
      <c r="R110" s="138"/>
      <c r="S110" s="54" t="s">
        <v>580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398"/>
      <c r="B111" s="413"/>
      <c r="C111" s="240"/>
      <c r="D111" s="240" t="s">
        <v>1033</v>
      </c>
      <c r="E111" s="212" t="s">
        <v>866</v>
      </c>
      <c r="F111" s="212">
        <v>44</v>
      </c>
      <c r="G111" s="212"/>
      <c r="H111" s="212">
        <v>52.5</v>
      </c>
      <c r="I111" s="207"/>
      <c r="J111" s="409"/>
      <c r="K111" s="290">
        <f t="shared" si="60"/>
        <v>-8.5</v>
      </c>
      <c r="L111" s="291">
        <v>50</v>
      </c>
      <c r="M111" s="411"/>
      <c r="N111" s="212">
        <v>125</v>
      </c>
      <c r="O111" s="390"/>
      <c r="P111" s="413"/>
      <c r="Q111" s="262"/>
      <c r="R111" s="138"/>
      <c r="S111" s="54" t="s">
        <v>580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12">
        <v>24</v>
      </c>
      <c r="B112" s="266">
        <v>45341</v>
      </c>
      <c r="C112" s="240"/>
      <c r="D112" s="240" t="s">
        <v>891</v>
      </c>
      <c r="E112" s="212" t="s">
        <v>866</v>
      </c>
      <c r="F112" s="212">
        <v>98</v>
      </c>
      <c r="G112" s="212">
        <v>130</v>
      </c>
      <c r="H112" s="212">
        <v>77</v>
      </c>
      <c r="I112" s="207">
        <v>50</v>
      </c>
      <c r="J112" s="339" t="s">
        <v>599</v>
      </c>
      <c r="K112" s="340">
        <f t="shared" si="60"/>
        <v>21</v>
      </c>
      <c r="L112" s="341">
        <v>50</v>
      </c>
      <c r="M112" s="327">
        <f t="shared" ref="M112" si="61">(K112*N112)-L112</f>
        <v>1000</v>
      </c>
      <c r="N112" s="340">
        <v>50</v>
      </c>
      <c r="O112" s="328" t="s">
        <v>581</v>
      </c>
      <c r="P112" s="330">
        <v>45341</v>
      </c>
      <c r="Q112" s="262"/>
      <c r="R112" s="138"/>
      <c r="S112" s="54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397">
        <v>25</v>
      </c>
      <c r="B113" s="412">
        <v>45341</v>
      </c>
      <c r="C113" s="240"/>
      <c r="D113" s="240" t="s">
        <v>1039</v>
      </c>
      <c r="E113" s="212" t="s">
        <v>866</v>
      </c>
      <c r="F113" s="212">
        <v>28.5</v>
      </c>
      <c r="G113" s="212"/>
      <c r="H113" s="212">
        <v>24</v>
      </c>
      <c r="I113" s="207"/>
      <c r="J113" s="418" t="s">
        <v>1056</v>
      </c>
      <c r="K113" s="290">
        <f t="shared" si="60"/>
        <v>4.5</v>
      </c>
      <c r="L113" s="291">
        <v>50</v>
      </c>
      <c r="M113" s="410">
        <f>(31*40)-100</f>
        <v>1140</v>
      </c>
      <c r="N113" s="223">
        <v>40</v>
      </c>
      <c r="O113" s="389" t="s">
        <v>581</v>
      </c>
      <c r="P113" s="412">
        <v>45342</v>
      </c>
      <c r="Q113" s="262"/>
      <c r="R113" s="138"/>
      <c r="S113" s="54" t="s">
        <v>954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398"/>
      <c r="B114" s="413"/>
      <c r="C114" s="240"/>
      <c r="D114" s="240" t="s">
        <v>1040</v>
      </c>
      <c r="E114" s="212" t="s">
        <v>866</v>
      </c>
      <c r="F114" s="212">
        <v>37</v>
      </c>
      <c r="G114" s="212"/>
      <c r="H114" s="212">
        <v>10.5</v>
      </c>
      <c r="I114" s="207"/>
      <c r="J114" s="419"/>
      <c r="K114" s="290">
        <f t="shared" si="60"/>
        <v>26.5</v>
      </c>
      <c r="L114" s="291">
        <v>50</v>
      </c>
      <c r="M114" s="411"/>
      <c r="N114" s="223">
        <v>40</v>
      </c>
      <c r="O114" s="390"/>
      <c r="P114" s="413"/>
      <c r="Q114" s="262"/>
      <c r="R114" s="138"/>
      <c r="S114" s="54" t="s">
        <v>954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12.75" customHeight="1">
      <c r="A115" s="397">
        <v>26</v>
      </c>
      <c r="B115" s="412">
        <v>45342</v>
      </c>
      <c r="C115" s="240"/>
      <c r="D115" s="240" t="s">
        <v>1044</v>
      </c>
      <c r="E115" s="212" t="s">
        <v>590</v>
      </c>
      <c r="F115" s="212">
        <v>155</v>
      </c>
      <c r="G115" s="212"/>
      <c r="H115" s="212">
        <v>181</v>
      </c>
      <c r="I115" s="207"/>
      <c r="J115" s="408" t="s">
        <v>925</v>
      </c>
      <c r="K115" s="212">
        <f>H115-F115</f>
        <v>26</v>
      </c>
      <c r="L115" s="348">
        <v>50</v>
      </c>
      <c r="M115" s="410">
        <f>(20*50)-100</f>
        <v>900</v>
      </c>
      <c r="N115" s="212">
        <v>50</v>
      </c>
      <c r="O115" s="389" t="s">
        <v>581</v>
      </c>
      <c r="P115" s="412">
        <v>45344</v>
      </c>
      <c r="Q115" s="262"/>
      <c r="R115" s="138"/>
      <c r="S115" s="54" t="s">
        <v>580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9"/>
      <c r="AH115" s="140"/>
      <c r="AI115" s="138"/>
      <c r="AJ115" s="138"/>
      <c r="AK115" s="139"/>
      <c r="AL115" s="139"/>
      <c r="AM115" s="139"/>
    </row>
    <row r="116" spans="1:39" ht="12.75" customHeight="1">
      <c r="A116" s="398"/>
      <c r="B116" s="413"/>
      <c r="C116" s="240"/>
      <c r="D116" s="240" t="s">
        <v>1047</v>
      </c>
      <c r="E116" s="212" t="s">
        <v>866</v>
      </c>
      <c r="F116" s="212">
        <v>95</v>
      </c>
      <c r="G116" s="212"/>
      <c r="H116" s="212">
        <v>101</v>
      </c>
      <c r="I116" s="207"/>
      <c r="J116" s="409"/>
      <c r="K116" s="212">
        <f>F116-H116</f>
        <v>-6</v>
      </c>
      <c r="L116" s="348">
        <v>50</v>
      </c>
      <c r="M116" s="411"/>
      <c r="N116" s="212">
        <v>50</v>
      </c>
      <c r="O116" s="390"/>
      <c r="P116" s="413"/>
      <c r="Q116" s="262"/>
      <c r="R116" s="138"/>
      <c r="S116" s="54" t="s">
        <v>580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9"/>
      <c r="AH116" s="140"/>
      <c r="AI116" s="138"/>
      <c r="AJ116" s="138"/>
      <c r="AK116" s="139"/>
      <c r="AL116" s="139"/>
      <c r="AM116" s="139"/>
    </row>
    <row r="117" spans="1:39" ht="12.75" customHeight="1">
      <c r="A117" s="292">
        <v>27</v>
      </c>
      <c r="B117" s="293">
        <v>45342</v>
      </c>
      <c r="C117" s="294"/>
      <c r="D117" s="294" t="s">
        <v>1045</v>
      </c>
      <c r="E117" s="292" t="s">
        <v>590</v>
      </c>
      <c r="F117" s="292">
        <v>14</v>
      </c>
      <c r="G117" s="292">
        <v>0</v>
      </c>
      <c r="H117" s="292">
        <v>0</v>
      </c>
      <c r="I117" s="295" t="s">
        <v>1048</v>
      </c>
      <c r="J117" s="296" t="s">
        <v>1049</v>
      </c>
      <c r="K117" s="297">
        <f>H117-F117</f>
        <v>-14</v>
      </c>
      <c r="L117" s="298">
        <v>25</v>
      </c>
      <c r="M117" s="299">
        <f t="shared" ref="M117:M118" si="62">(K117*N117)-L117</f>
        <v>-585</v>
      </c>
      <c r="N117" s="300">
        <v>40</v>
      </c>
      <c r="O117" s="301" t="s">
        <v>591</v>
      </c>
      <c r="P117" s="302">
        <v>45342</v>
      </c>
      <c r="Q117" s="262"/>
      <c r="R117" s="138"/>
      <c r="S117" s="54" t="s">
        <v>954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9"/>
      <c r="AH117" s="140"/>
      <c r="AI117" s="138"/>
      <c r="AJ117" s="138"/>
      <c r="AK117" s="139"/>
      <c r="AL117" s="139"/>
      <c r="AM117" s="139"/>
    </row>
    <row r="118" spans="1:39" ht="12.75" customHeight="1">
      <c r="A118" s="212">
        <v>28</v>
      </c>
      <c r="B118" s="266">
        <v>45343</v>
      </c>
      <c r="C118" s="240"/>
      <c r="D118" s="240" t="s">
        <v>1062</v>
      </c>
      <c r="E118" s="212" t="s">
        <v>590</v>
      </c>
      <c r="F118" s="212">
        <v>95</v>
      </c>
      <c r="G118" s="212">
        <v>15</v>
      </c>
      <c r="H118" s="212">
        <v>157.5</v>
      </c>
      <c r="I118" s="207" t="s">
        <v>1063</v>
      </c>
      <c r="J118" s="339" t="s">
        <v>1064</v>
      </c>
      <c r="K118" s="340">
        <f>H118-F118</f>
        <v>62.5</v>
      </c>
      <c r="L118" s="341">
        <v>50</v>
      </c>
      <c r="M118" s="327">
        <f t="shared" si="62"/>
        <v>887.5</v>
      </c>
      <c r="N118" s="340">
        <v>15</v>
      </c>
      <c r="O118" s="328" t="s">
        <v>581</v>
      </c>
      <c r="P118" s="330">
        <v>45343</v>
      </c>
      <c r="Q118" s="262"/>
      <c r="R118" s="138"/>
      <c r="S118" s="54" t="s">
        <v>580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9"/>
      <c r="AH118" s="140"/>
      <c r="AI118" s="138"/>
      <c r="AJ118" s="138"/>
      <c r="AK118" s="139"/>
      <c r="AL118" s="139"/>
      <c r="AM118" s="139"/>
    </row>
    <row r="119" spans="1:39" ht="12.75" customHeight="1">
      <c r="A119" s="292">
        <v>29</v>
      </c>
      <c r="B119" s="293">
        <v>45343</v>
      </c>
      <c r="C119" s="294"/>
      <c r="D119" s="294" t="s">
        <v>1069</v>
      </c>
      <c r="E119" s="292" t="s">
        <v>590</v>
      </c>
      <c r="F119" s="292">
        <v>32</v>
      </c>
      <c r="G119" s="292">
        <v>0</v>
      </c>
      <c r="H119" s="292">
        <v>1</v>
      </c>
      <c r="I119" s="295" t="s">
        <v>1070</v>
      </c>
      <c r="J119" s="296" t="s">
        <v>1071</v>
      </c>
      <c r="K119" s="297">
        <f>H119-F119</f>
        <v>-31</v>
      </c>
      <c r="L119" s="298">
        <v>50</v>
      </c>
      <c r="M119" s="299">
        <f t="shared" ref="M119" si="63">(K119*N119)-L119</f>
        <v>-515</v>
      </c>
      <c r="N119" s="300">
        <v>15</v>
      </c>
      <c r="O119" s="301" t="s">
        <v>591</v>
      </c>
      <c r="P119" s="302">
        <v>45343</v>
      </c>
      <c r="Q119" s="262"/>
      <c r="R119" s="138"/>
      <c r="S119" s="54" t="s">
        <v>580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9"/>
      <c r="AH119" s="140"/>
      <c r="AI119" s="138"/>
      <c r="AJ119" s="138"/>
      <c r="AK119" s="139"/>
      <c r="AL119" s="139"/>
      <c r="AM119" s="139"/>
    </row>
    <row r="120" spans="1:39" s="361" customFormat="1" ht="12.75" customHeight="1">
      <c r="A120" s="397">
        <v>30</v>
      </c>
      <c r="B120" s="412">
        <v>45344</v>
      </c>
      <c r="C120" s="240"/>
      <c r="D120" s="240" t="s">
        <v>1077</v>
      </c>
      <c r="E120" s="212" t="s">
        <v>866</v>
      </c>
      <c r="F120" s="212">
        <v>39</v>
      </c>
      <c r="G120" s="212"/>
      <c r="H120" s="212">
        <v>20</v>
      </c>
      <c r="I120" s="207"/>
      <c r="J120" s="408" t="s">
        <v>1079</v>
      </c>
      <c r="K120" s="290">
        <f>F120-H120</f>
        <v>19</v>
      </c>
      <c r="L120" s="291">
        <v>50</v>
      </c>
      <c r="M120" s="410">
        <f>(11*125)-100</f>
        <v>1275</v>
      </c>
      <c r="N120" s="212">
        <v>125</v>
      </c>
      <c r="O120" s="389" t="s">
        <v>581</v>
      </c>
      <c r="P120" s="412">
        <v>45344</v>
      </c>
      <c r="Q120" s="355"/>
      <c r="R120" s="356"/>
      <c r="S120" s="357" t="s">
        <v>580</v>
      </c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9"/>
      <c r="AH120" s="360"/>
      <c r="AI120" s="356"/>
      <c r="AJ120" s="356"/>
      <c r="AK120" s="359"/>
      <c r="AL120" s="359"/>
      <c r="AM120" s="359"/>
    </row>
    <row r="121" spans="1:39" s="361" customFormat="1" ht="12.75" customHeight="1">
      <c r="A121" s="398"/>
      <c r="B121" s="413"/>
      <c r="C121" s="240"/>
      <c r="D121" s="240" t="s">
        <v>1078</v>
      </c>
      <c r="E121" s="212" t="s">
        <v>866</v>
      </c>
      <c r="F121" s="212">
        <v>26</v>
      </c>
      <c r="G121" s="212"/>
      <c r="H121" s="212">
        <v>34</v>
      </c>
      <c r="I121" s="207"/>
      <c r="J121" s="409"/>
      <c r="K121" s="290">
        <f>F121-H121</f>
        <v>-8</v>
      </c>
      <c r="L121" s="291">
        <v>50</v>
      </c>
      <c r="M121" s="411"/>
      <c r="N121" s="212">
        <v>125</v>
      </c>
      <c r="O121" s="390"/>
      <c r="P121" s="413"/>
      <c r="Q121" s="355"/>
      <c r="R121" s="356"/>
      <c r="S121" s="357" t="s">
        <v>580</v>
      </c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9"/>
      <c r="AH121" s="360"/>
      <c r="AI121" s="356"/>
      <c r="AJ121" s="356"/>
      <c r="AK121" s="359"/>
      <c r="AL121" s="359"/>
      <c r="AM121" s="359"/>
    </row>
    <row r="122" spans="1:39" s="361" customFormat="1" ht="12.75" customHeight="1">
      <c r="A122" s="399">
        <v>31</v>
      </c>
      <c r="B122" s="393">
        <v>45344</v>
      </c>
      <c r="C122" s="294"/>
      <c r="D122" s="294" t="s">
        <v>1044</v>
      </c>
      <c r="E122" s="292" t="s">
        <v>590</v>
      </c>
      <c r="F122" s="292">
        <v>169</v>
      </c>
      <c r="G122" s="292"/>
      <c r="H122" s="292">
        <v>110</v>
      </c>
      <c r="I122" s="295"/>
      <c r="J122" s="402" t="s">
        <v>1087</v>
      </c>
      <c r="K122" s="297">
        <f>H122-F122</f>
        <v>-59</v>
      </c>
      <c r="L122" s="298">
        <v>50</v>
      </c>
      <c r="M122" s="404">
        <f>(-34.75*50)-100</f>
        <v>-1837.5</v>
      </c>
      <c r="N122" s="300">
        <v>50</v>
      </c>
      <c r="O122" s="406" t="s">
        <v>591</v>
      </c>
      <c r="P122" s="393">
        <v>45344</v>
      </c>
      <c r="Q122" s="355"/>
      <c r="R122" s="356"/>
      <c r="S122" s="357" t="s">
        <v>580</v>
      </c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9"/>
      <c r="AH122" s="360"/>
      <c r="AI122" s="356"/>
      <c r="AJ122" s="356"/>
      <c r="AK122" s="359"/>
      <c r="AL122" s="359"/>
      <c r="AM122" s="359"/>
    </row>
    <row r="123" spans="1:39" s="361" customFormat="1" ht="12.75" customHeight="1">
      <c r="A123" s="400"/>
      <c r="B123" s="394"/>
      <c r="C123" s="294"/>
      <c r="D123" s="294" t="s">
        <v>1084</v>
      </c>
      <c r="E123" s="292" t="s">
        <v>866</v>
      </c>
      <c r="F123" s="292">
        <v>25</v>
      </c>
      <c r="G123" s="292"/>
      <c r="H123" s="292">
        <v>0.75</v>
      </c>
      <c r="I123" s="295"/>
      <c r="J123" s="403"/>
      <c r="K123" s="365">
        <f>F123-H123</f>
        <v>24.25</v>
      </c>
      <c r="L123" s="366">
        <v>50</v>
      </c>
      <c r="M123" s="405"/>
      <c r="N123" s="367">
        <v>50</v>
      </c>
      <c r="O123" s="407"/>
      <c r="P123" s="401"/>
      <c r="Q123" s="355"/>
      <c r="R123" s="356"/>
      <c r="S123" s="357" t="s">
        <v>580</v>
      </c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9"/>
      <c r="AH123" s="360"/>
      <c r="AI123" s="356"/>
      <c r="AJ123" s="356"/>
      <c r="AK123" s="359"/>
      <c r="AL123" s="359"/>
      <c r="AM123" s="359"/>
    </row>
    <row r="124" spans="1:39" s="361" customFormat="1" ht="12.75" customHeight="1">
      <c r="A124" s="212">
        <v>32</v>
      </c>
      <c r="B124" s="266">
        <v>45344</v>
      </c>
      <c r="C124" s="240"/>
      <c r="D124" s="240" t="s">
        <v>1085</v>
      </c>
      <c r="E124" s="212" t="s">
        <v>590</v>
      </c>
      <c r="F124" s="212">
        <v>123</v>
      </c>
      <c r="G124" s="212">
        <v>85</v>
      </c>
      <c r="H124" s="212">
        <v>143.5</v>
      </c>
      <c r="I124" s="207" t="s">
        <v>1086</v>
      </c>
      <c r="J124" s="289" t="s">
        <v>1088</v>
      </c>
      <c r="K124" s="290">
        <f>H124-F124</f>
        <v>20.5</v>
      </c>
      <c r="L124" s="291">
        <v>50</v>
      </c>
      <c r="M124" s="224">
        <f t="shared" ref="M124" si="64">(K124*N124)-L124</f>
        <v>770</v>
      </c>
      <c r="N124" s="223">
        <v>40</v>
      </c>
      <c r="O124" s="100" t="s">
        <v>581</v>
      </c>
      <c r="P124" s="266">
        <v>45344</v>
      </c>
      <c r="Q124" s="355"/>
      <c r="R124" s="356"/>
      <c r="S124" s="357" t="s">
        <v>954</v>
      </c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8"/>
      <c r="AD124" s="358"/>
      <c r="AE124" s="358"/>
      <c r="AF124" s="358"/>
      <c r="AG124" s="359"/>
      <c r="AH124" s="360"/>
      <c r="AI124" s="356"/>
      <c r="AJ124" s="356"/>
      <c r="AK124" s="359"/>
      <c r="AL124" s="359"/>
      <c r="AM124" s="359"/>
    </row>
    <row r="125" spans="1:39" s="361" customFormat="1" ht="12.75" customHeight="1">
      <c r="A125" s="212">
        <v>33</v>
      </c>
      <c r="B125" s="266">
        <v>45345</v>
      </c>
      <c r="C125" s="240"/>
      <c r="D125" s="240" t="s">
        <v>1105</v>
      </c>
      <c r="E125" s="212" t="s">
        <v>590</v>
      </c>
      <c r="F125" s="212">
        <v>88</v>
      </c>
      <c r="G125" s="212">
        <v>50</v>
      </c>
      <c r="H125" s="212">
        <v>109</v>
      </c>
      <c r="I125" s="207" t="s">
        <v>1106</v>
      </c>
      <c r="J125" s="289" t="s">
        <v>599</v>
      </c>
      <c r="K125" s="290">
        <f>H125-F125</f>
        <v>21</v>
      </c>
      <c r="L125" s="291">
        <v>50</v>
      </c>
      <c r="M125" s="224">
        <f t="shared" ref="M125" si="65">(K125*N125)-L125</f>
        <v>790</v>
      </c>
      <c r="N125" s="223">
        <v>40</v>
      </c>
      <c r="O125" s="100" t="s">
        <v>581</v>
      </c>
      <c r="P125" s="266">
        <v>45345</v>
      </c>
      <c r="Q125" s="355"/>
      <c r="R125" s="356"/>
      <c r="S125" s="357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9"/>
      <c r="AH125" s="360"/>
      <c r="AI125" s="356"/>
      <c r="AJ125" s="356"/>
      <c r="AK125" s="359"/>
      <c r="AL125" s="359"/>
      <c r="AM125" s="359"/>
    </row>
    <row r="126" spans="1:39" s="361" customFormat="1" ht="12.75" customHeight="1">
      <c r="A126" s="397">
        <v>34</v>
      </c>
      <c r="B126" s="412">
        <v>45345</v>
      </c>
      <c r="C126" s="240"/>
      <c r="D126" s="240" t="s">
        <v>1114</v>
      </c>
      <c r="E126" s="212" t="s">
        <v>590</v>
      </c>
      <c r="F126" s="212">
        <v>39</v>
      </c>
      <c r="G126" s="212"/>
      <c r="H126" s="212">
        <v>44</v>
      </c>
      <c r="I126" s="207"/>
      <c r="J126" s="457" t="s">
        <v>988</v>
      </c>
      <c r="K126" s="340">
        <f>H126-F126</f>
        <v>5</v>
      </c>
      <c r="L126" s="341">
        <v>50</v>
      </c>
      <c r="M126" s="410">
        <v>1001</v>
      </c>
      <c r="N126" s="340">
        <v>367</v>
      </c>
      <c r="O126" s="389" t="s">
        <v>581</v>
      </c>
      <c r="P126" s="412">
        <v>45348</v>
      </c>
      <c r="Q126" s="355"/>
      <c r="R126" s="356"/>
      <c r="S126" s="357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9"/>
      <c r="AH126" s="360"/>
      <c r="AI126" s="356"/>
      <c r="AJ126" s="356"/>
      <c r="AK126" s="359"/>
      <c r="AL126" s="359"/>
      <c r="AM126" s="359"/>
    </row>
    <row r="127" spans="1:39" s="361" customFormat="1" ht="12.75" customHeight="1">
      <c r="A127" s="398"/>
      <c r="B127" s="413"/>
      <c r="C127" s="240"/>
      <c r="D127" s="240" t="s">
        <v>1115</v>
      </c>
      <c r="E127" s="212" t="s">
        <v>866</v>
      </c>
      <c r="F127" s="212">
        <v>20.5</v>
      </c>
      <c r="G127" s="212"/>
      <c r="H127" s="212">
        <v>22.5</v>
      </c>
      <c r="I127" s="207"/>
      <c r="J127" s="457"/>
      <c r="K127" s="340">
        <f>F127-H127</f>
        <v>-2</v>
      </c>
      <c r="L127" s="341">
        <v>50</v>
      </c>
      <c r="M127" s="411"/>
      <c r="N127" s="340">
        <v>367</v>
      </c>
      <c r="O127" s="448"/>
      <c r="P127" s="449"/>
      <c r="Q127" s="355"/>
      <c r="R127" s="356"/>
      <c r="S127" s="357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9"/>
      <c r="AH127" s="360"/>
      <c r="AI127" s="356"/>
      <c r="AJ127" s="356"/>
      <c r="AK127" s="359"/>
      <c r="AL127" s="359"/>
      <c r="AM127" s="359"/>
    </row>
    <row r="128" spans="1:39" s="361" customFormat="1" ht="12.75" customHeight="1">
      <c r="A128" s="458">
        <v>35</v>
      </c>
      <c r="B128" s="459">
        <v>45345</v>
      </c>
      <c r="C128" s="240"/>
      <c r="D128" s="240" t="s">
        <v>1116</v>
      </c>
      <c r="E128" s="212" t="s">
        <v>866</v>
      </c>
      <c r="F128" s="212">
        <v>51.5</v>
      </c>
      <c r="G128" s="212"/>
      <c r="H128" s="212">
        <v>75</v>
      </c>
      <c r="I128" s="207"/>
      <c r="J128" s="457" t="s">
        <v>1168</v>
      </c>
      <c r="K128" s="375">
        <f>F128-H128</f>
        <v>-23.5</v>
      </c>
      <c r="L128" s="341">
        <v>50</v>
      </c>
      <c r="M128" s="395">
        <v>560</v>
      </c>
      <c r="N128" s="340">
        <v>40</v>
      </c>
      <c r="O128" s="444" t="s">
        <v>581</v>
      </c>
      <c r="P128" s="446">
        <v>45348</v>
      </c>
      <c r="Q128" s="355"/>
      <c r="R128" s="356"/>
      <c r="S128" s="357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9"/>
      <c r="AH128" s="360"/>
      <c r="AI128" s="356"/>
      <c r="AJ128" s="356"/>
      <c r="AK128" s="359"/>
      <c r="AL128" s="359"/>
      <c r="AM128" s="359"/>
    </row>
    <row r="129" spans="1:39" s="361" customFormat="1" ht="12.75" customHeight="1">
      <c r="A129" s="458"/>
      <c r="B129" s="459"/>
      <c r="C129" s="240"/>
      <c r="D129" s="240" t="s">
        <v>1117</v>
      </c>
      <c r="E129" s="212" t="s">
        <v>866</v>
      </c>
      <c r="F129" s="212">
        <v>65</v>
      </c>
      <c r="G129" s="212"/>
      <c r="H129" s="212">
        <v>25</v>
      </c>
      <c r="I129" s="207"/>
      <c r="J129" s="457"/>
      <c r="K129" s="375">
        <f>F129-H129</f>
        <v>40</v>
      </c>
      <c r="L129" s="341">
        <v>50</v>
      </c>
      <c r="M129" s="411"/>
      <c r="N129" s="340">
        <v>40</v>
      </c>
      <c r="O129" s="445"/>
      <c r="P129" s="447"/>
      <c r="Q129" s="355"/>
      <c r="R129" s="356"/>
      <c r="S129" s="357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58"/>
      <c r="AG129" s="359"/>
      <c r="AH129" s="360"/>
      <c r="AI129" s="356"/>
      <c r="AJ129" s="356"/>
      <c r="AK129" s="359"/>
      <c r="AL129" s="359"/>
      <c r="AM129" s="359"/>
    </row>
    <row r="130" spans="1:39" s="361" customFormat="1" ht="12.75" customHeight="1">
      <c r="A130" s="370">
        <v>36</v>
      </c>
      <c r="B130" s="371">
        <v>45348</v>
      </c>
      <c r="C130" s="376"/>
      <c r="D130" s="376" t="s">
        <v>1160</v>
      </c>
      <c r="E130" s="370" t="s">
        <v>590</v>
      </c>
      <c r="F130" s="370">
        <v>71.5</v>
      </c>
      <c r="G130" s="370">
        <v>35</v>
      </c>
      <c r="H130" s="370">
        <v>93.5</v>
      </c>
      <c r="I130" s="372" t="s">
        <v>1161</v>
      </c>
      <c r="J130" s="289" t="s">
        <v>1027</v>
      </c>
      <c r="K130" s="290">
        <f>H130-F130</f>
        <v>22</v>
      </c>
      <c r="L130" s="291">
        <v>50</v>
      </c>
      <c r="M130" s="224">
        <f t="shared" ref="M130:M131" si="66">(K130*N130)-L130</f>
        <v>830</v>
      </c>
      <c r="N130" s="223">
        <v>40</v>
      </c>
      <c r="O130" s="100" t="s">
        <v>581</v>
      </c>
      <c r="P130" s="266">
        <v>45348</v>
      </c>
      <c r="Q130" s="355"/>
      <c r="R130" s="356"/>
      <c r="S130" s="357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8"/>
      <c r="AD130" s="358"/>
      <c r="AE130" s="358"/>
      <c r="AF130" s="358"/>
      <c r="AG130" s="359"/>
      <c r="AH130" s="360"/>
      <c r="AI130" s="356"/>
      <c r="AJ130" s="356"/>
      <c r="AK130" s="359"/>
      <c r="AL130" s="359"/>
      <c r="AM130" s="359"/>
    </row>
    <row r="131" spans="1:39" s="361" customFormat="1" ht="12.75" customHeight="1">
      <c r="A131" s="373">
        <v>37</v>
      </c>
      <c r="B131" s="374">
        <v>45348</v>
      </c>
      <c r="C131" s="294"/>
      <c r="D131" s="294" t="s">
        <v>1171</v>
      </c>
      <c r="E131" s="292" t="s">
        <v>590</v>
      </c>
      <c r="F131" s="292">
        <v>345</v>
      </c>
      <c r="G131" s="292">
        <v>250</v>
      </c>
      <c r="H131" s="292">
        <v>305</v>
      </c>
      <c r="I131" s="295" t="s">
        <v>1172</v>
      </c>
      <c r="J131" s="296" t="s">
        <v>986</v>
      </c>
      <c r="K131" s="297">
        <f>H131-F131</f>
        <v>-40</v>
      </c>
      <c r="L131" s="298">
        <v>50</v>
      </c>
      <c r="M131" s="299">
        <f t="shared" si="66"/>
        <v>-650</v>
      </c>
      <c r="N131" s="300">
        <v>15</v>
      </c>
      <c r="O131" s="301" t="s">
        <v>591</v>
      </c>
      <c r="P131" s="302">
        <v>45348</v>
      </c>
      <c r="Q131" s="355"/>
      <c r="R131" s="356"/>
      <c r="S131" s="357"/>
      <c r="T131" s="358"/>
      <c r="U131" s="358"/>
      <c r="V131" s="358"/>
      <c r="W131" s="358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9"/>
      <c r="AH131" s="360"/>
      <c r="AI131" s="356"/>
      <c r="AJ131" s="356"/>
      <c r="AK131" s="359"/>
      <c r="AL131" s="359"/>
      <c r="AM131" s="359"/>
    </row>
    <row r="132" spans="1:39" s="361" customFormat="1" ht="12.75" customHeight="1">
      <c r="A132" s="454">
        <v>38</v>
      </c>
      <c r="B132" s="456">
        <v>45348</v>
      </c>
      <c r="C132" s="352"/>
      <c r="D132" s="352" t="s">
        <v>1160</v>
      </c>
      <c r="E132" s="350" t="s">
        <v>866</v>
      </c>
      <c r="F132" s="350" t="s">
        <v>1173</v>
      </c>
      <c r="G132" s="350"/>
      <c r="H132" s="350"/>
      <c r="I132" s="353"/>
      <c r="J132" s="450" t="s">
        <v>579</v>
      </c>
      <c r="K132" s="368"/>
      <c r="L132" s="364"/>
      <c r="M132" s="369"/>
      <c r="N132" s="368"/>
      <c r="O132" s="354"/>
      <c r="P132" s="452"/>
      <c r="Q132" s="355"/>
      <c r="R132" s="356"/>
      <c r="S132" s="357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9"/>
      <c r="AH132" s="360"/>
      <c r="AI132" s="356"/>
      <c r="AJ132" s="356"/>
      <c r="AK132" s="359"/>
      <c r="AL132" s="359"/>
      <c r="AM132" s="359"/>
    </row>
    <row r="133" spans="1:39" s="361" customFormat="1" ht="12.75" customHeight="1">
      <c r="A133" s="455"/>
      <c r="B133" s="453"/>
      <c r="C133" s="352"/>
      <c r="D133" s="352" t="s">
        <v>1116</v>
      </c>
      <c r="E133" s="350" t="s">
        <v>866</v>
      </c>
      <c r="F133" s="350" t="s">
        <v>1173</v>
      </c>
      <c r="G133" s="350"/>
      <c r="H133" s="350"/>
      <c r="I133" s="353"/>
      <c r="J133" s="451"/>
      <c r="K133" s="350"/>
      <c r="L133" s="362"/>
      <c r="M133" s="363"/>
      <c r="N133" s="350"/>
      <c r="O133" s="353"/>
      <c r="P133" s="453"/>
      <c r="Q133" s="355"/>
      <c r="R133" s="356"/>
      <c r="S133" s="357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9"/>
      <c r="AH133" s="360"/>
      <c r="AI133" s="356"/>
      <c r="AJ133" s="356"/>
      <c r="AK133" s="359"/>
      <c r="AL133" s="359"/>
      <c r="AM133" s="359"/>
    </row>
    <row r="134" spans="1:39" s="361" customFormat="1" ht="12.75" customHeight="1">
      <c r="A134" s="350"/>
      <c r="B134" s="351"/>
      <c r="C134" s="352"/>
      <c r="D134" s="352"/>
      <c r="E134" s="350"/>
      <c r="F134" s="350"/>
      <c r="G134" s="350"/>
      <c r="H134" s="350"/>
      <c r="I134" s="353"/>
      <c r="J134" s="353"/>
      <c r="K134" s="350"/>
      <c r="L134" s="362"/>
      <c r="M134" s="363"/>
      <c r="N134" s="350"/>
      <c r="O134" s="353"/>
      <c r="P134" s="351"/>
      <c r="Q134" s="355"/>
      <c r="R134" s="356"/>
      <c r="S134" s="357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359"/>
      <c r="AH134" s="360"/>
      <c r="AI134" s="356"/>
      <c r="AJ134" s="356"/>
      <c r="AK134" s="359"/>
      <c r="AL134" s="359"/>
      <c r="AM134" s="359"/>
    </row>
    <row r="135" spans="1:39" s="361" customFormat="1" ht="12.75" customHeight="1">
      <c r="A135" s="350"/>
      <c r="B135" s="351"/>
      <c r="C135" s="352"/>
      <c r="D135" s="352"/>
      <c r="E135" s="350"/>
      <c r="F135" s="350"/>
      <c r="G135" s="350"/>
      <c r="H135" s="350"/>
      <c r="I135" s="353"/>
      <c r="J135" s="353"/>
      <c r="K135" s="350"/>
      <c r="L135" s="364"/>
      <c r="M135" s="363"/>
      <c r="N135" s="350"/>
      <c r="O135" s="353"/>
      <c r="P135" s="351"/>
      <c r="Q135" s="355"/>
      <c r="R135" s="356"/>
      <c r="S135" s="357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359"/>
      <c r="AH135" s="360"/>
      <c r="AI135" s="356"/>
      <c r="AJ135" s="356"/>
      <c r="AK135" s="359"/>
      <c r="AL135" s="359"/>
      <c r="AM135" s="359"/>
    </row>
    <row r="136" spans="1:39" ht="38.25" customHeight="1">
      <c r="A136" s="91" t="s">
        <v>602</v>
      </c>
      <c r="B136" s="146"/>
      <c r="C136" s="146"/>
      <c r="D136" s="147"/>
      <c r="E136" s="127"/>
      <c r="F136" s="6"/>
      <c r="G136" s="6"/>
      <c r="H136" s="128"/>
      <c r="I136" s="148"/>
      <c r="J136" s="1"/>
      <c r="K136" s="6"/>
      <c r="L136" s="6"/>
      <c r="M136" s="6"/>
      <c r="N136" s="1"/>
      <c r="O136" s="1"/>
      <c r="R136" s="1"/>
      <c r="S136" s="6"/>
      <c r="T136" s="1"/>
      <c r="U136" s="1"/>
      <c r="V136" s="1"/>
      <c r="W136" s="1"/>
      <c r="X136" s="1"/>
      <c r="Y136" s="6"/>
      <c r="Z136" s="1"/>
      <c r="AA136" s="1"/>
      <c r="AB136" s="1"/>
      <c r="AC136" s="1"/>
      <c r="AD136" s="1"/>
      <c r="AE136" s="6"/>
      <c r="AF136" s="1"/>
      <c r="AG136" s="1"/>
      <c r="AH136" s="1"/>
      <c r="AI136" s="1"/>
      <c r="AJ136" s="1"/>
      <c r="AK136" s="6"/>
      <c r="AL136" s="1"/>
    </row>
    <row r="137" spans="1:39" ht="38.25">
      <c r="A137" s="92" t="s">
        <v>16</v>
      </c>
      <c r="B137" s="93" t="s">
        <v>553</v>
      </c>
      <c r="C137" s="93"/>
      <c r="D137" s="94" t="s">
        <v>565</v>
      </c>
      <c r="E137" s="93" t="s">
        <v>566</v>
      </c>
      <c r="F137" s="93" t="s">
        <v>567</v>
      </c>
      <c r="G137" s="93" t="s">
        <v>568</v>
      </c>
      <c r="H137" s="93" t="s">
        <v>569</v>
      </c>
      <c r="I137" s="93" t="s">
        <v>570</v>
      </c>
      <c r="J137" s="92" t="s">
        <v>571</v>
      </c>
      <c r="K137" s="131" t="s">
        <v>589</v>
      </c>
      <c r="L137" s="132" t="s">
        <v>573</v>
      </c>
      <c r="M137" s="95" t="s">
        <v>574</v>
      </c>
      <c r="N137" s="93" t="s">
        <v>575</v>
      </c>
      <c r="O137" s="94" t="s">
        <v>576</v>
      </c>
      <c r="P137" s="220" t="s">
        <v>577</v>
      </c>
      <c r="Q137" s="222" t="s">
        <v>855</v>
      </c>
      <c r="R137" s="37"/>
      <c r="S137" s="6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</row>
    <row r="138" spans="1:39" ht="14.25" customHeight="1">
      <c r="A138" s="312">
        <v>1</v>
      </c>
      <c r="B138" s="313">
        <v>45252</v>
      </c>
      <c r="C138" s="314"/>
      <c r="D138" s="314" t="s">
        <v>364</v>
      </c>
      <c r="E138" s="312" t="s">
        <v>578</v>
      </c>
      <c r="F138" s="312">
        <v>2715</v>
      </c>
      <c r="G138" s="312">
        <v>2480</v>
      </c>
      <c r="H138" s="312">
        <v>2975</v>
      </c>
      <c r="I138" s="312" t="s">
        <v>863</v>
      </c>
      <c r="J138" s="285" t="s">
        <v>922</v>
      </c>
      <c r="K138" s="285">
        <f>H138-F138</f>
        <v>260</v>
      </c>
      <c r="L138" s="286">
        <f>(F138*-0.3)/100</f>
        <v>-8.1449999999999996</v>
      </c>
      <c r="M138" s="287">
        <f t="shared" ref="M138:M139" si="67">(K138+L138)/F138</f>
        <v>9.2764272559852673E-2</v>
      </c>
      <c r="N138" s="285" t="s">
        <v>581</v>
      </c>
      <c r="O138" s="288">
        <v>45328</v>
      </c>
      <c r="P138" s="288"/>
      <c r="Q138" s="210"/>
      <c r="R138" s="37"/>
      <c r="S138" s="37" t="s">
        <v>580</v>
      </c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</row>
    <row r="139" spans="1:39" ht="14.25" customHeight="1">
      <c r="A139" s="332">
        <v>2</v>
      </c>
      <c r="B139" s="333">
        <v>45261</v>
      </c>
      <c r="C139" s="334"/>
      <c r="D139" s="334" t="s">
        <v>402</v>
      </c>
      <c r="E139" s="332" t="s">
        <v>578</v>
      </c>
      <c r="F139" s="332">
        <v>522.5</v>
      </c>
      <c r="G139" s="332">
        <v>477</v>
      </c>
      <c r="H139" s="332">
        <v>525.5</v>
      </c>
      <c r="I139" s="332" t="s">
        <v>865</v>
      </c>
      <c r="J139" s="335" t="s">
        <v>988</v>
      </c>
      <c r="K139" s="335">
        <f>H139-F139</f>
        <v>3</v>
      </c>
      <c r="L139" s="336">
        <f>(F139*-0.3)/100</f>
        <v>-1.5674999999999999</v>
      </c>
      <c r="M139" s="337">
        <f t="shared" si="67"/>
        <v>2.7416267942583735E-3</v>
      </c>
      <c r="N139" s="335" t="s">
        <v>598</v>
      </c>
      <c r="O139" s="338">
        <v>45338</v>
      </c>
      <c r="P139" s="338"/>
      <c r="Q139" s="210"/>
      <c r="R139" s="37"/>
      <c r="S139" s="37" t="s">
        <v>580</v>
      </c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</row>
    <row r="140" spans="1:39" ht="14.25" customHeight="1">
      <c r="A140" s="312">
        <v>3</v>
      </c>
      <c r="B140" s="313">
        <v>45271</v>
      </c>
      <c r="C140" s="314"/>
      <c r="D140" s="314" t="s">
        <v>440</v>
      </c>
      <c r="E140" s="312" t="s">
        <v>578</v>
      </c>
      <c r="F140" s="312">
        <v>465</v>
      </c>
      <c r="G140" s="312">
        <v>390</v>
      </c>
      <c r="H140" s="312">
        <v>517.5</v>
      </c>
      <c r="I140" s="312" t="s">
        <v>868</v>
      </c>
      <c r="J140" s="285" t="s">
        <v>918</v>
      </c>
      <c r="K140" s="285">
        <f>H140-F140</f>
        <v>52.5</v>
      </c>
      <c r="L140" s="286">
        <f>(F140*-0.3)/100</f>
        <v>-1.395</v>
      </c>
      <c r="M140" s="287">
        <f t="shared" ref="M140" si="68">(K140+L140)/F140</f>
        <v>0.10990322580645161</v>
      </c>
      <c r="N140" s="285" t="s">
        <v>581</v>
      </c>
      <c r="O140" s="288">
        <v>45328</v>
      </c>
      <c r="P140" s="288"/>
      <c r="Q140" s="210"/>
      <c r="R140" s="37"/>
      <c r="S140" s="37" t="s">
        <v>580</v>
      </c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4.25" customHeight="1">
      <c r="A141" s="96">
        <v>4</v>
      </c>
      <c r="B141" s="97">
        <v>45336</v>
      </c>
      <c r="C141" s="141"/>
      <c r="D141" s="141" t="s">
        <v>976</v>
      </c>
      <c r="E141" s="96" t="s">
        <v>578</v>
      </c>
      <c r="F141" s="96" t="s">
        <v>974</v>
      </c>
      <c r="G141" s="96">
        <v>818</v>
      </c>
      <c r="H141" s="96"/>
      <c r="I141" s="96" t="s">
        <v>975</v>
      </c>
      <c r="J141" s="98" t="s">
        <v>579</v>
      </c>
      <c r="K141" s="98"/>
      <c r="L141" s="271"/>
      <c r="M141" s="217"/>
      <c r="N141" s="211"/>
      <c r="O141" s="218"/>
      <c r="P141" s="210"/>
      <c r="Q141" s="210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</row>
    <row r="142" spans="1:39" ht="12.75" customHeight="1">
      <c r="A142" s="96">
        <v>5</v>
      </c>
      <c r="B142" s="97">
        <v>45345</v>
      </c>
      <c r="C142" s="141"/>
      <c r="D142" s="141" t="s">
        <v>151</v>
      </c>
      <c r="E142" s="96" t="s">
        <v>578</v>
      </c>
      <c r="F142" s="96" t="s">
        <v>1112</v>
      </c>
      <c r="G142" s="96">
        <v>205</v>
      </c>
      <c r="H142" s="96"/>
      <c r="I142" s="96" t="s">
        <v>1113</v>
      </c>
      <c r="J142" s="98" t="s">
        <v>579</v>
      </c>
      <c r="K142" s="98"/>
      <c r="L142" s="271"/>
      <c r="M142" s="272"/>
      <c r="N142" s="211"/>
      <c r="O142" s="211"/>
      <c r="P142" s="210"/>
      <c r="Q142" s="210"/>
      <c r="S142" s="6"/>
      <c r="T142" s="1"/>
      <c r="U142" s="1"/>
      <c r="V142" s="1"/>
      <c r="W142" s="1"/>
      <c r="X142" s="1"/>
      <c r="Y142" s="1"/>
      <c r="Z142" s="1"/>
    </row>
    <row r="143" spans="1:39" ht="12.75" customHeight="1">
      <c r="A143" s="113" t="s">
        <v>582</v>
      </c>
      <c r="B143" s="113"/>
      <c r="C143" s="113"/>
      <c r="D143" s="113"/>
      <c r="E143" s="37"/>
      <c r="F143" s="120" t="s">
        <v>584</v>
      </c>
      <c r="G143" s="54"/>
      <c r="H143" s="54"/>
      <c r="I143" s="54"/>
      <c r="J143" s="6"/>
      <c r="K143" s="133"/>
      <c r="L143" s="134"/>
      <c r="M143" s="6"/>
      <c r="N143" s="103"/>
      <c r="O143" s="149"/>
      <c r="P143" s="1"/>
      <c r="Q143" s="231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19" t="s">
        <v>583</v>
      </c>
      <c r="B144" s="113"/>
      <c r="C144" s="113"/>
      <c r="D144" s="113"/>
      <c r="E144" s="6"/>
      <c r="F144" s="120" t="s">
        <v>587</v>
      </c>
      <c r="G144" s="6"/>
      <c r="H144" s="6" t="s">
        <v>604</v>
      </c>
      <c r="I144" s="6"/>
      <c r="J144" s="1"/>
      <c r="K144" s="6"/>
      <c r="L144" s="6"/>
      <c r="M144" s="6"/>
      <c r="N144" s="1"/>
      <c r="O144" s="1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19"/>
      <c r="B145" s="113"/>
      <c r="C145" s="113"/>
      <c r="D145" s="113"/>
      <c r="E145" s="6"/>
      <c r="F145" s="120"/>
      <c r="G145" s="6"/>
      <c r="H145" s="6"/>
      <c r="I145" s="6"/>
      <c r="J145" s="1"/>
      <c r="K145" s="6"/>
      <c r="L145" s="6"/>
      <c r="M145" s="6"/>
      <c r="N145" s="1"/>
      <c r="O145" s="1"/>
      <c r="R145" s="1"/>
      <c r="S145" s="54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19"/>
      <c r="B146" s="113"/>
      <c r="C146" s="113"/>
      <c r="D146" s="113"/>
      <c r="E146" s="6"/>
      <c r="F146" s="120"/>
      <c r="G146" s="54"/>
      <c r="H146" s="37"/>
      <c r="I146" s="54"/>
      <c r="J146" s="6"/>
      <c r="K146" s="133"/>
      <c r="L146" s="134"/>
      <c r="M146" s="6"/>
      <c r="N146" s="103"/>
      <c r="O146" s="135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19"/>
      <c r="B147" s="113"/>
      <c r="C147" s="113"/>
      <c r="D147" s="113"/>
      <c r="E147" s="6"/>
      <c r="F147" s="120"/>
      <c r="G147" s="54"/>
      <c r="H147" s="37"/>
      <c r="I147" s="54"/>
      <c r="J147" s="6"/>
      <c r="K147" s="133"/>
      <c r="L147" s="134"/>
      <c r="M147" s="6"/>
      <c r="N147" s="103"/>
      <c r="O147" s="135"/>
      <c r="P147" s="1"/>
      <c r="Q147" s="23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19"/>
      <c r="B148" s="113"/>
      <c r="C148" s="113"/>
      <c r="D148" s="113"/>
      <c r="E148" s="6"/>
      <c r="F148" s="120"/>
      <c r="G148" s="54"/>
      <c r="H148" s="37"/>
      <c r="I148" s="54"/>
      <c r="J148" s="6"/>
      <c r="K148" s="133"/>
      <c r="L148" s="134"/>
      <c r="M148" s="6"/>
      <c r="N148" s="103"/>
      <c r="O148" s="135"/>
      <c r="P148" s="1"/>
      <c r="Q148" s="231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9"/>
      <c r="B149" s="113"/>
      <c r="C149" s="113"/>
      <c r="D149" s="113"/>
      <c r="E149" s="6"/>
      <c r="F149" s="120"/>
      <c r="G149" s="54"/>
      <c r="H149" s="37"/>
      <c r="I149" s="54"/>
      <c r="J149" s="6"/>
      <c r="K149" s="133"/>
      <c r="L149" s="134"/>
      <c r="M149" s="6"/>
      <c r="N149" s="103"/>
      <c r="O149" s="135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9"/>
      <c r="B150" s="113"/>
      <c r="C150" s="113"/>
      <c r="D150" s="113"/>
      <c r="E150" s="6"/>
      <c r="F150" s="120"/>
      <c r="G150" s="54"/>
      <c r="H150" s="37"/>
      <c r="I150" s="54"/>
      <c r="J150" s="6"/>
      <c r="K150" s="133"/>
      <c r="L150" s="134"/>
      <c r="M150" s="6"/>
      <c r="N150" s="103"/>
      <c r="O150" s="135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19"/>
      <c r="B151" s="113"/>
      <c r="C151" s="113"/>
      <c r="D151" s="113"/>
      <c r="E151" s="6"/>
      <c r="F151" s="120"/>
      <c r="G151" s="54"/>
      <c r="H151" s="37"/>
      <c r="I151" s="54"/>
      <c r="J151" s="6"/>
      <c r="K151" s="133"/>
      <c r="L151" s="134"/>
      <c r="M151" s="6"/>
      <c r="N151" s="103"/>
      <c r="O151" s="135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54"/>
      <c r="B152" s="102"/>
      <c r="C152" s="102"/>
      <c r="D152" s="37"/>
      <c r="E152" s="54"/>
      <c r="F152" s="54"/>
      <c r="G152" s="54"/>
      <c r="H152" s="37"/>
      <c r="I152" s="54"/>
      <c r="J152" s="6"/>
      <c r="K152" s="133"/>
      <c r="L152" s="134"/>
      <c r="M152" s="6"/>
      <c r="N152" s="103"/>
      <c r="O152" s="135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38.25" customHeight="1">
      <c r="A153" s="37"/>
      <c r="B153" s="150" t="s">
        <v>605</v>
      </c>
      <c r="C153" s="150"/>
      <c r="D153" s="150"/>
      <c r="E153" s="150"/>
      <c r="F153" s="6"/>
      <c r="G153" s="6"/>
      <c r="H153" s="129"/>
      <c r="I153" s="6"/>
      <c r="J153" s="129"/>
      <c r="K153" s="130"/>
      <c r="L153" s="6"/>
      <c r="M153" s="6"/>
      <c r="N153" s="1"/>
      <c r="O153" s="1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92" t="s">
        <v>16</v>
      </c>
      <c r="B154" s="93" t="s">
        <v>553</v>
      </c>
      <c r="C154" s="93"/>
      <c r="D154" s="94" t="s">
        <v>565</v>
      </c>
      <c r="E154" s="93" t="s">
        <v>566</v>
      </c>
      <c r="F154" s="93" t="s">
        <v>567</v>
      </c>
      <c r="G154" s="93" t="s">
        <v>606</v>
      </c>
      <c r="H154" s="93" t="s">
        <v>607</v>
      </c>
      <c r="I154" s="93" t="s">
        <v>570</v>
      </c>
      <c r="J154" s="151" t="s">
        <v>571</v>
      </c>
      <c r="K154" s="93" t="s">
        <v>572</v>
      </c>
      <c r="L154" s="93" t="s">
        <v>608</v>
      </c>
      <c r="M154" s="93" t="s">
        <v>575</v>
      </c>
      <c r="N154" s="94" t="s">
        <v>576</v>
      </c>
      <c r="O154" s="1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1</v>
      </c>
      <c r="B155" s="153">
        <v>41579</v>
      </c>
      <c r="C155" s="153"/>
      <c r="D155" s="154" t="s">
        <v>609</v>
      </c>
      <c r="E155" s="155" t="s">
        <v>578</v>
      </c>
      <c r="F155" s="156">
        <v>82</v>
      </c>
      <c r="G155" s="155" t="s">
        <v>610</v>
      </c>
      <c r="H155" s="155">
        <v>100</v>
      </c>
      <c r="I155" s="157">
        <v>100</v>
      </c>
      <c r="J155" s="158" t="s">
        <v>611</v>
      </c>
      <c r="K155" s="159">
        <f t="shared" ref="K155:K207" si="69">H155-F155</f>
        <v>18</v>
      </c>
      <c r="L155" s="160">
        <f t="shared" ref="L155:L207" si="70">K155/F155</f>
        <v>0.21951219512195122</v>
      </c>
      <c r="M155" s="155" t="s">
        <v>581</v>
      </c>
      <c r="N155" s="161">
        <v>42657</v>
      </c>
      <c r="O155" s="1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2</v>
      </c>
      <c r="B156" s="153">
        <v>41794</v>
      </c>
      <c r="C156" s="153"/>
      <c r="D156" s="154" t="s">
        <v>612</v>
      </c>
      <c r="E156" s="155" t="s">
        <v>590</v>
      </c>
      <c r="F156" s="156">
        <v>257</v>
      </c>
      <c r="G156" s="155" t="s">
        <v>610</v>
      </c>
      <c r="H156" s="155">
        <v>300</v>
      </c>
      <c r="I156" s="157">
        <v>300</v>
      </c>
      <c r="J156" s="158" t="s">
        <v>611</v>
      </c>
      <c r="K156" s="159">
        <f t="shared" si="69"/>
        <v>43</v>
      </c>
      <c r="L156" s="160">
        <f t="shared" si="70"/>
        <v>0.16731517509727625</v>
      </c>
      <c r="M156" s="155" t="s">
        <v>581</v>
      </c>
      <c r="N156" s="161">
        <v>41822</v>
      </c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2">
        <v>3</v>
      </c>
      <c r="B157" s="153">
        <v>41828</v>
      </c>
      <c r="C157" s="153"/>
      <c r="D157" s="154" t="s">
        <v>613</v>
      </c>
      <c r="E157" s="155" t="s">
        <v>590</v>
      </c>
      <c r="F157" s="156">
        <v>393</v>
      </c>
      <c r="G157" s="155" t="s">
        <v>610</v>
      </c>
      <c r="H157" s="155">
        <v>468</v>
      </c>
      <c r="I157" s="157">
        <v>468</v>
      </c>
      <c r="J157" s="158" t="s">
        <v>611</v>
      </c>
      <c r="K157" s="159">
        <f t="shared" si="69"/>
        <v>75</v>
      </c>
      <c r="L157" s="160">
        <f t="shared" si="70"/>
        <v>0.19083969465648856</v>
      </c>
      <c r="M157" s="155" t="s">
        <v>581</v>
      </c>
      <c r="N157" s="161">
        <v>41863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4</v>
      </c>
      <c r="B158" s="153">
        <v>41857</v>
      </c>
      <c r="C158" s="153"/>
      <c r="D158" s="154" t="s">
        <v>614</v>
      </c>
      <c r="E158" s="155" t="s">
        <v>590</v>
      </c>
      <c r="F158" s="156">
        <v>205</v>
      </c>
      <c r="G158" s="155" t="s">
        <v>610</v>
      </c>
      <c r="H158" s="155">
        <v>275</v>
      </c>
      <c r="I158" s="157">
        <v>250</v>
      </c>
      <c r="J158" s="158" t="s">
        <v>611</v>
      </c>
      <c r="K158" s="159">
        <f t="shared" si="69"/>
        <v>70</v>
      </c>
      <c r="L158" s="160">
        <f t="shared" si="70"/>
        <v>0.34146341463414637</v>
      </c>
      <c r="M158" s="155" t="s">
        <v>581</v>
      </c>
      <c r="N158" s="161">
        <v>41962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2">
        <v>5</v>
      </c>
      <c r="B159" s="153">
        <v>41886</v>
      </c>
      <c r="C159" s="153"/>
      <c r="D159" s="154" t="s">
        <v>615</v>
      </c>
      <c r="E159" s="155" t="s">
        <v>590</v>
      </c>
      <c r="F159" s="156">
        <v>162</v>
      </c>
      <c r="G159" s="155" t="s">
        <v>610</v>
      </c>
      <c r="H159" s="155">
        <v>190</v>
      </c>
      <c r="I159" s="157">
        <v>190</v>
      </c>
      <c r="J159" s="158" t="s">
        <v>611</v>
      </c>
      <c r="K159" s="159">
        <f t="shared" si="69"/>
        <v>28</v>
      </c>
      <c r="L159" s="160">
        <f t="shared" si="70"/>
        <v>0.1728395061728395</v>
      </c>
      <c r="M159" s="155" t="s">
        <v>581</v>
      </c>
      <c r="N159" s="161">
        <v>42006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6</v>
      </c>
      <c r="B160" s="153">
        <v>41886</v>
      </c>
      <c r="C160" s="153"/>
      <c r="D160" s="154" t="s">
        <v>616</v>
      </c>
      <c r="E160" s="155" t="s">
        <v>590</v>
      </c>
      <c r="F160" s="156">
        <v>75</v>
      </c>
      <c r="G160" s="155" t="s">
        <v>610</v>
      </c>
      <c r="H160" s="155">
        <v>91.5</v>
      </c>
      <c r="I160" s="157" t="s">
        <v>603</v>
      </c>
      <c r="J160" s="158" t="s">
        <v>617</v>
      </c>
      <c r="K160" s="159">
        <f t="shared" si="69"/>
        <v>16.5</v>
      </c>
      <c r="L160" s="160">
        <f t="shared" si="70"/>
        <v>0.22</v>
      </c>
      <c r="M160" s="155" t="s">
        <v>581</v>
      </c>
      <c r="N160" s="161">
        <v>41954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7</v>
      </c>
      <c r="B161" s="153">
        <v>41913</v>
      </c>
      <c r="C161" s="153"/>
      <c r="D161" s="154" t="s">
        <v>618</v>
      </c>
      <c r="E161" s="155" t="s">
        <v>590</v>
      </c>
      <c r="F161" s="156">
        <v>850</v>
      </c>
      <c r="G161" s="155" t="s">
        <v>610</v>
      </c>
      <c r="H161" s="155">
        <v>982.5</v>
      </c>
      <c r="I161" s="157">
        <v>1050</v>
      </c>
      <c r="J161" s="158" t="s">
        <v>619</v>
      </c>
      <c r="K161" s="159">
        <f t="shared" si="69"/>
        <v>132.5</v>
      </c>
      <c r="L161" s="160">
        <f t="shared" si="70"/>
        <v>0.15588235294117647</v>
      </c>
      <c r="M161" s="155" t="s">
        <v>581</v>
      </c>
      <c r="N161" s="161">
        <v>42039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8</v>
      </c>
      <c r="B162" s="153">
        <v>41913</v>
      </c>
      <c r="C162" s="153"/>
      <c r="D162" s="154" t="s">
        <v>620</v>
      </c>
      <c r="E162" s="155" t="s">
        <v>590</v>
      </c>
      <c r="F162" s="156">
        <v>475</v>
      </c>
      <c r="G162" s="155" t="s">
        <v>610</v>
      </c>
      <c r="H162" s="155">
        <v>515</v>
      </c>
      <c r="I162" s="157">
        <v>600</v>
      </c>
      <c r="J162" s="158" t="s">
        <v>621</v>
      </c>
      <c r="K162" s="159">
        <f t="shared" si="69"/>
        <v>40</v>
      </c>
      <c r="L162" s="160">
        <f t="shared" si="70"/>
        <v>8.4210526315789472E-2</v>
      </c>
      <c r="M162" s="155" t="s">
        <v>581</v>
      </c>
      <c r="N162" s="161">
        <v>41939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9</v>
      </c>
      <c r="B163" s="153">
        <v>41913</v>
      </c>
      <c r="C163" s="153"/>
      <c r="D163" s="154" t="s">
        <v>622</v>
      </c>
      <c r="E163" s="155" t="s">
        <v>590</v>
      </c>
      <c r="F163" s="156">
        <v>86</v>
      </c>
      <c r="G163" s="155" t="s">
        <v>610</v>
      </c>
      <c r="H163" s="155">
        <v>99</v>
      </c>
      <c r="I163" s="157">
        <v>140</v>
      </c>
      <c r="J163" s="158" t="s">
        <v>623</v>
      </c>
      <c r="K163" s="159">
        <f t="shared" si="69"/>
        <v>13</v>
      </c>
      <c r="L163" s="160">
        <f t="shared" si="70"/>
        <v>0.15116279069767441</v>
      </c>
      <c r="M163" s="155" t="s">
        <v>581</v>
      </c>
      <c r="N163" s="161">
        <v>41939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10</v>
      </c>
      <c r="B164" s="153">
        <v>41926</v>
      </c>
      <c r="C164" s="153"/>
      <c r="D164" s="154" t="s">
        <v>624</v>
      </c>
      <c r="E164" s="155" t="s">
        <v>590</v>
      </c>
      <c r="F164" s="156">
        <v>496.6</v>
      </c>
      <c r="G164" s="155" t="s">
        <v>610</v>
      </c>
      <c r="H164" s="155">
        <v>621</v>
      </c>
      <c r="I164" s="157">
        <v>580</v>
      </c>
      <c r="J164" s="158" t="s">
        <v>611</v>
      </c>
      <c r="K164" s="159">
        <f t="shared" si="69"/>
        <v>124.39999999999998</v>
      </c>
      <c r="L164" s="160">
        <f t="shared" si="70"/>
        <v>0.25050342327829234</v>
      </c>
      <c r="M164" s="155" t="s">
        <v>581</v>
      </c>
      <c r="N164" s="161">
        <v>42605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11</v>
      </c>
      <c r="B165" s="153">
        <v>41926</v>
      </c>
      <c r="C165" s="153"/>
      <c r="D165" s="154" t="s">
        <v>625</v>
      </c>
      <c r="E165" s="155" t="s">
        <v>590</v>
      </c>
      <c r="F165" s="156">
        <v>2481.9</v>
      </c>
      <c r="G165" s="155" t="s">
        <v>610</v>
      </c>
      <c r="H165" s="155">
        <v>2840</v>
      </c>
      <c r="I165" s="157">
        <v>2870</v>
      </c>
      <c r="J165" s="158" t="s">
        <v>626</v>
      </c>
      <c r="K165" s="159">
        <f t="shared" si="69"/>
        <v>358.09999999999991</v>
      </c>
      <c r="L165" s="160">
        <f t="shared" si="70"/>
        <v>0.14428462065353154</v>
      </c>
      <c r="M165" s="155" t="s">
        <v>581</v>
      </c>
      <c r="N165" s="161">
        <v>42017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12</v>
      </c>
      <c r="B166" s="153">
        <v>41928</v>
      </c>
      <c r="C166" s="153"/>
      <c r="D166" s="154" t="s">
        <v>627</v>
      </c>
      <c r="E166" s="155" t="s">
        <v>590</v>
      </c>
      <c r="F166" s="156">
        <v>84.5</v>
      </c>
      <c r="G166" s="155" t="s">
        <v>610</v>
      </c>
      <c r="H166" s="155">
        <v>93</v>
      </c>
      <c r="I166" s="157">
        <v>110</v>
      </c>
      <c r="J166" s="158" t="s">
        <v>628</v>
      </c>
      <c r="K166" s="159">
        <f t="shared" si="69"/>
        <v>8.5</v>
      </c>
      <c r="L166" s="160">
        <f t="shared" si="70"/>
        <v>0.10059171597633136</v>
      </c>
      <c r="M166" s="155" t="s">
        <v>581</v>
      </c>
      <c r="N166" s="161">
        <v>41939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13</v>
      </c>
      <c r="B167" s="153">
        <v>41928</v>
      </c>
      <c r="C167" s="153"/>
      <c r="D167" s="154" t="s">
        <v>629</v>
      </c>
      <c r="E167" s="155" t="s">
        <v>590</v>
      </c>
      <c r="F167" s="156">
        <v>401</v>
      </c>
      <c r="G167" s="155" t="s">
        <v>610</v>
      </c>
      <c r="H167" s="155">
        <v>428</v>
      </c>
      <c r="I167" s="157">
        <v>450</v>
      </c>
      <c r="J167" s="158" t="s">
        <v>630</v>
      </c>
      <c r="K167" s="159">
        <f t="shared" si="69"/>
        <v>27</v>
      </c>
      <c r="L167" s="160">
        <f t="shared" si="70"/>
        <v>6.7331670822942641E-2</v>
      </c>
      <c r="M167" s="155" t="s">
        <v>581</v>
      </c>
      <c r="N167" s="161">
        <v>42020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14</v>
      </c>
      <c r="B168" s="153">
        <v>41928</v>
      </c>
      <c r="C168" s="153"/>
      <c r="D168" s="154" t="s">
        <v>631</v>
      </c>
      <c r="E168" s="155" t="s">
        <v>590</v>
      </c>
      <c r="F168" s="156">
        <v>101</v>
      </c>
      <c r="G168" s="155" t="s">
        <v>610</v>
      </c>
      <c r="H168" s="155">
        <v>112</v>
      </c>
      <c r="I168" s="157">
        <v>120</v>
      </c>
      <c r="J168" s="158" t="s">
        <v>632</v>
      </c>
      <c r="K168" s="159">
        <f t="shared" si="69"/>
        <v>11</v>
      </c>
      <c r="L168" s="160">
        <f t="shared" si="70"/>
        <v>0.10891089108910891</v>
      </c>
      <c r="M168" s="155" t="s">
        <v>581</v>
      </c>
      <c r="N168" s="161">
        <v>41939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15</v>
      </c>
      <c r="B169" s="153">
        <v>41954</v>
      </c>
      <c r="C169" s="153"/>
      <c r="D169" s="154" t="s">
        <v>633</v>
      </c>
      <c r="E169" s="155" t="s">
        <v>590</v>
      </c>
      <c r="F169" s="156">
        <v>59</v>
      </c>
      <c r="G169" s="155" t="s">
        <v>610</v>
      </c>
      <c r="H169" s="155">
        <v>76</v>
      </c>
      <c r="I169" s="157">
        <v>76</v>
      </c>
      <c r="J169" s="158" t="s">
        <v>611</v>
      </c>
      <c r="K169" s="159">
        <f t="shared" si="69"/>
        <v>17</v>
      </c>
      <c r="L169" s="160">
        <f t="shared" si="70"/>
        <v>0.28813559322033899</v>
      </c>
      <c r="M169" s="155" t="s">
        <v>581</v>
      </c>
      <c r="N169" s="161">
        <v>43032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16</v>
      </c>
      <c r="B170" s="153">
        <v>41954</v>
      </c>
      <c r="C170" s="153"/>
      <c r="D170" s="154" t="s">
        <v>622</v>
      </c>
      <c r="E170" s="155" t="s">
        <v>590</v>
      </c>
      <c r="F170" s="156">
        <v>99</v>
      </c>
      <c r="G170" s="155" t="s">
        <v>610</v>
      </c>
      <c r="H170" s="155">
        <v>120</v>
      </c>
      <c r="I170" s="157">
        <v>120</v>
      </c>
      <c r="J170" s="158" t="s">
        <v>599</v>
      </c>
      <c r="K170" s="159">
        <f t="shared" si="69"/>
        <v>21</v>
      </c>
      <c r="L170" s="160">
        <f t="shared" si="70"/>
        <v>0.21212121212121213</v>
      </c>
      <c r="M170" s="155" t="s">
        <v>581</v>
      </c>
      <c r="N170" s="161">
        <v>41960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17</v>
      </c>
      <c r="B171" s="153">
        <v>41956</v>
      </c>
      <c r="C171" s="153"/>
      <c r="D171" s="154" t="s">
        <v>634</v>
      </c>
      <c r="E171" s="155" t="s">
        <v>590</v>
      </c>
      <c r="F171" s="156">
        <v>22</v>
      </c>
      <c r="G171" s="155" t="s">
        <v>610</v>
      </c>
      <c r="H171" s="155">
        <v>33.549999999999997</v>
      </c>
      <c r="I171" s="157">
        <v>32</v>
      </c>
      <c r="J171" s="158" t="s">
        <v>635</v>
      </c>
      <c r="K171" s="159">
        <f t="shared" si="69"/>
        <v>11.549999999999997</v>
      </c>
      <c r="L171" s="160">
        <f t="shared" si="70"/>
        <v>0.52499999999999991</v>
      </c>
      <c r="M171" s="155" t="s">
        <v>581</v>
      </c>
      <c r="N171" s="161">
        <v>42188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18</v>
      </c>
      <c r="B172" s="153">
        <v>41976</v>
      </c>
      <c r="C172" s="153"/>
      <c r="D172" s="154" t="s">
        <v>636</v>
      </c>
      <c r="E172" s="155" t="s">
        <v>590</v>
      </c>
      <c r="F172" s="156">
        <v>440</v>
      </c>
      <c r="G172" s="155" t="s">
        <v>610</v>
      </c>
      <c r="H172" s="155">
        <v>520</v>
      </c>
      <c r="I172" s="157">
        <v>520</v>
      </c>
      <c r="J172" s="158" t="s">
        <v>637</v>
      </c>
      <c r="K172" s="159">
        <f t="shared" si="69"/>
        <v>80</v>
      </c>
      <c r="L172" s="160">
        <f t="shared" si="70"/>
        <v>0.18181818181818182</v>
      </c>
      <c r="M172" s="155" t="s">
        <v>581</v>
      </c>
      <c r="N172" s="161">
        <v>42208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19</v>
      </c>
      <c r="B173" s="153">
        <v>41976</v>
      </c>
      <c r="C173" s="153"/>
      <c r="D173" s="154" t="s">
        <v>638</v>
      </c>
      <c r="E173" s="155" t="s">
        <v>590</v>
      </c>
      <c r="F173" s="156">
        <v>360</v>
      </c>
      <c r="G173" s="155" t="s">
        <v>610</v>
      </c>
      <c r="H173" s="155">
        <v>427</v>
      </c>
      <c r="I173" s="157">
        <v>425</v>
      </c>
      <c r="J173" s="158" t="s">
        <v>639</v>
      </c>
      <c r="K173" s="159">
        <f t="shared" si="69"/>
        <v>67</v>
      </c>
      <c r="L173" s="160">
        <f t="shared" si="70"/>
        <v>0.18611111111111112</v>
      </c>
      <c r="M173" s="155" t="s">
        <v>581</v>
      </c>
      <c r="N173" s="161">
        <v>42058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20</v>
      </c>
      <c r="B174" s="153">
        <v>42012</v>
      </c>
      <c r="C174" s="153"/>
      <c r="D174" s="154" t="s">
        <v>640</v>
      </c>
      <c r="E174" s="155" t="s">
        <v>590</v>
      </c>
      <c r="F174" s="156">
        <v>360</v>
      </c>
      <c r="G174" s="155" t="s">
        <v>610</v>
      </c>
      <c r="H174" s="155">
        <v>455</v>
      </c>
      <c r="I174" s="157">
        <v>420</v>
      </c>
      <c r="J174" s="158" t="s">
        <v>641</v>
      </c>
      <c r="K174" s="159">
        <f t="shared" si="69"/>
        <v>95</v>
      </c>
      <c r="L174" s="160">
        <f t="shared" si="70"/>
        <v>0.2638888888888889</v>
      </c>
      <c r="M174" s="155" t="s">
        <v>581</v>
      </c>
      <c r="N174" s="161">
        <v>42024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21</v>
      </c>
      <c r="B175" s="153">
        <v>42012</v>
      </c>
      <c r="C175" s="153"/>
      <c r="D175" s="154" t="s">
        <v>642</v>
      </c>
      <c r="E175" s="155" t="s">
        <v>590</v>
      </c>
      <c r="F175" s="156">
        <v>130</v>
      </c>
      <c r="G175" s="155"/>
      <c r="H175" s="155">
        <v>175.5</v>
      </c>
      <c r="I175" s="157">
        <v>165</v>
      </c>
      <c r="J175" s="158" t="s">
        <v>643</v>
      </c>
      <c r="K175" s="159">
        <f t="shared" si="69"/>
        <v>45.5</v>
      </c>
      <c r="L175" s="160">
        <f t="shared" si="70"/>
        <v>0.35</v>
      </c>
      <c r="M175" s="155" t="s">
        <v>581</v>
      </c>
      <c r="N175" s="161">
        <v>43088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22</v>
      </c>
      <c r="B176" s="153">
        <v>42040</v>
      </c>
      <c r="C176" s="153"/>
      <c r="D176" s="154" t="s">
        <v>399</v>
      </c>
      <c r="E176" s="155" t="s">
        <v>578</v>
      </c>
      <c r="F176" s="156">
        <v>98</v>
      </c>
      <c r="G176" s="155"/>
      <c r="H176" s="155">
        <v>120</v>
      </c>
      <c r="I176" s="157">
        <v>120</v>
      </c>
      <c r="J176" s="158" t="s">
        <v>611</v>
      </c>
      <c r="K176" s="159">
        <f t="shared" si="69"/>
        <v>22</v>
      </c>
      <c r="L176" s="160">
        <f t="shared" si="70"/>
        <v>0.22448979591836735</v>
      </c>
      <c r="M176" s="155" t="s">
        <v>581</v>
      </c>
      <c r="N176" s="161">
        <v>42753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2">
        <v>23</v>
      </c>
      <c r="B177" s="153">
        <v>42040</v>
      </c>
      <c r="C177" s="153"/>
      <c r="D177" s="154" t="s">
        <v>644</v>
      </c>
      <c r="E177" s="155" t="s">
        <v>578</v>
      </c>
      <c r="F177" s="156">
        <v>196</v>
      </c>
      <c r="G177" s="155"/>
      <c r="H177" s="155">
        <v>262</v>
      </c>
      <c r="I177" s="157">
        <v>255</v>
      </c>
      <c r="J177" s="158" t="s">
        <v>611</v>
      </c>
      <c r="K177" s="159">
        <f t="shared" si="69"/>
        <v>66</v>
      </c>
      <c r="L177" s="160">
        <f t="shared" si="70"/>
        <v>0.33673469387755101</v>
      </c>
      <c r="M177" s="155" t="s">
        <v>581</v>
      </c>
      <c r="N177" s="161">
        <v>42599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2">
        <v>24</v>
      </c>
      <c r="B178" s="163">
        <v>42067</v>
      </c>
      <c r="C178" s="163"/>
      <c r="D178" s="164" t="s">
        <v>398</v>
      </c>
      <c r="E178" s="165" t="s">
        <v>578</v>
      </c>
      <c r="F178" s="166">
        <v>235</v>
      </c>
      <c r="G178" s="166"/>
      <c r="H178" s="167">
        <v>77</v>
      </c>
      <c r="I178" s="167" t="s">
        <v>645</v>
      </c>
      <c r="J178" s="168" t="s">
        <v>646</v>
      </c>
      <c r="K178" s="169">
        <f t="shared" si="69"/>
        <v>-158</v>
      </c>
      <c r="L178" s="170">
        <f t="shared" si="70"/>
        <v>-0.67234042553191486</v>
      </c>
      <c r="M178" s="166" t="s">
        <v>591</v>
      </c>
      <c r="N178" s="163">
        <v>43522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2">
        <v>25</v>
      </c>
      <c r="B179" s="153">
        <v>42067</v>
      </c>
      <c r="C179" s="153"/>
      <c r="D179" s="154" t="s">
        <v>647</v>
      </c>
      <c r="E179" s="155" t="s">
        <v>578</v>
      </c>
      <c r="F179" s="156">
        <v>185</v>
      </c>
      <c r="G179" s="155"/>
      <c r="H179" s="155">
        <v>224</v>
      </c>
      <c r="I179" s="157" t="s">
        <v>648</v>
      </c>
      <c r="J179" s="158" t="s">
        <v>611</v>
      </c>
      <c r="K179" s="159">
        <f t="shared" si="69"/>
        <v>39</v>
      </c>
      <c r="L179" s="160">
        <f t="shared" si="70"/>
        <v>0.21081081081081082</v>
      </c>
      <c r="M179" s="155" t="s">
        <v>581</v>
      </c>
      <c r="N179" s="161">
        <v>42647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2">
        <v>26</v>
      </c>
      <c r="B180" s="163">
        <v>42090</v>
      </c>
      <c r="C180" s="163"/>
      <c r="D180" s="171" t="s">
        <v>649</v>
      </c>
      <c r="E180" s="166" t="s">
        <v>578</v>
      </c>
      <c r="F180" s="166">
        <v>49.5</v>
      </c>
      <c r="G180" s="167"/>
      <c r="H180" s="167">
        <v>15.85</v>
      </c>
      <c r="I180" s="167">
        <v>67</v>
      </c>
      <c r="J180" s="168" t="s">
        <v>650</v>
      </c>
      <c r="K180" s="167">
        <f t="shared" si="69"/>
        <v>-33.65</v>
      </c>
      <c r="L180" s="172">
        <f t="shared" si="70"/>
        <v>-0.67979797979797973</v>
      </c>
      <c r="M180" s="166" t="s">
        <v>591</v>
      </c>
      <c r="N180" s="173">
        <v>43627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27</v>
      </c>
      <c r="B181" s="153">
        <v>42093</v>
      </c>
      <c r="C181" s="153"/>
      <c r="D181" s="154" t="s">
        <v>651</v>
      </c>
      <c r="E181" s="155" t="s">
        <v>578</v>
      </c>
      <c r="F181" s="156">
        <v>183.5</v>
      </c>
      <c r="G181" s="155"/>
      <c r="H181" s="155">
        <v>219</v>
      </c>
      <c r="I181" s="157">
        <v>218</v>
      </c>
      <c r="J181" s="158" t="s">
        <v>652</v>
      </c>
      <c r="K181" s="159">
        <f t="shared" si="69"/>
        <v>35.5</v>
      </c>
      <c r="L181" s="160">
        <f t="shared" si="70"/>
        <v>0.19346049046321526</v>
      </c>
      <c r="M181" s="155" t="s">
        <v>581</v>
      </c>
      <c r="N181" s="161">
        <v>42103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28</v>
      </c>
      <c r="B182" s="153">
        <v>42114</v>
      </c>
      <c r="C182" s="153"/>
      <c r="D182" s="154" t="s">
        <v>653</v>
      </c>
      <c r="E182" s="155" t="s">
        <v>578</v>
      </c>
      <c r="F182" s="156">
        <f>(227+237)/2</f>
        <v>232</v>
      </c>
      <c r="G182" s="155"/>
      <c r="H182" s="155">
        <v>298</v>
      </c>
      <c r="I182" s="157">
        <v>298</v>
      </c>
      <c r="J182" s="158" t="s">
        <v>611</v>
      </c>
      <c r="K182" s="159">
        <f t="shared" si="69"/>
        <v>66</v>
      </c>
      <c r="L182" s="160">
        <f t="shared" si="70"/>
        <v>0.28448275862068967</v>
      </c>
      <c r="M182" s="155" t="s">
        <v>581</v>
      </c>
      <c r="N182" s="161">
        <v>42823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29</v>
      </c>
      <c r="B183" s="153">
        <v>42128</v>
      </c>
      <c r="C183" s="153"/>
      <c r="D183" s="154" t="s">
        <v>654</v>
      </c>
      <c r="E183" s="155" t="s">
        <v>590</v>
      </c>
      <c r="F183" s="156">
        <v>385</v>
      </c>
      <c r="G183" s="155"/>
      <c r="H183" s="155">
        <f>212.5+331</f>
        <v>543.5</v>
      </c>
      <c r="I183" s="157">
        <v>510</v>
      </c>
      <c r="J183" s="158" t="s">
        <v>655</v>
      </c>
      <c r="K183" s="159">
        <f t="shared" si="69"/>
        <v>158.5</v>
      </c>
      <c r="L183" s="160">
        <f t="shared" si="70"/>
        <v>0.41168831168831171</v>
      </c>
      <c r="M183" s="155" t="s">
        <v>581</v>
      </c>
      <c r="N183" s="161">
        <v>42235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30</v>
      </c>
      <c r="B184" s="153">
        <v>42128</v>
      </c>
      <c r="C184" s="153"/>
      <c r="D184" s="154" t="s">
        <v>656</v>
      </c>
      <c r="E184" s="155" t="s">
        <v>590</v>
      </c>
      <c r="F184" s="156">
        <v>115.5</v>
      </c>
      <c r="G184" s="155"/>
      <c r="H184" s="155">
        <v>146</v>
      </c>
      <c r="I184" s="157">
        <v>142</v>
      </c>
      <c r="J184" s="158" t="s">
        <v>657</v>
      </c>
      <c r="K184" s="159">
        <f t="shared" si="69"/>
        <v>30.5</v>
      </c>
      <c r="L184" s="160">
        <f t="shared" si="70"/>
        <v>0.26406926406926406</v>
      </c>
      <c r="M184" s="155" t="s">
        <v>581</v>
      </c>
      <c r="N184" s="161">
        <v>42202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31</v>
      </c>
      <c r="B185" s="153">
        <v>42151</v>
      </c>
      <c r="C185" s="153"/>
      <c r="D185" s="154" t="s">
        <v>530</v>
      </c>
      <c r="E185" s="155" t="s">
        <v>590</v>
      </c>
      <c r="F185" s="156">
        <v>237.5</v>
      </c>
      <c r="G185" s="155"/>
      <c r="H185" s="155">
        <v>279.5</v>
      </c>
      <c r="I185" s="157">
        <v>278</v>
      </c>
      <c r="J185" s="158" t="s">
        <v>611</v>
      </c>
      <c r="K185" s="159">
        <f t="shared" si="69"/>
        <v>42</v>
      </c>
      <c r="L185" s="160">
        <f t="shared" si="70"/>
        <v>0.17684210526315788</v>
      </c>
      <c r="M185" s="155" t="s">
        <v>581</v>
      </c>
      <c r="N185" s="161">
        <v>42222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32</v>
      </c>
      <c r="B186" s="153">
        <v>42174</v>
      </c>
      <c r="C186" s="153"/>
      <c r="D186" s="154" t="s">
        <v>629</v>
      </c>
      <c r="E186" s="155" t="s">
        <v>578</v>
      </c>
      <c r="F186" s="156">
        <v>340</v>
      </c>
      <c r="G186" s="155"/>
      <c r="H186" s="155">
        <v>448</v>
      </c>
      <c r="I186" s="157">
        <v>448</v>
      </c>
      <c r="J186" s="158" t="s">
        <v>611</v>
      </c>
      <c r="K186" s="159">
        <f t="shared" si="69"/>
        <v>108</v>
      </c>
      <c r="L186" s="160">
        <f t="shared" si="70"/>
        <v>0.31764705882352939</v>
      </c>
      <c r="M186" s="155" t="s">
        <v>581</v>
      </c>
      <c r="N186" s="161">
        <v>43018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2">
        <v>33</v>
      </c>
      <c r="B187" s="153">
        <v>42191</v>
      </c>
      <c r="C187" s="153"/>
      <c r="D187" s="154" t="s">
        <v>658</v>
      </c>
      <c r="E187" s="155" t="s">
        <v>578</v>
      </c>
      <c r="F187" s="156">
        <v>390</v>
      </c>
      <c r="G187" s="155"/>
      <c r="H187" s="155">
        <v>460</v>
      </c>
      <c r="I187" s="157">
        <v>460</v>
      </c>
      <c r="J187" s="158" t="s">
        <v>611</v>
      </c>
      <c r="K187" s="159">
        <f t="shared" si="69"/>
        <v>70</v>
      </c>
      <c r="L187" s="160">
        <f t="shared" si="70"/>
        <v>0.17948717948717949</v>
      </c>
      <c r="M187" s="155" t="s">
        <v>581</v>
      </c>
      <c r="N187" s="161">
        <v>42478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2">
        <v>34</v>
      </c>
      <c r="B188" s="163">
        <v>42195</v>
      </c>
      <c r="C188" s="163"/>
      <c r="D188" s="164" t="s">
        <v>659</v>
      </c>
      <c r="E188" s="165" t="s">
        <v>578</v>
      </c>
      <c r="F188" s="166">
        <v>122.5</v>
      </c>
      <c r="G188" s="166"/>
      <c r="H188" s="167">
        <v>61</v>
      </c>
      <c r="I188" s="167">
        <v>172</v>
      </c>
      <c r="J188" s="168" t="s">
        <v>660</v>
      </c>
      <c r="K188" s="169">
        <f t="shared" si="69"/>
        <v>-61.5</v>
      </c>
      <c r="L188" s="170">
        <f t="shared" si="70"/>
        <v>-0.50204081632653064</v>
      </c>
      <c r="M188" s="166" t="s">
        <v>591</v>
      </c>
      <c r="N188" s="163">
        <v>43333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35</v>
      </c>
      <c r="B189" s="153">
        <v>42219</v>
      </c>
      <c r="C189" s="153"/>
      <c r="D189" s="154" t="s">
        <v>661</v>
      </c>
      <c r="E189" s="155" t="s">
        <v>578</v>
      </c>
      <c r="F189" s="156">
        <v>297.5</v>
      </c>
      <c r="G189" s="155"/>
      <c r="H189" s="155">
        <v>350</v>
      </c>
      <c r="I189" s="157">
        <v>360</v>
      </c>
      <c r="J189" s="158" t="s">
        <v>662</v>
      </c>
      <c r="K189" s="159">
        <f t="shared" si="69"/>
        <v>52.5</v>
      </c>
      <c r="L189" s="160">
        <f t="shared" si="70"/>
        <v>0.17647058823529413</v>
      </c>
      <c r="M189" s="155" t="s">
        <v>581</v>
      </c>
      <c r="N189" s="161">
        <v>42232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36</v>
      </c>
      <c r="B190" s="153">
        <v>42219</v>
      </c>
      <c r="C190" s="153"/>
      <c r="D190" s="154" t="s">
        <v>663</v>
      </c>
      <c r="E190" s="155" t="s">
        <v>578</v>
      </c>
      <c r="F190" s="156">
        <v>115.5</v>
      </c>
      <c r="G190" s="155"/>
      <c r="H190" s="155">
        <v>149</v>
      </c>
      <c r="I190" s="157">
        <v>140</v>
      </c>
      <c r="J190" s="158" t="s">
        <v>664</v>
      </c>
      <c r="K190" s="159">
        <f t="shared" si="69"/>
        <v>33.5</v>
      </c>
      <c r="L190" s="160">
        <f t="shared" si="70"/>
        <v>0.29004329004329005</v>
      </c>
      <c r="M190" s="155" t="s">
        <v>581</v>
      </c>
      <c r="N190" s="161">
        <v>42740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2">
        <v>37</v>
      </c>
      <c r="B191" s="153">
        <v>42251</v>
      </c>
      <c r="C191" s="153"/>
      <c r="D191" s="154" t="s">
        <v>530</v>
      </c>
      <c r="E191" s="155" t="s">
        <v>578</v>
      </c>
      <c r="F191" s="156">
        <v>226</v>
      </c>
      <c r="G191" s="155"/>
      <c r="H191" s="155">
        <v>292</v>
      </c>
      <c r="I191" s="157">
        <v>292</v>
      </c>
      <c r="J191" s="158" t="s">
        <v>665</v>
      </c>
      <c r="K191" s="159">
        <f t="shared" si="69"/>
        <v>66</v>
      </c>
      <c r="L191" s="160">
        <f t="shared" si="70"/>
        <v>0.29203539823008851</v>
      </c>
      <c r="M191" s="155" t="s">
        <v>581</v>
      </c>
      <c r="N191" s="161">
        <v>42286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38</v>
      </c>
      <c r="B192" s="153">
        <v>42254</v>
      </c>
      <c r="C192" s="153"/>
      <c r="D192" s="154" t="s">
        <v>653</v>
      </c>
      <c r="E192" s="155" t="s">
        <v>578</v>
      </c>
      <c r="F192" s="156">
        <v>232.5</v>
      </c>
      <c r="G192" s="155"/>
      <c r="H192" s="155">
        <v>312.5</v>
      </c>
      <c r="I192" s="157">
        <v>310</v>
      </c>
      <c r="J192" s="158" t="s">
        <v>611</v>
      </c>
      <c r="K192" s="159">
        <f t="shared" si="69"/>
        <v>80</v>
      </c>
      <c r="L192" s="160">
        <f t="shared" si="70"/>
        <v>0.34408602150537637</v>
      </c>
      <c r="M192" s="155" t="s">
        <v>581</v>
      </c>
      <c r="N192" s="161">
        <v>42823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39</v>
      </c>
      <c r="B193" s="153">
        <v>42268</v>
      </c>
      <c r="C193" s="153"/>
      <c r="D193" s="154" t="s">
        <v>666</v>
      </c>
      <c r="E193" s="155" t="s">
        <v>578</v>
      </c>
      <c r="F193" s="156">
        <v>196.5</v>
      </c>
      <c r="G193" s="155"/>
      <c r="H193" s="155">
        <v>238</v>
      </c>
      <c r="I193" s="157">
        <v>238</v>
      </c>
      <c r="J193" s="158" t="s">
        <v>665</v>
      </c>
      <c r="K193" s="159">
        <f t="shared" si="69"/>
        <v>41.5</v>
      </c>
      <c r="L193" s="160">
        <f t="shared" si="70"/>
        <v>0.21119592875318066</v>
      </c>
      <c r="M193" s="155" t="s">
        <v>581</v>
      </c>
      <c r="N193" s="161">
        <v>42291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40</v>
      </c>
      <c r="B194" s="153">
        <v>42271</v>
      </c>
      <c r="C194" s="153"/>
      <c r="D194" s="154" t="s">
        <v>609</v>
      </c>
      <c r="E194" s="155" t="s">
        <v>578</v>
      </c>
      <c r="F194" s="156">
        <v>65</v>
      </c>
      <c r="G194" s="155"/>
      <c r="H194" s="155">
        <v>82</v>
      </c>
      <c r="I194" s="157">
        <v>82</v>
      </c>
      <c r="J194" s="158" t="s">
        <v>665</v>
      </c>
      <c r="K194" s="159">
        <f t="shared" si="69"/>
        <v>17</v>
      </c>
      <c r="L194" s="160">
        <f t="shared" si="70"/>
        <v>0.26153846153846155</v>
      </c>
      <c r="M194" s="155" t="s">
        <v>581</v>
      </c>
      <c r="N194" s="161">
        <v>42578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41</v>
      </c>
      <c r="B195" s="153">
        <v>42291</v>
      </c>
      <c r="C195" s="153"/>
      <c r="D195" s="154" t="s">
        <v>667</v>
      </c>
      <c r="E195" s="155" t="s">
        <v>578</v>
      </c>
      <c r="F195" s="156">
        <v>144</v>
      </c>
      <c r="G195" s="155"/>
      <c r="H195" s="155">
        <v>182.5</v>
      </c>
      <c r="I195" s="157">
        <v>181</v>
      </c>
      <c r="J195" s="158" t="s">
        <v>665</v>
      </c>
      <c r="K195" s="159">
        <f t="shared" si="69"/>
        <v>38.5</v>
      </c>
      <c r="L195" s="160">
        <f t="shared" si="70"/>
        <v>0.2673611111111111</v>
      </c>
      <c r="M195" s="155" t="s">
        <v>581</v>
      </c>
      <c r="N195" s="161">
        <v>42817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42</v>
      </c>
      <c r="B196" s="153">
        <v>42291</v>
      </c>
      <c r="C196" s="153"/>
      <c r="D196" s="154" t="s">
        <v>668</v>
      </c>
      <c r="E196" s="155" t="s">
        <v>578</v>
      </c>
      <c r="F196" s="156">
        <v>264</v>
      </c>
      <c r="G196" s="155"/>
      <c r="H196" s="155">
        <v>311</v>
      </c>
      <c r="I196" s="157">
        <v>311</v>
      </c>
      <c r="J196" s="158" t="s">
        <v>665</v>
      </c>
      <c r="K196" s="159">
        <f t="shared" si="69"/>
        <v>47</v>
      </c>
      <c r="L196" s="160">
        <f t="shared" si="70"/>
        <v>0.17803030303030304</v>
      </c>
      <c r="M196" s="155" t="s">
        <v>581</v>
      </c>
      <c r="N196" s="161">
        <v>42604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43</v>
      </c>
      <c r="B197" s="153">
        <v>42318</v>
      </c>
      <c r="C197" s="153"/>
      <c r="D197" s="154" t="s">
        <v>669</v>
      </c>
      <c r="E197" s="155" t="s">
        <v>590</v>
      </c>
      <c r="F197" s="156">
        <v>549.5</v>
      </c>
      <c r="G197" s="155"/>
      <c r="H197" s="155">
        <v>630</v>
      </c>
      <c r="I197" s="157">
        <v>630</v>
      </c>
      <c r="J197" s="158" t="s">
        <v>665</v>
      </c>
      <c r="K197" s="159">
        <f t="shared" si="69"/>
        <v>80.5</v>
      </c>
      <c r="L197" s="160">
        <f t="shared" si="70"/>
        <v>0.1464968152866242</v>
      </c>
      <c r="M197" s="155" t="s">
        <v>581</v>
      </c>
      <c r="N197" s="161">
        <v>42419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44</v>
      </c>
      <c r="B198" s="153">
        <v>42342</v>
      </c>
      <c r="C198" s="153"/>
      <c r="D198" s="154" t="s">
        <v>670</v>
      </c>
      <c r="E198" s="155" t="s">
        <v>578</v>
      </c>
      <c r="F198" s="156">
        <v>1027.5</v>
      </c>
      <c r="G198" s="155"/>
      <c r="H198" s="155">
        <v>1315</v>
      </c>
      <c r="I198" s="157">
        <v>1250</v>
      </c>
      <c r="J198" s="158" t="s">
        <v>665</v>
      </c>
      <c r="K198" s="159">
        <f t="shared" si="69"/>
        <v>287.5</v>
      </c>
      <c r="L198" s="160">
        <f t="shared" si="70"/>
        <v>0.27980535279805352</v>
      </c>
      <c r="M198" s="155" t="s">
        <v>581</v>
      </c>
      <c r="N198" s="161">
        <v>43244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45</v>
      </c>
      <c r="B199" s="153">
        <v>42367</v>
      </c>
      <c r="C199" s="153"/>
      <c r="D199" s="154" t="s">
        <v>671</v>
      </c>
      <c r="E199" s="155" t="s">
        <v>578</v>
      </c>
      <c r="F199" s="156">
        <v>465</v>
      </c>
      <c r="G199" s="155"/>
      <c r="H199" s="155">
        <v>540</v>
      </c>
      <c r="I199" s="157">
        <v>540</v>
      </c>
      <c r="J199" s="158" t="s">
        <v>665</v>
      </c>
      <c r="K199" s="159">
        <f t="shared" si="69"/>
        <v>75</v>
      </c>
      <c r="L199" s="160">
        <f t="shared" si="70"/>
        <v>0.16129032258064516</v>
      </c>
      <c r="M199" s="155" t="s">
        <v>581</v>
      </c>
      <c r="N199" s="161">
        <v>42530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46</v>
      </c>
      <c r="B200" s="153">
        <v>42380</v>
      </c>
      <c r="C200" s="153"/>
      <c r="D200" s="154" t="s">
        <v>399</v>
      </c>
      <c r="E200" s="155" t="s">
        <v>590</v>
      </c>
      <c r="F200" s="156">
        <v>81</v>
      </c>
      <c r="G200" s="155"/>
      <c r="H200" s="155">
        <v>110</v>
      </c>
      <c r="I200" s="157">
        <v>110</v>
      </c>
      <c r="J200" s="158" t="s">
        <v>665</v>
      </c>
      <c r="K200" s="159">
        <f t="shared" si="69"/>
        <v>29</v>
      </c>
      <c r="L200" s="160">
        <f t="shared" si="70"/>
        <v>0.35802469135802467</v>
      </c>
      <c r="M200" s="155" t="s">
        <v>581</v>
      </c>
      <c r="N200" s="161">
        <v>42745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47</v>
      </c>
      <c r="B201" s="153">
        <v>42382</v>
      </c>
      <c r="C201" s="153"/>
      <c r="D201" s="154" t="s">
        <v>672</v>
      </c>
      <c r="E201" s="155" t="s">
        <v>590</v>
      </c>
      <c r="F201" s="156">
        <v>417.5</v>
      </c>
      <c r="G201" s="155"/>
      <c r="H201" s="155">
        <v>547</v>
      </c>
      <c r="I201" s="157">
        <v>535</v>
      </c>
      <c r="J201" s="158" t="s">
        <v>665</v>
      </c>
      <c r="K201" s="159">
        <f t="shared" si="69"/>
        <v>129.5</v>
      </c>
      <c r="L201" s="160">
        <f t="shared" si="70"/>
        <v>0.31017964071856285</v>
      </c>
      <c r="M201" s="155" t="s">
        <v>581</v>
      </c>
      <c r="N201" s="161">
        <v>42578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48</v>
      </c>
      <c r="B202" s="153">
        <v>42408</v>
      </c>
      <c r="C202" s="153"/>
      <c r="D202" s="154" t="s">
        <v>673</v>
      </c>
      <c r="E202" s="155" t="s">
        <v>578</v>
      </c>
      <c r="F202" s="156">
        <v>650</v>
      </c>
      <c r="G202" s="155"/>
      <c r="H202" s="155">
        <v>800</v>
      </c>
      <c r="I202" s="157">
        <v>800</v>
      </c>
      <c r="J202" s="158" t="s">
        <v>665</v>
      </c>
      <c r="K202" s="159">
        <f t="shared" si="69"/>
        <v>150</v>
      </c>
      <c r="L202" s="160">
        <f t="shared" si="70"/>
        <v>0.23076923076923078</v>
      </c>
      <c r="M202" s="155" t="s">
        <v>581</v>
      </c>
      <c r="N202" s="161">
        <v>43154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49</v>
      </c>
      <c r="B203" s="153">
        <v>42433</v>
      </c>
      <c r="C203" s="153"/>
      <c r="D203" s="154" t="s">
        <v>237</v>
      </c>
      <c r="E203" s="155" t="s">
        <v>578</v>
      </c>
      <c r="F203" s="156">
        <v>437.5</v>
      </c>
      <c r="G203" s="155"/>
      <c r="H203" s="155">
        <v>504.5</v>
      </c>
      <c r="I203" s="157">
        <v>522</v>
      </c>
      <c r="J203" s="158" t="s">
        <v>674</v>
      </c>
      <c r="K203" s="159">
        <f t="shared" si="69"/>
        <v>67</v>
      </c>
      <c r="L203" s="160">
        <f t="shared" si="70"/>
        <v>0.15314285714285714</v>
      </c>
      <c r="M203" s="155" t="s">
        <v>581</v>
      </c>
      <c r="N203" s="161">
        <v>42480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2">
        <v>50</v>
      </c>
      <c r="B204" s="153">
        <v>42438</v>
      </c>
      <c r="C204" s="153"/>
      <c r="D204" s="154" t="s">
        <v>675</v>
      </c>
      <c r="E204" s="155" t="s">
        <v>578</v>
      </c>
      <c r="F204" s="156">
        <v>189.5</v>
      </c>
      <c r="G204" s="155"/>
      <c r="H204" s="155">
        <v>218</v>
      </c>
      <c r="I204" s="157">
        <v>218</v>
      </c>
      <c r="J204" s="158" t="s">
        <v>665</v>
      </c>
      <c r="K204" s="159">
        <f t="shared" si="69"/>
        <v>28.5</v>
      </c>
      <c r="L204" s="160">
        <f t="shared" si="70"/>
        <v>0.15039577836411611</v>
      </c>
      <c r="M204" s="155" t="s">
        <v>581</v>
      </c>
      <c r="N204" s="161">
        <v>43034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2">
        <v>51</v>
      </c>
      <c r="B205" s="163">
        <v>42471</v>
      </c>
      <c r="C205" s="163"/>
      <c r="D205" s="171" t="s">
        <v>676</v>
      </c>
      <c r="E205" s="166" t="s">
        <v>578</v>
      </c>
      <c r="F205" s="166">
        <v>36.5</v>
      </c>
      <c r="G205" s="167"/>
      <c r="H205" s="167">
        <v>15.85</v>
      </c>
      <c r="I205" s="167">
        <v>60</v>
      </c>
      <c r="J205" s="168" t="s">
        <v>677</v>
      </c>
      <c r="K205" s="169">
        <f t="shared" si="69"/>
        <v>-20.65</v>
      </c>
      <c r="L205" s="170">
        <f t="shared" si="70"/>
        <v>-0.5657534246575342</v>
      </c>
      <c r="M205" s="166" t="s">
        <v>591</v>
      </c>
      <c r="N205" s="174">
        <v>43627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52</v>
      </c>
      <c r="B206" s="153">
        <v>42472</v>
      </c>
      <c r="C206" s="153"/>
      <c r="D206" s="154" t="s">
        <v>678</v>
      </c>
      <c r="E206" s="155" t="s">
        <v>578</v>
      </c>
      <c r="F206" s="156">
        <v>93</v>
      </c>
      <c r="G206" s="155"/>
      <c r="H206" s="155">
        <v>149</v>
      </c>
      <c r="I206" s="157">
        <v>140</v>
      </c>
      <c r="J206" s="158" t="s">
        <v>679</v>
      </c>
      <c r="K206" s="159">
        <f t="shared" si="69"/>
        <v>56</v>
      </c>
      <c r="L206" s="160">
        <f t="shared" si="70"/>
        <v>0.60215053763440862</v>
      </c>
      <c r="M206" s="155" t="s">
        <v>581</v>
      </c>
      <c r="N206" s="161">
        <v>42740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53</v>
      </c>
      <c r="B207" s="153">
        <v>42472</v>
      </c>
      <c r="C207" s="153"/>
      <c r="D207" s="154" t="s">
        <v>680</v>
      </c>
      <c r="E207" s="155" t="s">
        <v>578</v>
      </c>
      <c r="F207" s="156">
        <v>130</v>
      </c>
      <c r="G207" s="155"/>
      <c r="H207" s="155">
        <v>150</v>
      </c>
      <c r="I207" s="157" t="s">
        <v>681</v>
      </c>
      <c r="J207" s="158" t="s">
        <v>665</v>
      </c>
      <c r="K207" s="159">
        <f t="shared" si="69"/>
        <v>20</v>
      </c>
      <c r="L207" s="160">
        <f t="shared" si="70"/>
        <v>0.15384615384615385</v>
      </c>
      <c r="M207" s="155" t="s">
        <v>581</v>
      </c>
      <c r="N207" s="161">
        <v>42564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54</v>
      </c>
      <c r="B208" s="153">
        <v>42473</v>
      </c>
      <c r="C208" s="153"/>
      <c r="D208" s="154" t="s">
        <v>682</v>
      </c>
      <c r="E208" s="155" t="s">
        <v>578</v>
      </c>
      <c r="F208" s="156">
        <v>196</v>
      </c>
      <c r="G208" s="155"/>
      <c r="H208" s="155">
        <v>299</v>
      </c>
      <c r="I208" s="157">
        <v>299</v>
      </c>
      <c r="J208" s="158" t="s">
        <v>665</v>
      </c>
      <c r="K208" s="159">
        <v>103</v>
      </c>
      <c r="L208" s="160">
        <v>0.52551020408163296</v>
      </c>
      <c r="M208" s="155" t="s">
        <v>581</v>
      </c>
      <c r="N208" s="161">
        <v>42620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55</v>
      </c>
      <c r="B209" s="153">
        <v>42473</v>
      </c>
      <c r="C209" s="153"/>
      <c r="D209" s="154" t="s">
        <v>683</v>
      </c>
      <c r="E209" s="155" t="s">
        <v>578</v>
      </c>
      <c r="F209" s="156">
        <v>88</v>
      </c>
      <c r="G209" s="155"/>
      <c r="H209" s="155">
        <v>103</v>
      </c>
      <c r="I209" s="157">
        <v>103</v>
      </c>
      <c r="J209" s="158" t="s">
        <v>665</v>
      </c>
      <c r="K209" s="159">
        <v>15</v>
      </c>
      <c r="L209" s="160">
        <v>0.170454545454545</v>
      </c>
      <c r="M209" s="155" t="s">
        <v>581</v>
      </c>
      <c r="N209" s="161">
        <v>42530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56</v>
      </c>
      <c r="B210" s="153">
        <v>42492</v>
      </c>
      <c r="C210" s="153"/>
      <c r="D210" s="154" t="s">
        <v>684</v>
      </c>
      <c r="E210" s="155" t="s">
        <v>578</v>
      </c>
      <c r="F210" s="156">
        <v>127.5</v>
      </c>
      <c r="G210" s="155"/>
      <c r="H210" s="155">
        <v>148</v>
      </c>
      <c r="I210" s="157" t="s">
        <v>685</v>
      </c>
      <c r="J210" s="158" t="s">
        <v>665</v>
      </c>
      <c r="K210" s="159">
        <f t="shared" ref="K210:K214" si="71">H210-F210</f>
        <v>20.5</v>
      </c>
      <c r="L210" s="160">
        <f t="shared" ref="L210:L214" si="72">K210/F210</f>
        <v>0.16078431372549021</v>
      </c>
      <c r="M210" s="155" t="s">
        <v>581</v>
      </c>
      <c r="N210" s="161">
        <v>42564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2">
        <v>57</v>
      </c>
      <c r="B211" s="153">
        <v>42493</v>
      </c>
      <c r="C211" s="153"/>
      <c r="D211" s="154" t="s">
        <v>686</v>
      </c>
      <c r="E211" s="155" t="s">
        <v>578</v>
      </c>
      <c r="F211" s="156">
        <v>675</v>
      </c>
      <c r="G211" s="155"/>
      <c r="H211" s="155">
        <v>815</v>
      </c>
      <c r="I211" s="157" t="s">
        <v>687</v>
      </c>
      <c r="J211" s="158" t="s">
        <v>665</v>
      </c>
      <c r="K211" s="159">
        <f t="shared" si="71"/>
        <v>140</v>
      </c>
      <c r="L211" s="160">
        <f t="shared" si="72"/>
        <v>0.2074074074074074</v>
      </c>
      <c r="M211" s="155" t="s">
        <v>581</v>
      </c>
      <c r="N211" s="161">
        <v>43154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2">
        <v>58</v>
      </c>
      <c r="B212" s="163">
        <v>42522</v>
      </c>
      <c r="C212" s="163"/>
      <c r="D212" s="164" t="s">
        <v>688</v>
      </c>
      <c r="E212" s="165" t="s">
        <v>578</v>
      </c>
      <c r="F212" s="166">
        <v>500</v>
      </c>
      <c r="G212" s="166"/>
      <c r="H212" s="167">
        <v>232.5</v>
      </c>
      <c r="I212" s="167" t="s">
        <v>689</v>
      </c>
      <c r="J212" s="168" t="s">
        <v>690</v>
      </c>
      <c r="K212" s="169">
        <f t="shared" si="71"/>
        <v>-267.5</v>
      </c>
      <c r="L212" s="170">
        <f t="shared" si="72"/>
        <v>-0.53500000000000003</v>
      </c>
      <c r="M212" s="166" t="s">
        <v>591</v>
      </c>
      <c r="N212" s="163">
        <v>43735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59</v>
      </c>
      <c r="B213" s="153">
        <v>42527</v>
      </c>
      <c r="C213" s="153"/>
      <c r="D213" s="154" t="s">
        <v>532</v>
      </c>
      <c r="E213" s="155" t="s">
        <v>578</v>
      </c>
      <c r="F213" s="156">
        <v>110</v>
      </c>
      <c r="G213" s="155"/>
      <c r="H213" s="155">
        <v>126.5</v>
      </c>
      <c r="I213" s="157">
        <v>125</v>
      </c>
      <c r="J213" s="158" t="s">
        <v>617</v>
      </c>
      <c r="K213" s="159">
        <f t="shared" si="71"/>
        <v>16.5</v>
      </c>
      <c r="L213" s="160">
        <f t="shared" si="72"/>
        <v>0.15</v>
      </c>
      <c r="M213" s="155" t="s">
        <v>581</v>
      </c>
      <c r="N213" s="161">
        <v>42552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60</v>
      </c>
      <c r="B214" s="153">
        <v>42538</v>
      </c>
      <c r="C214" s="153"/>
      <c r="D214" s="154" t="s">
        <v>691</v>
      </c>
      <c r="E214" s="155" t="s">
        <v>578</v>
      </c>
      <c r="F214" s="156">
        <v>44</v>
      </c>
      <c r="G214" s="155"/>
      <c r="H214" s="155">
        <v>69.5</v>
      </c>
      <c r="I214" s="157">
        <v>69.5</v>
      </c>
      <c r="J214" s="158" t="s">
        <v>692</v>
      </c>
      <c r="K214" s="159">
        <f t="shared" si="71"/>
        <v>25.5</v>
      </c>
      <c r="L214" s="160">
        <f t="shared" si="72"/>
        <v>0.57954545454545459</v>
      </c>
      <c r="M214" s="155" t="s">
        <v>581</v>
      </c>
      <c r="N214" s="161">
        <v>42977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61</v>
      </c>
      <c r="B215" s="153">
        <v>42549</v>
      </c>
      <c r="C215" s="153"/>
      <c r="D215" s="154" t="s">
        <v>693</v>
      </c>
      <c r="E215" s="155" t="s">
        <v>578</v>
      </c>
      <c r="F215" s="156">
        <v>262.5</v>
      </c>
      <c r="G215" s="155"/>
      <c r="H215" s="155">
        <v>340</v>
      </c>
      <c r="I215" s="157">
        <v>333</v>
      </c>
      <c r="J215" s="158" t="s">
        <v>694</v>
      </c>
      <c r="K215" s="159">
        <v>77.5</v>
      </c>
      <c r="L215" s="160">
        <v>0.29523809523809502</v>
      </c>
      <c r="M215" s="155" t="s">
        <v>581</v>
      </c>
      <c r="N215" s="161">
        <v>43017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2">
        <v>62</v>
      </c>
      <c r="B216" s="153">
        <v>42549</v>
      </c>
      <c r="C216" s="153"/>
      <c r="D216" s="154" t="s">
        <v>695</v>
      </c>
      <c r="E216" s="155" t="s">
        <v>578</v>
      </c>
      <c r="F216" s="156">
        <v>840</v>
      </c>
      <c r="G216" s="155"/>
      <c r="H216" s="155">
        <v>1230</v>
      </c>
      <c r="I216" s="157">
        <v>1230</v>
      </c>
      <c r="J216" s="158" t="s">
        <v>665</v>
      </c>
      <c r="K216" s="159">
        <v>390</v>
      </c>
      <c r="L216" s="160">
        <v>0.46428571428571402</v>
      </c>
      <c r="M216" s="155" t="s">
        <v>581</v>
      </c>
      <c r="N216" s="161">
        <v>42649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5">
        <v>63</v>
      </c>
      <c r="B217" s="176">
        <v>42556</v>
      </c>
      <c r="C217" s="176"/>
      <c r="D217" s="177" t="s">
        <v>696</v>
      </c>
      <c r="E217" s="178" t="s">
        <v>578</v>
      </c>
      <c r="F217" s="178">
        <v>395</v>
      </c>
      <c r="G217" s="179"/>
      <c r="H217" s="179">
        <f>(468.5+342.5)/2</f>
        <v>405.5</v>
      </c>
      <c r="I217" s="179">
        <v>510</v>
      </c>
      <c r="J217" s="180" t="s">
        <v>697</v>
      </c>
      <c r="K217" s="181">
        <f t="shared" ref="K217:K223" si="73">H217-F217</f>
        <v>10.5</v>
      </c>
      <c r="L217" s="182">
        <f t="shared" ref="L217:L223" si="74">K217/F217</f>
        <v>2.6582278481012658E-2</v>
      </c>
      <c r="M217" s="178" t="s">
        <v>598</v>
      </c>
      <c r="N217" s="176">
        <v>43606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2">
        <v>64</v>
      </c>
      <c r="B218" s="163">
        <v>42584</v>
      </c>
      <c r="C218" s="163"/>
      <c r="D218" s="164" t="s">
        <v>698</v>
      </c>
      <c r="E218" s="165" t="s">
        <v>590</v>
      </c>
      <c r="F218" s="166">
        <f>169.5-12.8</f>
        <v>156.69999999999999</v>
      </c>
      <c r="G218" s="166"/>
      <c r="H218" s="167">
        <v>77</v>
      </c>
      <c r="I218" s="167" t="s">
        <v>699</v>
      </c>
      <c r="J218" s="168" t="s">
        <v>700</v>
      </c>
      <c r="K218" s="169">
        <f t="shared" si="73"/>
        <v>-79.699999999999989</v>
      </c>
      <c r="L218" s="170">
        <f t="shared" si="74"/>
        <v>-0.50861518825781749</v>
      </c>
      <c r="M218" s="166" t="s">
        <v>591</v>
      </c>
      <c r="N218" s="163">
        <v>43522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62">
        <v>65</v>
      </c>
      <c r="B219" s="163">
        <v>42586</v>
      </c>
      <c r="C219" s="163"/>
      <c r="D219" s="164" t="s">
        <v>701</v>
      </c>
      <c r="E219" s="165" t="s">
        <v>578</v>
      </c>
      <c r="F219" s="166">
        <v>400</v>
      </c>
      <c r="G219" s="166"/>
      <c r="H219" s="167">
        <v>305</v>
      </c>
      <c r="I219" s="167">
        <v>475</v>
      </c>
      <c r="J219" s="168" t="s">
        <v>702</v>
      </c>
      <c r="K219" s="169">
        <f t="shared" si="73"/>
        <v>-95</v>
      </c>
      <c r="L219" s="170">
        <f t="shared" si="74"/>
        <v>-0.23749999999999999</v>
      </c>
      <c r="M219" s="166" t="s">
        <v>591</v>
      </c>
      <c r="N219" s="163">
        <v>43606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2">
        <v>66</v>
      </c>
      <c r="B220" s="153">
        <v>42593</v>
      </c>
      <c r="C220" s="153"/>
      <c r="D220" s="154" t="s">
        <v>703</v>
      </c>
      <c r="E220" s="155" t="s">
        <v>578</v>
      </c>
      <c r="F220" s="156">
        <v>86.5</v>
      </c>
      <c r="G220" s="155"/>
      <c r="H220" s="155">
        <v>130</v>
      </c>
      <c r="I220" s="157">
        <v>130</v>
      </c>
      <c r="J220" s="158" t="s">
        <v>704</v>
      </c>
      <c r="K220" s="159">
        <f t="shared" si="73"/>
        <v>43.5</v>
      </c>
      <c r="L220" s="160">
        <f t="shared" si="74"/>
        <v>0.50289017341040465</v>
      </c>
      <c r="M220" s="155" t="s">
        <v>581</v>
      </c>
      <c r="N220" s="161">
        <v>43091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2">
        <v>67</v>
      </c>
      <c r="B221" s="163">
        <v>42600</v>
      </c>
      <c r="C221" s="163"/>
      <c r="D221" s="164" t="s">
        <v>122</v>
      </c>
      <c r="E221" s="165" t="s">
        <v>578</v>
      </c>
      <c r="F221" s="166">
        <v>133.5</v>
      </c>
      <c r="G221" s="166"/>
      <c r="H221" s="167">
        <v>126.5</v>
      </c>
      <c r="I221" s="167">
        <v>178</v>
      </c>
      <c r="J221" s="168" t="s">
        <v>705</v>
      </c>
      <c r="K221" s="169">
        <f t="shared" si="73"/>
        <v>-7</v>
      </c>
      <c r="L221" s="170">
        <f t="shared" si="74"/>
        <v>-5.2434456928838954E-2</v>
      </c>
      <c r="M221" s="166" t="s">
        <v>591</v>
      </c>
      <c r="N221" s="163">
        <v>42615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68</v>
      </c>
      <c r="B222" s="153">
        <v>42613</v>
      </c>
      <c r="C222" s="153"/>
      <c r="D222" s="154" t="s">
        <v>706</v>
      </c>
      <c r="E222" s="155" t="s">
        <v>578</v>
      </c>
      <c r="F222" s="156">
        <v>560</v>
      </c>
      <c r="G222" s="155"/>
      <c r="H222" s="155">
        <v>725</v>
      </c>
      <c r="I222" s="157">
        <v>725</v>
      </c>
      <c r="J222" s="158" t="s">
        <v>611</v>
      </c>
      <c r="K222" s="159">
        <f t="shared" si="73"/>
        <v>165</v>
      </c>
      <c r="L222" s="160">
        <f t="shared" si="74"/>
        <v>0.29464285714285715</v>
      </c>
      <c r="M222" s="155" t="s">
        <v>581</v>
      </c>
      <c r="N222" s="161">
        <v>42456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69</v>
      </c>
      <c r="B223" s="153">
        <v>42614</v>
      </c>
      <c r="C223" s="153"/>
      <c r="D223" s="154" t="s">
        <v>707</v>
      </c>
      <c r="E223" s="155" t="s">
        <v>578</v>
      </c>
      <c r="F223" s="156">
        <v>160.5</v>
      </c>
      <c r="G223" s="155"/>
      <c r="H223" s="155">
        <v>210</v>
      </c>
      <c r="I223" s="157">
        <v>210</v>
      </c>
      <c r="J223" s="158" t="s">
        <v>611</v>
      </c>
      <c r="K223" s="159">
        <f t="shared" si="73"/>
        <v>49.5</v>
      </c>
      <c r="L223" s="160">
        <f t="shared" si="74"/>
        <v>0.30841121495327101</v>
      </c>
      <c r="M223" s="155" t="s">
        <v>581</v>
      </c>
      <c r="N223" s="161">
        <v>42871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70</v>
      </c>
      <c r="B224" s="153">
        <v>42646</v>
      </c>
      <c r="C224" s="153"/>
      <c r="D224" s="154" t="s">
        <v>409</v>
      </c>
      <c r="E224" s="155" t="s">
        <v>578</v>
      </c>
      <c r="F224" s="156">
        <v>430</v>
      </c>
      <c r="G224" s="155"/>
      <c r="H224" s="155">
        <v>596</v>
      </c>
      <c r="I224" s="157">
        <v>575</v>
      </c>
      <c r="J224" s="158" t="s">
        <v>708</v>
      </c>
      <c r="K224" s="159">
        <v>166</v>
      </c>
      <c r="L224" s="160">
        <v>0.38604651162790699</v>
      </c>
      <c r="M224" s="155" t="s">
        <v>581</v>
      </c>
      <c r="N224" s="161">
        <v>42769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71</v>
      </c>
      <c r="B225" s="153">
        <v>42657</v>
      </c>
      <c r="C225" s="153"/>
      <c r="D225" s="154" t="s">
        <v>709</v>
      </c>
      <c r="E225" s="155" t="s">
        <v>578</v>
      </c>
      <c r="F225" s="156">
        <v>280</v>
      </c>
      <c r="G225" s="155"/>
      <c r="H225" s="155">
        <v>345</v>
      </c>
      <c r="I225" s="157">
        <v>345</v>
      </c>
      <c r="J225" s="158" t="s">
        <v>611</v>
      </c>
      <c r="K225" s="159">
        <f t="shared" ref="K225:K230" si="75">H225-F225</f>
        <v>65</v>
      </c>
      <c r="L225" s="160">
        <f t="shared" ref="L225:L226" si="76">K225/F225</f>
        <v>0.23214285714285715</v>
      </c>
      <c r="M225" s="155" t="s">
        <v>581</v>
      </c>
      <c r="N225" s="161">
        <v>42814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2">
        <v>72</v>
      </c>
      <c r="B226" s="153">
        <v>42657</v>
      </c>
      <c r="C226" s="153"/>
      <c r="D226" s="154" t="s">
        <v>710</v>
      </c>
      <c r="E226" s="155" t="s">
        <v>578</v>
      </c>
      <c r="F226" s="156">
        <v>245</v>
      </c>
      <c r="G226" s="155"/>
      <c r="H226" s="155">
        <v>325.5</v>
      </c>
      <c r="I226" s="157">
        <v>330</v>
      </c>
      <c r="J226" s="158" t="s">
        <v>711</v>
      </c>
      <c r="K226" s="159">
        <f t="shared" si="75"/>
        <v>80.5</v>
      </c>
      <c r="L226" s="160">
        <f t="shared" si="76"/>
        <v>0.32857142857142857</v>
      </c>
      <c r="M226" s="155" t="s">
        <v>581</v>
      </c>
      <c r="N226" s="161">
        <v>42769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73</v>
      </c>
      <c r="B227" s="153">
        <v>42660</v>
      </c>
      <c r="C227" s="153"/>
      <c r="D227" s="154" t="s">
        <v>712</v>
      </c>
      <c r="E227" s="155" t="s">
        <v>578</v>
      </c>
      <c r="F227" s="156">
        <v>125</v>
      </c>
      <c r="G227" s="155"/>
      <c r="H227" s="155">
        <v>160</v>
      </c>
      <c r="I227" s="157">
        <v>160</v>
      </c>
      <c r="J227" s="158" t="s">
        <v>665</v>
      </c>
      <c r="K227" s="159">
        <f t="shared" si="75"/>
        <v>35</v>
      </c>
      <c r="L227" s="160">
        <v>0.28000000000000003</v>
      </c>
      <c r="M227" s="155" t="s">
        <v>581</v>
      </c>
      <c r="N227" s="161">
        <v>42803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2">
        <v>74</v>
      </c>
      <c r="B228" s="153">
        <v>42660</v>
      </c>
      <c r="C228" s="153"/>
      <c r="D228" s="154" t="s">
        <v>713</v>
      </c>
      <c r="E228" s="155" t="s">
        <v>578</v>
      </c>
      <c r="F228" s="156">
        <v>114</v>
      </c>
      <c r="G228" s="155"/>
      <c r="H228" s="155">
        <v>145</v>
      </c>
      <c r="I228" s="157">
        <v>145</v>
      </c>
      <c r="J228" s="158" t="s">
        <v>665</v>
      </c>
      <c r="K228" s="159">
        <f t="shared" si="75"/>
        <v>31</v>
      </c>
      <c r="L228" s="160">
        <f t="shared" ref="L228:L230" si="77">K228/F228</f>
        <v>0.27192982456140352</v>
      </c>
      <c r="M228" s="155" t="s">
        <v>581</v>
      </c>
      <c r="N228" s="161">
        <v>42859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2">
        <v>75</v>
      </c>
      <c r="B229" s="153">
        <v>42660</v>
      </c>
      <c r="C229" s="153"/>
      <c r="D229" s="154" t="s">
        <v>714</v>
      </c>
      <c r="E229" s="155" t="s">
        <v>578</v>
      </c>
      <c r="F229" s="156">
        <v>212</v>
      </c>
      <c r="G229" s="155"/>
      <c r="H229" s="155">
        <v>280</v>
      </c>
      <c r="I229" s="157">
        <v>276</v>
      </c>
      <c r="J229" s="158" t="s">
        <v>715</v>
      </c>
      <c r="K229" s="159">
        <f t="shared" si="75"/>
        <v>68</v>
      </c>
      <c r="L229" s="160">
        <f t="shared" si="77"/>
        <v>0.32075471698113206</v>
      </c>
      <c r="M229" s="155" t="s">
        <v>581</v>
      </c>
      <c r="N229" s="161">
        <v>42858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2">
        <v>76</v>
      </c>
      <c r="B230" s="153">
        <v>42678</v>
      </c>
      <c r="C230" s="153"/>
      <c r="D230" s="154" t="s">
        <v>456</v>
      </c>
      <c r="E230" s="155" t="s">
        <v>578</v>
      </c>
      <c r="F230" s="156">
        <v>155</v>
      </c>
      <c r="G230" s="155"/>
      <c r="H230" s="155">
        <v>210</v>
      </c>
      <c r="I230" s="157">
        <v>210</v>
      </c>
      <c r="J230" s="158" t="s">
        <v>716</v>
      </c>
      <c r="K230" s="159">
        <f t="shared" si="75"/>
        <v>55</v>
      </c>
      <c r="L230" s="160">
        <f t="shared" si="77"/>
        <v>0.35483870967741937</v>
      </c>
      <c r="M230" s="155" t="s">
        <v>581</v>
      </c>
      <c r="N230" s="161">
        <v>42944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62">
        <v>77</v>
      </c>
      <c r="B231" s="163">
        <v>42710</v>
      </c>
      <c r="C231" s="163"/>
      <c r="D231" s="164" t="s">
        <v>717</v>
      </c>
      <c r="E231" s="165" t="s">
        <v>578</v>
      </c>
      <c r="F231" s="166">
        <v>150.5</v>
      </c>
      <c r="G231" s="166"/>
      <c r="H231" s="167">
        <v>72.5</v>
      </c>
      <c r="I231" s="167">
        <v>174</v>
      </c>
      <c r="J231" s="168" t="s">
        <v>718</v>
      </c>
      <c r="K231" s="169">
        <v>-78</v>
      </c>
      <c r="L231" s="170">
        <v>-0.51827242524916906</v>
      </c>
      <c r="M231" s="166" t="s">
        <v>591</v>
      </c>
      <c r="N231" s="163">
        <v>43333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2">
        <v>78</v>
      </c>
      <c r="B232" s="153">
        <v>42712</v>
      </c>
      <c r="C232" s="153"/>
      <c r="D232" s="154" t="s">
        <v>719</v>
      </c>
      <c r="E232" s="155" t="s">
        <v>578</v>
      </c>
      <c r="F232" s="156">
        <v>380</v>
      </c>
      <c r="G232" s="155"/>
      <c r="H232" s="155">
        <v>478</v>
      </c>
      <c r="I232" s="157">
        <v>468</v>
      </c>
      <c r="J232" s="158" t="s">
        <v>665</v>
      </c>
      <c r="K232" s="159">
        <f t="shared" ref="K232:K234" si="78">H232-F232</f>
        <v>98</v>
      </c>
      <c r="L232" s="160">
        <f t="shared" ref="L232:L234" si="79">K232/F232</f>
        <v>0.25789473684210529</v>
      </c>
      <c r="M232" s="155" t="s">
        <v>581</v>
      </c>
      <c r="N232" s="161">
        <v>43025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2">
        <v>79</v>
      </c>
      <c r="B233" s="153">
        <v>42734</v>
      </c>
      <c r="C233" s="153"/>
      <c r="D233" s="154" t="s">
        <v>121</v>
      </c>
      <c r="E233" s="155" t="s">
        <v>578</v>
      </c>
      <c r="F233" s="156">
        <v>305</v>
      </c>
      <c r="G233" s="155"/>
      <c r="H233" s="155">
        <v>375</v>
      </c>
      <c r="I233" s="157">
        <v>375</v>
      </c>
      <c r="J233" s="158" t="s">
        <v>665</v>
      </c>
      <c r="K233" s="159">
        <f t="shared" si="78"/>
        <v>70</v>
      </c>
      <c r="L233" s="160">
        <f t="shared" si="79"/>
        <v>0.22950819672131148</v>
      </c>
      <c r="M233" s="155" t="s">
        <v>581</v>
      </c>
      <c r="N233" s="161">
        <v>42768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2">
        <v>80</v>
      </c>
      <c r="B234" s="153">
        <v>42739</v>
      </c>
      <c r="C234" s="153"/>
      <c r="D234" s="154" t="s">
        <v>104</v>
      </c>
      <c r="E234" s="155" t="s">
        <v>578</v>
      </c>
      <c r="F234" s="156">
        <v>99.5</v>
      </c>
      <c r="G234" s="155"/>
      <c r="H234" s="155">
        <v>158</v>
      </c>
      <c r="I234" s="157">
        <v>158</v>
      </c>
      <c r="J234" s="158" t="s">
        <v>665</v>
      </c>
      <c r="K234" s="159">
        <f t="shared" si="78"/>
        <v>58.5</v>
      </c>
      <c r="L234" s="160">
        <f t="shared" si="79"/>
        <v>0.5879396984924623</v>
      </c>
      <c r="M234" s="155" t="s">
        <v>581</v>
      </c>
      <c r="N234" s="161">
        <v>42898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81</v>
      </c>
      <c r="B235" s="153">
        <v>42739</v>
      </c>
      <c r="C235" s="153"/>
      <c r="D235" s="154" t="s">
        <v>104</v>
      </c>
      <c r="E235" s="155" t="s">
        <v>578</v>
      </c>
      <c r="F235" s="156">
        <v>99.5</v>
      </c>
      <c r="G235" s="155"/>
      <c r="H235" s="155">
        <v>158</v>
      </c>
      <c r="I235" s="157">
        <v>158</v>
      </c>
      <c r="J235" s="158" t="s">
        <v>665</v>
      </c>
      <c r="K235" s="159">
        <v>58.5</v>
      </c>
      <c r="L235" s="160">
        <v>0.58793969849246197</v>
      </c>
      <c r="M235" s="155" t="s">
        <v>581</v>
      </c>
      <c r="N235" s="161">
        <v>42898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2">
        <v>82</v>
      </c>
      <c r="B236" s="153">
        <v>42786</v>
      </c>
      <c r="C236" s="153"/>
      <c r="D236" s="154" t="s">
        <v>210</v>
      </c>
      <c r="E236" s="155" t="s">
        <v>578</v>
      </c>
      <c r="F236" s="156">
        <v>140.5</v>
      </c>
      <c r="G236" s="155"/>
      <c r="H236" s="155">
        <v>220</v>
      </c>
      <c r="I236" s="157">
        <v>220</v>
      </c>
      <c r="J236" s="158" t="s">
        <v>665</v>
      </c>
      <c r="K236" s="159">
        <f>H236-F236</f>
        <v>79.5</v>
      </c>
      <c r="L236" s="160">
        <f>K236/F236</f>
        <v>0.5658362989323843</v>
      </c>
      <c r="M236" s="155" t="s">
        <v>581</v>
      </c>
      <c r="N236" s="161">
        <v>42864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83</v>
      </c>
      <c r="B237" s="153">
        <v>42786</v>
      </c>
      <c r="C237" s="153"/>
      <c r="D237" s="154" t="s">
        <v>720</v>
      </c>
      <c r="E237" s="155" t="s">
        <v>578</v>
      </c>
      <c r="F237" s="156">
        <v>202.5</v>
      </c>
      <c r="G237" s="155"/>
      <c r="H237" s="155">
        <v>234</v>
      </c>
      <c r="I237" s="157">
        <v>234</v>
      </c>
      <c r="J237" s="158" t="s">
        <v>665</v>
      </c>
      <c r="K237" s="159">
        <v>31.5</v>
      </c>
      <c r="L237" s="160">
        <v>0.155555555555556</v>
      </c>
      <c r="M237" s="155" t="s">
        <v>581</v>
      </c>
      <c r="N237" s="161">
        <v>42836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84</v>
      </c>
      <c r="B238" s="153">
        <v>42818</v>
      </c>
      <c r="C238" s="153"/>
      <c r="D238" s="154" t="s">
        <v>721</v>
      </c>
      <c r="E238" s="155" t="s">
        <v>578</v>
      </c>
      <c r="F238" s="156">
        <v>300.5</v>
      </c>
      <c r="G238" s="155"/>
      <c r="H238" s="155">
        <v>417.5</v>
      </c>
      <c r="I238" s="157">
        <v>420</v>
      </c>
      <c r="J238" s="158" t="s">
        <v>722</v>
      </c>
      <c r="K238" s="159">
        <f>H238-F238</f>
        <v>117</v>
      </c>
      <c r="L238" s="160">
        <f>K238/F238</f>
        <v>0.38935108153078202</v>
      </c>
      <c r="M238" s="155" t="s">
        <v>581</v>
      </c>
      <c r="N238" s="161">
        <v>43070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2">
        <v>85</v>
      </c>
      <c r="B239" s="153">
        <v>42818</v>
      </c>
      <c r="C239" s="153"/>
      <c r="D239" s="154" t="s">
        <v>695</v>
      </c>
      <c r="E239" s="155" t="s">
        <v>578</v>
      </c>
      <c r="F239" s="156">
        <v>850</v>
      </c>
      <c r="G239" s="155"/>
      <c r="H239" s="155">
        <v>1042.5</v>
      </c>
      <c r="I239" s="157">
        <v>1023</v>
      </c>
      <c r="J239" s="158" t="s">
        <v>723</v>
      </c>
      <c r="K239" s="159">
        <v>192.5</v>
      </c>
      <c r="L239" s="160">
        <v>0.22647058823529401</v>
      </c>
      <c r="M239" s="155" t="s">
        <v>581</v>
      </c>
      <c r="N239" s="161">
        <v>42830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2">
        <v>86</v>
      </c>
      <c r="B240" s="153">
        <v>42830</v>
      </c>
      <c r="C240" s="153"/>
      <c r="D240" s="154" t="s">
        <v>487</v>
      </c>
      <c r="E240" s="155" t="s">
        <v>578</v>
      </c>
      <c r="F240" s="156">
        <v>785</v>
      </c>
      <c r="G240" s="155"/>
      <c r="H240" s="155">
        <v>930</v>
      </c>
      <c r="I240" s="157">
        <v>920</v>
      </c>
      <c r="J240" s="158" t="s">
        <v>724</v>
      </c>
      <c r="K240" s="159">
        <f>H240-F240</f>
        <v>145</v>
      </c>
      <c r="L240" s="160">
        <f>K240/F240</f>
        <v>0.18471337579617833</v>
      </c>
      <c r="M240" s="155" t="s">
        <v>581</v>
      </c>
      <c r="N240" s="161">
        <v>42976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2">
        <v>87</v>
      </c>
      <c r="B241" s="163">
        <v>42831</v>
      </c>
      <c r="C241" s="163"/>
      <c r="D241" s="164" t="s">
        <v>725</v>
      </c>
      <c r="E241" s="165" t="s">
        <v>578</v>
      </c>
      <c r="F241" s="166">
        <v>40</v>
      </c>
      <c r="G241" s="166"/>
      <c r="H241" s="167">
        <v>13.1</v>
      </c>
      <c r="I241" s="167">
        <v>60</v>
      </c>
      <c r="J241" s="168" t="s">
        <v>726</v>
      </c>
      <c r="K241" s="169">
        <v>-26.9</v>
      </c>
      <c r="L241" s="170">
        <v>-0.67249999999999999</v>
      </c>
      <c r="M241" s="166" t="s">
        <v>591</v>
      </c>
      <c r="N241" s="163">
        <v>43138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2">
        <v>88</v>
      </c>
      <c r="B242" s="153">
        <v>42837</v>
      </c>
      <c r="C242" s="153"/>
      <c r="D242" s="154" t="s">
        <v>102</v>
      </c>
      <c r="E242" s="155" t="s">
        <v>578</v>
      </c>
      <c r="F242" s="156">
        <v>289.5</v>
      </c>
      <c r="G242" s="155"/>
      <c r="H242" s="155">
        <v>354</v>
      </c>
      <c r="I242" s="157">
        <v>360</v>
      </c>
      <c r="J242" s="158" t="s">
        <v>727</v>
      </c>
      <c r="K242" s="159">
        <f t="shared" ref="K242:K250" si="80">H242-F242</f>
        <v>64.5</v>
      </c>
      <c r="L242" s="160">
        <f t="shared" ref="L242:L250" si="81">K242/F242</f>
        <v>0.22279792746113988</v>
      </c>
      <c r="M242" s="155" t="s">
        <v>581</v>
      </c>
      <c r="N242" s="161">
        <v>43040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89</v>
      </c>
      <c r="B243" s="153">
        <v>42845</v>
      </c>
      <c r="C243" s="153"/>
      <c r="D243" s="154" t="s">
        <v>428</v>
      </c>
      <c r="E243" s="155" t="s">
        <v>578</v>
      </c>
      <c r="F243" s="156">
        <v>700</v>
      </c>
      <c r="G243" s="155"/>
      <c r="H243" s="155">
        <v>840</v>
      </c>
      <c r="I243" s="157">
        <v>840</v>
      </c>
      <c r="J243" s="158" t="s">
        <v>728</v>
      </c>
      <c r="K243" s="159">
        <f t="shared" si="80"/>
        <v>140</v>
      </c>
      <c r="L243" s="160">
        <f t="shared" si="81"/>
        <v>0.2</v>
      </c>
      <c r="M243" s="155" t="s">
        <v>581</v>
      </c>
      <c r="N243" s="161">
        <v>42893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2">
        <v>90</v>
      </c>
      <c r="B244" s="153">
        <v>42887</v>
      </c>
      <c r="C244" s="153"/>
      <c r="D244" s="154" t="s">
        <v>729</v>
      </c>
      <c r="E244" s="155" t="s">
        <v>578</v>
      </c>
      <c r="F244" s="156">
        <v>130</v>
      </c>
      <c r="G244" s="155"/>
      <c r="H244" s="155">
        <v>144.25</v>
      </c>
      <c r="I244" s="157">
        <v>170</v>
      </c>
      <c r="J244" s="158" t="s">
        <v>730</v>
      </c>
      <c r="K244" s="159">
        <f t="shared" si="80"/>
        <v>14.25</v>
      </c>
      <c r="L244" s="160">
        <f t="shared" si="81"/>
        <v>0.10961538461538461</v>
      </c>
      <c r="M244" s="155" t="s">
        <v>581</v>
      </c>
      <c r="N244" s="161">
        <v>43675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2">
        <v>91</v>
      </c>
      <c r="B245" s="153">
        <v>42901</v>
      </c>
      <c r="C245" s="153"/>
      <c r="D245" s="154" t="s">
        <v>731</v>
      </c>
      <c r="E245" s="155" t="s">
        <v>578</v>
      </c>
      <c r="F245" s="156">
        <v>214.5</v>
      </c>
      <c r="G245" s="155"/>
      <c r="H245" s="155">
        <v>262</v>
      </c>
      <c r="I245" s="157">
        <v>262</v>
      </c>
      <c r="J245" s="158" t="s">
        <v>600</v>
      </c>
      <c r="K245" s="159">
        <f t="shared" si="80"/>
        <v>47.5</v>
      </c>
      <c r="L245" s="160">
        <f t="shared" si="81"/>
        <v>0.22144522144522144</v>
      </c>
      <c r="M245" s="155" t="s">
        <v>581</v>
      </c>
      <c r="N245" s="161">
        <v>42977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3">
        <v>92</v>
      </c>
      <c r="B246" s="184">
        <v>42933</v>
      </c>
      <c r="C246" s="184"/>
      <c r="D246" s="185" t="s">
        <v>732</v>
      </c>
      <c r="E246" s="186" t="s">
        <v>578</v>
      </c>
      <c r="F246" s="187">
        <v>370</v>
      </c>
      <c r="G246" s="186"/>
      <c r="H246" s="186">
        <v>447.5</v>
      </c>
      <c r="I246" s="188">
        <v>450</v>
      </c>
      <c r="J246" s="189" t="s">
        <v>665</v>
      </c>
      <c r="K246" s="159">
        <f t="shared" si="80"/>
        <v>77.5</v>
      </c>
      <c r="L246" s="190">
        <f t="shared" si="81"/>
        <v>0.20945945945945946</v>
      </c>
      <c r="M246" s="186" t="s">
        <v>581</v>
      </c>
      <c r="N246" s="191">
        <v>43035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3">
        <v>93</v>
      </c>
      <c r="B247" s="184">
        <v>42943</v>
      </c>
      <c r="C247" s="184"/>
      <c r="D247" s="185" t="s">
        <v>208</v>
      </c>
      <c r="E247" s="186" t="s">
        <v>578</v>
      </c>
      <c r="F247" s="187">
        <v>657.5</v>
      </c>
      <c r="G247" s="186"/>
      <c r="H247" s="186">
        <v>825</v>
      </c>
      <c r="I247" s="188">
        <v>820</v>
      </c>
      <c r="J247" s="189" t="s">
        <v>665</v>
      </c>
      <c r="K247" s="159">
        <f t="shared" si="80"/>
        <v>167.5</v>
      </c>
      <c r="L247" s="190">
        <f t="shared" si="81"/>
        <v>0.25475285171102663</v>
      </c>
      <c r="M247" s="186" t="s">
        <v>581</v>
      </c>
      <c r="N247" s="191">
        <v>43090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2">
        <v>94</v>
      </c>
      <c r="B248" s="153">
        <v>42964</v>
      </c>
      <c r="C248" s="153"/>
      <c r="D248" s="154" t="s">
        <v>382</v>
      </c>
      <c r="E248" s="155" t="s">
        <v>578</v>
      </c>
      <c r="F248" s="156">
        <v>605</v>
      </c>
      <c r="G248" s="155"/>
      <c r="H248" s="155">
        <v>750</v>
      </c>
      <c r="I248" s="157">
        <v>750</v>
      </c>
      <c r="J248" s="158" t="s">
        <v>724</v>
      </c>
      <c r="K248" s="159">
        <f t="shared" si="80"/>
        <v>145</v>
      </c>
      <c r="L248" s="160">
        <f t="shared" si="81"/>
        <v>0.23966942148760331</v>
      </c>
      <c r="M248" s="155" t="s">
        <v>581</v>
      </c>
      <c r="N248" s="161">
        <v>43027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62">
        <v>95</v>
      </c>
      <c r="B249" s="163">
        <v>42979</v>
      </c>
      <c r="C249" s="163"/>
      <c r="D249" s="171" t="s">
        <v>733</v>
      </c>
      <c r="E249" s="166" t="s">
        <v>578</v>
      </c>
      <c r="F249" s="166">
        <v>255</v>
      </c>
      <c r="G249" s="167"/>
      <c r="H249" s="167">
        <v>217.25</v>
      </c>
      <c r="I249" s="167">
        <v>320</v>
      </c>
      <c r="J249" s="168" t="s">
        <v>734</v>
      </c>
      <c r="K249" s="169">
        <f t="shared" si="80"/>
        <v>-37.75</v>
      </c>
      <c r="L249" s="172">
        <f t="shared" si="81"/>
        <v>-0.14803921568627451</v>
      </c>
      <c r="M249" s="166" t="s">
        <v>591</v>
      </c>
      <c r="N249" s="163">
        <v>43661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96</v>
      </c>
      <c r="B250" s="153">
        <v>42997</v>
      </c>
      <c r="C250" s="153"/>
      <c r="D250" s="154" t="s">
        <v>735</v>
      </c>
      <c r="E250" s="155" t="s">
        <v>578</v>
      </c>
      <c r="F250" s="156">
        <v>215</v>
      </c>
      <c r="G250" s="155"/>
      <c r="H250" s="155">
        <v>258</v>
      </c>
      <c r="I250" s="157">
        <v>258</v>
      </c>
      <c r="J250" s="158" t="s">
        <v>665</v>
      </c>
      <c r="K250" s="159">
        <f t="shared" si="80"/>
        <v>43</v>
      </c>
      <c r="L250" s="160">
        <f t="shared" si="81"/>
        <v>0.2</v>
      </c>
      <c r="M250" s="155" t="s">
        <v>581</v>
      </c>
      <c r="N250" s="161">
        <v>43040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2">
        <v>97</v>
      </c>
      <c r="B251" s="153">
        <v>42997</v>
      </c>
      <c r="C251" s="153"/>
      <c r="D251" s="154" t="s">
        <v>735</v>
      </c>
      <c r="E251" s="155" t="s">
        <v>578</v>
      </c>
      <c r="F251" s="156">
        <v>215</v>
      </c>
      <c r="G251" s="155"/>
      <c r="H251" s="155">
        <v>258</v>
      </c>
      <c r="I251" s="157">
        <v>258</v>
      </c>
      <c r="J251" s="189" t="s">
        <v>665</v>
      </c>
      <c r="K251" s="159">
        <v>43</v>
      </c>
      <c r="L251" s="160">
        <v>0.2</v>
      </c>
      <c r="M251" s="155" t="s">
        <v>581</v>
      </c>
      <c r="N251" s="161">
        <v>43040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3">
        <v>98</v>
      </c>
      <c r="B252" s="184">
        <v>42998</v>
      </c>
      <c r="C252" s="184"/>
      <c r="D252" s="185" t="s">
        <v>736</v>
      </c>
      <c r="E252" s="186" t="s">
        <v>578</v>
      </c>
      <c r="F252" s="156">
        <v>75</v>
      </c>
      <c r="G252" s="186"/>
      <c r="H252" s="186">
        <v>90</v>
      </c>
      <c r="I252" s="188">
        <v>90</v>
      </c>
      <c r="J252" s="158" t="s">
        <v>737</v>
      </c>
      <c r="K252" s="159">
        <f t="shared" ref="K252:K257" si="82">H252-F252</f>
        <v>15</v>
      </c>
      <c r="L252" s="160">
        <f t="shared" ref="L252:L257" si="83">K252/F252</f>
        <v>0.2</v>
      </c>
      <c r="M252" s="155" t="s">
        <v>581</v>
      </c>
      <c r="N252" s="161">
        <v>43019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3">
        <v>99</v>
      </c>
      <c r="B253" s="184">
        <v>43011</v>
      </c>
      <c r="C253" s="184"/>
      <c r="D253" s="185" t="s">
        <v>738</v>
      </c>
      <c r="E253" s="186" t="s">
        <v>578</v>
      </c>
      <c r="F253" s="187">
        <v>315</v>
      </c>
      <c r="G253" s="186"/>
      <c r="H253" s="186">
        <v>392</v>
      </c>
      <c r="I253" s="188">
        <v>384</v>
      </c>
      <c r="J253" s="189" t="s">
        <v>739</v>
      </c>
      <c r="K253" s="159">
        <f t="shared" si="82"/>
        <v>77</v>
      </c>
      <c r="L253" s="190">
        <f t="shared" si="83"/>
        <v>0.24444444444444444</v>
      </c>
      <c r="M253" s="186" t="s">
        <v>581</v>
      </c>
      <c r="N253" s="191">
        <v>43017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3">
        <v>100</v>
      </c>
      <c r="B254" s="184">
        <v>43013</v>
      </c>
      <c r="C254" s="184"/>
      <c r="D254" s="185" t="s">
        <v>460</v>
      </c>
      <c r="E254" s="186" t="s">
        <v>578</v>
      </c>
      <c r="F254" s="187">
        <v>145</v>
      </c>
      <c r="G254" s="186"/>
      <c r="H254" s="186">
        <v>179</v>
      </c>
      <c r="I254" s="188">
        <v>180</v>
      </c>
      <c r="J254" s="189" t="s">
        <v>740</v>
      </c>
      <c r="K254" s="159">
        <f t="shared" si="82"/>
        <v>34</v>
      </c>
      <c r="L254" s="190">
        <f t="shared" si="83"/>
        <v>0.23448275862068965</v>
      </c>
      <c r="M254" s="186" t="s">
        <v>581</v>
      </c>
      <c r="N254" s="191">
        <v>43025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101</v>
      </c>
      <c r="B255" s="184">
        <v>43014</v>
      </c>
      <c r="C255" s="184"/>
      <c r="D255" s="185" t="s">
        <v>357</v>
      </c>
      <c r="E255" s="186" t="s">
        <v>578</v>
      </c>
      <c r="F255" s="187">
        <v>256</v>
      </c>
      <c r="G255" s="186"/>
      <c r="H255" s="186">
        <v>323</v>
      </c>
      <c r="I255" s="188">
        <v>320</v>
      </c>
      <c r="J255" s="189" t="s">
        <v>665</v>
      </c>
      <c r="K255" s="159">
        <f t="shared" si="82"/>
        <v>67</v>
      </c>
      <c r="L255" s="190">
        <f t="shared" si="83"/>
        <v>0.26171875</v>
      </c>
      <c r="M255" s="186" t="s">
        <v>581</v>
      </c>
      <c r="N255" s="191">
        <v>43067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3">
        <v>102</v>
      </c>
      <c r="B256" s="184">
        <v>43017</v>
      </c>
      <c r="C256" s="184"/>
      <c r="D256" s="185" t="s">
        <v>371</v>
      </c>
      <c r="E256" s="186" t="s">
        <v>578</v>
      </c>
      <c r="F256" s="187">
        <v>137.5</v>
      </c>
      <c r="G256" s="186"/>
      <c r="H256" s="186">
        <v>184</v>
      </c>
      <c r="I256" s="188">
        <v>183</v>
      </c>
      <c r="J256" s="189" t="s">
        <v>741</v>
      </c>
      <c r="K256" s="159">
        <f t="shared" si="82"/>
        <v>46.5</v>
      </c>
      <c r="L256" s="190">
        <f t="shared" si="83"/>
        <v>0.33818181818181819</v>
      </c>
      <c r="M256" s="186" t="s">
        <v>581</v>
      </c>
      <c r="N256" s="191">
        <v>43108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103</v>
      </c>
      <c r="B257" s="184">
        <v>43018</v>
      </c>
      <c r="C257" s="184"/>
      <c r="D257" s="185" t="s">
        <v>742</v>
      </c>
      <c r="E257" s="186" t="s">
        <v>578</v>
      </c>
      <c r="F257" s="187">
        <v>125.5</v>
      </c>
      <c r="G257" s="186"/>
      <c r="H257" s="186">
        <v>158</v>
      </c>
      <c r="I257" s="188">
        <v>155</v>
      </c>
      <c r="J257" s="189" t="s">
        <v>743</v>
      </c>
      <c r="K257" s="159">
        <f t="shared" si="82"/>
        <v>32.5</v>
      </c>
      <c r="L257" s="190">
        <f t="shared" si="83"/>
        <v>0.25896414342629481</v>
      </c>
      <c r="M257" s="186" t="s">
        <v>581</v>
      </c>
      <c r="N257" s="191">
        <v>43067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104</v>
      </c>
      <c r="B258" s="184">
        <v>43018</v>
      </c>
      <c r="C258" s="184"/>
      <c r="D258" s="185" t="s">
        <v>744</v>
      </c>
      <c r="E258" s="186" t="s">
        <v>578</v>
      </c>
      <c r="F258" s="187">
        <v>895</v>
      </c>
      <c r="G258" s="186"/>
      <c r="H258" s="186">
        <v>1122.5</v>
      </c>
      <c r="I258" s="188">
        <v>1078</v>
      </c>
      <c r="J258" s="189" t="s">
        <v>745</v>
      </c>
      <c r="K258" s="159">
        <v>227.5</v>
      </c>
      <c r="L258" s="190">
        <v>0.25418994413407803</v>
      </c>
      <c r="M258" s="186" t="s">
        <v>581</v>
      </c>
      <c r="N258" s="191">
        <v>43117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3">
        <v>105</v>
      </c>
      <c r="B259" s="184">
        <v>43020</v>
      </c>
      <c r="C259" s="184"/>
      <c r="D259" s="185" t="s">
        <v>366</v>
      </c>
      <c r="E259" s="186" t="s">
        <v>578</v>
      </c>
      <c r="F259" s="187">
        <v>525</v>
      </c>
      <c r="G259" s="186"/>
      <c r="H259" s="186">
        <v>629</v>
      </c>
      <c r="I259" s="188">
        <v>629</v>
      </c>
      <c r="J259" s="189" t="s">
        <v>665</v>
      </c>
      <c r="K259" s="159">
        <v>104</v>
      </c>
      <c r="L259" s="190">
        <v>0.19809523809523799</v>
      </c>
      <c r="M259" s="186" t="s">
        <v>581</v>
      </c>
      <c r="N259" s="191">
        <v>43119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3">
        <v>106</v>
      </c>
      <c r="B260" s="184">
        <v>43046</v>
      </c>
      <c r="C260" s="184"/>
      <c r="D260" s="185" t="s">
        <v>404</v>
      </c>
      <c r="E260" s="186" t="s">
        <v>578</v>
      </c>
      <c r="F260" s="187">
        <v>740</v>
      </c>
      <c r="G260" s="186"/>
      <c r="H260" s="186">
        <v>892.5</v>
      </c>
      <c r="I260" s="188">
        <v>900</v>
      </c>
      <c r="J260" s="189" t="s">
        <v>746</v>
      </c>
      <c r="K260" s="159">
        <f t="shared" ref="K260:K262" si="84">H260-F260</f>
        <v>152.5</v>
      </c>
      <c r="L260" s="190">
        <f t="shared" ref="L260:L262" si="85">K260/F260</f>
        <v>0.20608108108108109</v>
      </c>
      <c r="M260" s="186" t="s">
        <v>581</v>
      </c>
      <c r="N260" s="191">
        <v>43052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52">
        <v>107</v>
      </c>
      <c r="B261" s="153">
        <v>43073</v>
      </c>
      <c r="C261" s="153"/>
      <c r="D261" s="154" t="s">
        <v>747</v>
      </c>
      <c r="E261" s="155" t="s">
        <v>578</v>
      </c>
      <c r="F261" s="156">
        <v>118.5</v>
      </c>
      <c r="G261" s="155"/>
      <c r="H261" s="155">
        <v>143.5</v>
      </c>
      <c r="I261" s="157">
        <v>145</v>
      </c>
      <c r="J261" s="158" t="s">
        <v>748</v>
      </c>
      <c r="K261" s="159">
        <f t="shared" si="84"/>
        <v>25</v>
      </c>
      <c r="L261" s="160">
        <f t="shared" si="85"/>
        <v>0.2109704641350211</v>
      </c>
      <c r="M261" s="155" t="s">
        <v>581</v>
      </c>
      <c r="N261" s="161">
        <v>43097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62">
        <v>108</v>
      </c>
      <c r="B262" s="163">
        <v>43090</v>
      </c>
      <c r="C262" s="163"/>
      <c r="D262" s="164" t="s">
        <v>433</v>
      </c>
      <c r="E262" s="165" t="s">
        <v>578</v>
      </c>
      <c r="F262" s="166">
        <v>715</v>
      </c>
      <c r="G262" s="166"/>
      <c r="H262" s="167">
        <v>500</v>
      </c>
      <c r="I262" s="167">
        <v>872</v>
      </c>
      <c r="J262" s="168" t="s">
        <v>749</v>
      </c>
      <c r="K262" s="169">
        <f t="shared" si="84"/>
        <v>-215</v>
      </c>
      <c r="L262" s="170">
        <f t="shared" si="85"/>
        <v>-0.30069930069930068</v>
      </c>
      <c r="M262" s="166" t="s">
        <v>591</v>
      </c>
      <c r="N262" s="163">
        <v>43670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52">
        <v>109</v>
      </c>
      <c r="B263" s="153">
        <v>43098</v>
      </c>
      <c r="C263" s="153"/>
      <c r="D263" s="154" t="s">
        <v>738</v>
      </c>
      <c r="E263" s="155" t="s">
        <v>578</v>
      </c>
      <c r="F263" s="156">
        <v>435</v>
      </c>
      <c r="G263" s="155"/>
      <c r="H263" s="155">
        <v>542.5</v>
      </c>
      <c r="I263" s="157">
        <v>539</v>
      </c>
      <c r="J263" s="158" t="s">
        <v>665</v>
      </c>
      <c r="K263" s="159">
        <v>107.5</v>
      </c>
      <c r="L263" s="160">
        <v>0.247126436781609</v>
      </c>
      <c r="M263" s="155" t="s">
        <v>581</v>
      </c>
      <c r="N263" s="161">
        <v>43206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2">
        <v>110</v>
      </c>
      <c r="B264" s="153">
        <v>43098</v>
      </c>
      <c r="C264" s="153"/>
      <c r="D264" s="154" t="s">
        <v>548</v>
      </c>
      <c r="E264" s="155" t="s">
        <v>578</v>
      </c>
      <c r="F264" s="156">
        <v>885</v>
      </c>
      <c r="G264" s="155"/>
      <c r="H264" s="155">
        <v>1090</v>
      </c>
      <c r="I264" s="157">
        <v>1084</v>
      </c>
      <c r="J264" s="158" t="s">
        <v>665</v>
      </c>
      <c r="K264" s="159">
        <v>205</v>
      </c>
      <c r="L264" s="160">
        <v>0.23163841807909599</v>
      </c>
      <c r="M264" s="155" t="s">
        <v>581</v>
      </c>
      <c r="N264" s="161">
        <v>43213</v>
      </c>
      <c r="O264" s="1"/>
      <c r="P264" s="1"/>
      <c r="Q264" s="231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2">
        <v>111</v>
      </c>
      <c r="B265" s="193">
        <v>43192</v>
      </c>
      <c r="C265" s="193"/>
      <c r="D265" s="171" t="s">
        <v>750</v>
      </c>
      <c r="E265" s="166" t="s">
        <v>578</v>
      </c>
      <c r="F265" s="194">
        <v>478.5</v>
      </c>
      <c r="G265" s="166"/>
      <c r="H265" s="166">
        <v>442</v>
      </c>
      <c r="I265" s="167">
        <v>613</v>
      </c>
      <c r="J265" s="168" t="s">
        <v>751</v>
      </c>
      <c r="K265" s="169">
        <f t="shared" ref="K265:K268" si="86">H265-F265</f>
        <v>-36.5</v>
      </c>
      <c r="L265" s="170">
        <f t="shared" ref="L265:L268" si="87">K265/F265</f>
        <v>-7.6280041797283177E-2</v>
      </c>
      <c r="M265" s="166" t="s">
        <v>591</v>
      </c>
      <c r="N265" s="163">
        <v>43762</v>
      </c>
      <c r="O265" s="1"/>
      <c r="P265" s="1"/>
      <c r="Q265" s="231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62">
        <v>112</v>
      </c>
      <c r="B266" s="163">
        <v>43194</v>
      </c>
      <c r="C266" s="163"/>
      <c r="D266" s="164" t="s">
        <v>752</v>
      </c>
      <c r="E266" s="165" t="s">
        <v>578</v>
      </c>
      <c r="F266" s="166">
        <f>141.5-7.3</f>
        <v>134.19999999999999</v>
      </c>
      <c r="G266" s="166"/>
      <c r="H266" s="167">
        <v>77</v>
      </c>
      <c r="I266" s="167">
        <v>180</v>
      </c>
      <c r="J266" s="168" t="s">
        <v>753</v>
      </c>
      <c r="K266" s="169">
        <f t="shared" si="86"/>
        <v>-57.199999999999989</v>
      </c>
      <c r="L266" s="170">
        <f t="shared" si="87"/>
        <v>-0.42622950819672129</v>
      </c>
      <c r="M266" s="166" t="s">
        <v>591</v>
      </c>
      <c r="N266" s="163">
        <v>43522</v>
      </c>
      <c r="O266" s="1"/>
      <c r="P266" s="1"/>
      <c r="Q266" s="231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62">
        <v>113</v>
      </c>
      <c r="B267" s="163">
        <v>43209</v>
      </c>
      <c r="C267" s="163"/>
      <c r="D267" s="164" t="s">
        <v>754</v>
      </c>
      <c r="E267" s="165" t="s">
        <v>578</v>
      </c>
      <c r="F267" s="166">
        <v>430</v>
      </c>
      <c r="G267" s="166"/>
      <c r="H267" s="167">
        <v>220</v>
      </c>
      <c r="I267" s="167">
        <v>537</v>
      </c>
      <c r="J267" s="168" t="s">
        <v>755</v>
      </c>
      <c r="K267" s="169">
        <f t="shared" si="86"/>
        <v>-210</v>
      </c>
      <c r="L267" s="170">
        <f t="shared" si="87"/>
        <v>-0.48837209302325579</v>
      </c>
      <c r="M267" s="166" t="s">
        <v>591</v>
      </c>
      <c r="N267" s="163">
        <v>43252</v>
      </c>
      <c r="O267" s="1"/>
      <c r="P267" s="1"/>
      <c r="Q267" s="231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3">
        <v>114</v>
      </c>
      <c r="B268" s="184">
        <v>43220</v>
      </c>
      <c r="C268" s="184"/>
      <c r="D268" s="185" t="s">
        <v>756</v>
      </c>
      <c r="E268" s="186" t="s">
        <v>578</v>
      </c>
      <c r="F268" s="186">
        <v>153.5</v>
      </c>
      <c r="G268" s="186"/>
      <c r="H268" s="186">
        <v>196</v>
      </c>
      <c r="I268" s="188">
        <v>196</v>
      </c>
      <c r="J268" s="158" t="s">
        <v>757</v>
      </c>
      <c r="K268" s="159">
        <f t="shared" si="86"/>
        <v>42.5</v>
      </c>
      <c r="L268" s="160">
        <f t="shared" si="87"/>
        <v>0.27687296416938112</v>
      </c>
      <c r="M268" s="155" t="s">
        <v>581</v>
      </c>
      <c r="N268" s="161">
        <v>43605</v>
      </c>
      <c r="O268" s="1"/>
      <c r="P268" s="1"/>
      <c r="Q268" s="231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62">
        <v>115</v>
      </c>
      <c r="B269" s="163">
        <v>43306</v>
      </c>
      <c r="C269" s="163"/>
      <c r="D269" s="164" t="s">
        <v>725</v>
      </c>
      <c r="E269" s="165" t="s">
        <v>578</v>
      </c>
      <c r="F269" s="166">
        <v>27.5</v>
      </c>
      <c r="G269" s="166"/>
      <c r="H269" s="167">
        <v>13.1</v>
      </c>
      <c r="I269" s="167">
        <v>60</v>
      </c>
      <c r="J269" s="168" t="s">
        <v>758</v>
      </c>
      <c r="K269" s="169">
        <v>-14.4</v>
      </c>
      <c r="L269" s="170">
        <v>-0.52363636363636401</v>
      </c>
      <c r="M269" s="166" t="s">
        <v>591</v>
      </c>
      <c r="N269" s="163">
        <v>43138</v>
      </c>
      <c r="O269" s="1"/>
      <c r="P269" s="1"/>
      <c r="Q269" s="231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2">
        <v>116</v>
      </c>
      <c r="B270" s="193">
        <v>43318</v>
      </c>
      <c r="C270" s="193"/>
      <c r="D270" s="171" t="s">
        <v>759</v>
      </c>
      <c r="E270" s="166" t="s">
        <v>578</v>
      </c>
      <c r="F270" s="166">
        <v>148.5</v>
      </c>
      <c r="G270" s="166"/>
      <c r="H270" s="166">
        <v>102</v>
      </c>
      <c r="I270" s="167">
        <v>182</v>
      </c>
      <c r="J270" s="168" t="s">
        <v>760</v>
      </c>
      <c r="K270" s="169">
        <f>H270-F270</f>
        <v>-46.5</v>
      </c>
      <c r="L270" s="170">
        <f>K270/F270</f>
        <v>-0.31313131313131315</v>
      </c>
      <c r="M270" s="166" t="s">
        <v>591</v>
      </c>
      <c r="N270" s="163">
        <v>43661</v>
      </c>
      <c r="O270" s="1"/>
      <c r="P270" s="1"/>
      <c r="Q270" s="231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52">
        <v>117</v>
      </c>
      <c r="B271" s="153">
        <v>43335</v>
      </c>
      <c r="C271" s="153"/>
      <c r="D271" s="154" t="s">
        <v>761</v>
      </c>
      <c r="E271" s="155" t="s">
        <v>578</v>
      </c>
      <c r="F271" s="186">
        <v>285</v>
      </c>
      <c r="G271" s="155"/>
      <c r="H271" s="155">
        <v>355</v>
      </c>
      <c r="I271" s="157">
        <v>364</v>
      </c>
      <c r="J271" s="158" t="s">
        <v>762</v>
      </c>
      <c r="K271" s="159">
        <v>70</v>
      </c>
      <c r="L271" s="160">
        <v>0.24561403508771901</v>
      </c>
      <c r="M271" s="155" t="s">
        <v>581</v>
      </c>
      <c r="N271" s="161">
        <v>43455</v>
      </c>
      <c r="O271" s="1"/>
      <c r="P271" s="1"/>
      <c r="Q271" s="231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2">
        <v>118</v>
      </c>
      <c r="B272" s="153">
        <v>43341</v>
      </c>
      <c r="C272" s="153"/>
      <c r="D272" s="154" t="s">
        <v>394</v>
      </c>
      <c r="E272" s="155" t="s">
        <v>578</v>
      </c>
      <c r="F272" s="186">
        <v>525</v>
      </c>
      <c r="G272" s="155"/>
      <c r="H272" s="155">
        <v>585</v>
      </c>
      <c r="I272" s="157">
        <v>635</v>
      </c>
      <c r="J272" s="158" t="s">
        <v>763</v>
      </c>
      <c r="K272" s="159">
        <f t="shared" ref="K272:K323" si="88">H272-F272</f>
        <v>60</v>
      </c>
      <c r="L272" s="160">
        <f t="shared" ref="L272:L323" si="89">K272/F272</f>
        <v>0.11428571428571428</v>
      </c>
      <c r="M272" s="155" t="s">
        <v>581</v>
      </c>
      <c r="N272" s="161">
        <v>43662</v>
      </c>
      <c r="O272" s="1"/>
      <c r="P272" s="1"/>
      <c r="Q272" s="231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52">
        <v>119</v>
      </c>
      <c r="B273" s="153">
        <v>43395</v>
      </c>
      <c r="C273" s="153"/>
      <c r="D273" s="154" t="s">
        <v>382</v>
      </c>
      <c r="E273" s="155" t="s">
        <v>578</v>
      </c>
      <c r="F273" s="186">
        <v>475</v>
      </c>
      <c r="G273" s="155"/>
      <c r="H273" s="155">
        <v>574</v>
      </c>
      <c r="I273" s="157">
        <v>570</v>
      </c>
      <c r="J273" s="158" t="s">
        <v>665</v>
      </c>
      <c r="K273" s="159">
        <f t="shared" si="88"/>
        <v>99</v>
      </c>
      <c r="L273" s="160">
        <f t="shared" si="89"/>
        <v>0.20842105263157895</v>
      </c>
      <c r="M273" s="155" t="s">
        <v>581</v>
      </c>
      <c r="N273" s="161">
        <v>43403</v>
      </c>
      <c r="O273" s="1"/>
      <c r="P273" s="1"/>
      <c r="Q273" s="231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3">
        <v>120</v>
      </c>
      <c r="B274" s="184">
        <v>43397</v>
      </c>
      <c r="C274" s="184"/>
      <c r="D274" s="185" t="s">
        <v>764</v>
      </c>
      <c r="E274" s="186" t="s">
        <v>578</v>
      </c>
      <c r="F274" s="186">
        <v>707.5</v>
      </c>
      <c r="G274" s="186"/>
      <c r="H274" s="186">
        <v>872</v>
      </c>
      <c r="I274" s="188">
        <v>872</v>
      </c>
      <c r="J274" s="189" t="s">
        <v>665</v>
      </c>
      <c r="K274" s="159">
        <f t="shared" si="88"/>
        <v>164.5</v>
      </c>
      <c r="L274" s="190">
        <f t="shared" si="89"/>
        <v>0.23250883392226149</v>
      </c>
      <c r="M274" s="186" t="s">
        <v>581</v>
      </c>
      <c r="N274" s="191">
        <v>43482</v>
      </c>
      <c r="O274" s="1"/>
      <c r="P274" s="1"/>
      <c r="Q274" s="231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3">
        <v>121</v>
      </c>
      <c r="B275" s="184">
        <v>43398</v>
      </c>
      <c r="C275" s="184"/>
      <c r="D275" s="185" t="s">
        <v>765</v>
      </c>
      <c r="E275" s="186" t="s">
        <v>578</v>
      </c>
      <c r="F275" s="186">
        <v>162</v>
      </c>
      <c r="G275" s="186"/>
      <c r="H275" s="186">
        <v>204</v>
      </c>
      <c r="I275" s="188">
        <v>209</v>
      </c>
      <c r="J275" s="189" t="s">
        <v>766</v>
      </c>
      <c r="K275" s="159">
        <f t="shared" si="88"/>
        <v>42</v>
      </c>
      <c r="L275" s="190">
        <f t="shared" si="89"/>
        <v>0.25925925925925924</v>
      </c>
      <c r="M275" s="186" t="s">
        <v>581</v>
      </c>
      <c r="N275" s="191">
        <v>43539</v>
      </c>
      <c r="O275" s="1"/>
      <c r="P275" s="1"/>
      <c r="Q275" s="231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3">
        <v>122</v>
      </c>
      <c r="B276" s="184">
        <v>43399</v>
      </c>
      <c r="C276" s="184"/>
      <c r="D276" s="185" t="s">
        <v>480</v>
      </c>
      <c r="E276" s="186" t="s">
        <v>578</v>
      </c>
      <c r="F276" s="186">
        <v>240</v>
      </c>
      <c r="G276" s="186"/>
      <c r="H276" s="186">
        <v>297</v>
      </c>
      <c r="I276" s="188">
        <v>297</v>
      </c>
      <c r="J276" s="189" t="s">
        <v>665</v>
      </c>
      <c r="K276" s="195">
        <f t="shared" si="88"/>
        <v>57</v>
      </c>
      <c r="L276" s="190">
        <f t="shared" si="89"/>
        <v>0.23749999999999999</v>
      </c>
      <c r="M276" s="186" t="s">
        <v>581</v>
      </c>
      <c r="N276" s="191">
        <v>43417</v>
      </c>
      <c r="O276" s="1"/>
      <c r="P276" s="1"/>
      <c r="Q276" s="231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52">
        <v>123</v>
      </c>
      <c r="B277" s="153">
        <v>43439</v>
      </c>
      <c r="C277" s="153"/>
      <c r="D277" s="154" t="s">
        <v>767</v>
      </c>
      <c r="E277" s="155" t="s">
        <v>578</v>
      </c>
      <c r="F277" s="155">
        <v>202.5</v>
      </c>
      <c r="G277" s="155"/>
      <c r="H277" s="155">
        <v>255</v>
      </c>
      <c r="I277" s="157">
        <v>252</v>
      </c>
      <c r="J277" s="158" t="s">
        <v>665</v>
      </c>
      <c r="K277" s="159">
        <f t="shared" si="88"/>
        <v>52.5</v>
      </c>
      <c r="L277" s="160">
        <f t="shared" si="89"/>
        <v>0.25925925925925924</v>
      </c>
      <c r="M277" s="155" t="s">
        <v>581</v>
      </c>
      <c r="N277" s="161">
        <v>43542</v>
      </c>
      <c r="O277" s="1"/>
      <c r="P277" s="1"/>
      <c r="Q277" s="231"/>
      <c r="R277" s="1"/>
      <c r="S277" s="6" t="s">
        <v>768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3">
        <v>124</v>
      </c>
      <c r="B278" s="184">
        <v>43465</v>
      </c>
      <c r="C278" s="153"/>
      <c r="D278" s="185" t="s">
        <v>159</v>
      </c>
      <c r="E278" s="186" t="s">
        <v>578</v>
      </c>
      <c r="F278" s="186">
        <v>710</v>
      </c>
      <c r="G278" s="186"/>
      <c r="H278" s="186">
        <v>866</v>
      </c>
      <c r="I278" s="188">
        <v>866</v>
      </c>
      <c r="J278" s="189" t="s">
        <v>665</v>
      </c>
      <c r="K278" s="159">
        <f t="shared" si="88"/>
        <v>156</v>
      </c>
      <c r="L278" s="160">
        <f t="shared" si="89"/>
        <v>0.21971830985915494</v>
      </c>
      <c r="M278" s="155" t="s">
        <v>581</v>
      </c>
      <c r="N278" s="161">
        <v>43553</v>
      </c>
      <c r="O278" s="1"/>
      <c r="P278" s="1"/>
      <c r="Q278" s="231"/>
      <c r="R278" s="1"/>
      <c r="S278" s="6" t="s">
        <v>768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3">
        <v>125</v>
      </c>
      <c r="B279" s="184">
        <v>43522</v>
      </c>
      <c r="C279" s="184"/>
      <c r="D279" s="185" t="s">
        <v>174</v>
      </c>
      <c r="E279" s="186" t="s">
        <v>578</v>
      </c>
      <c r="F279" s="186">
        <v>337.25</v>
      </c>
      <c r="G279" s="186"/>
      <c r="H279" s="186">
        <v>398.5</v>
      </c>
      <c r="I279" s="188">
        <v>411</v>
      </c>
      <c r="J279" s="158" t="s">
        <v>769</v>
      </c>
      <c r="K279" s="159">
        <f t="shared" si="88"/>
        <v>61.25</v>
      </c>
      <c r="L279" s="160">
        <f t="shared" si="89"/>
        <v>0.1816160118606375</v>
      </c>
      <c r="M279" s="155" t="s">
        <v>581</v>
      </c>
      <c r="N279" s="161">
        <v>43760</v>
      </c>
      <c r="O279" s="1"/>
      <c r="P279" s="1"/>
      <c r="Q279" s="231"/>
      <c r="R279" s="1"/>
      <c r="S279" s="6" t="s">
        <v>768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6">
        <v>126</v>
      </c>
      <c r="B280" s="197">
        <v>43559</v>
      </c>
      <c r="C280" s="197"/>
      <c r="D280" s="198" t="s">
        <v>770</v>
      </c>
      <c r="E280" s="199" t="s">
        <v>578</v>
      </c>
      <c r="F280" s="199">
        <v>130</v>
      </c>
      <c r="G280" s="199"/>
      <c r="H280" s="199">
        <v>65</v>
      </c>
      <c r="I280" s="200">
        <v>158</v>
      </c>
      <c r="J280" s="168" t="s">
        <v>771</v>
      </c>
      <c r="K280" s="169">
        <f t="shared" si="88"/>
        <v>-65</v>
      </c>
      <c r="L280" s="170">
        <f t="shared" si="89"/>
        <v>-0.5</v>
      </c>
      <c r="M280" s="166" t="s">
        <v>591</v>
      </c>
      <c r="N280" s="163">
        <v>43726</v>
      </c>
      <c r="O280" s="1"/>
      <c r="P280" s="1"/>
      <c r="Q280" s="231"/>
      <c r="R280" s="1"/>
      <c r="S280" s="6" t="s">
        <v>772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3">
        <v>127</v>
      </c>
      <c r="B281" s="184">
        <v>43017</v>
      </c>
      <c r="C281" s="184"/>
      <c r="D281" s="185" t="s">
        <v>210</v>
      </c>
      <c r="E281" s="186" t="s">
        <v>578</v>
      </c>
      <c r="F281" s="186">
        <v>141.5</v>
      </c>
      <c r="G281" s="186"/>
      <c r="H281" s="186">
        <v>183.5</v>
      </c>
      <c r="I281" s="188">
        <v>210</v>
      </c>
      <c r="J281" s="158" t="s">
        <v>766</v>
      </c>
      <c r="K281" s="159">
        <f t="shared" si="88"/>
        <v>42</v>
      </c>
      <c r="L281" s="160">
        <f t="shared" si="89"/>
        <v>0.29681978798586572</v>
      </c>
      <c r="M281" s="155" t="s">
        <v>581</v>
      </c>
      <c r="N281" s="161">
        <v>43042</v>
      </c>
      <c r="O281" s="1"/>
      <c r="P281" s="1"/>
      <c r="Q281" s="231"/>
      <c r="R281" s="1"/>
      <c r="S281" s="6" t="s">
        <v>772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96">
        <v>128</v>
      </c>
      <c r="B282" s="197">
        <v>43074</v>
      </c>
      <c r="C282" s="197"/>
      <c r="D282" s="198" t="s">
        <v>773</v>
      </c>
      <c r="E282" s="199" t="s">
        <v>578</v>
      </c>
      <c r="F282" s="194">
        <v>172</v>
      </c>
      <c r="G282" s="199"/>
      <c r="H282" s="199">
        <v>155.25</v>
      </c>
      <c r="I282" s="200">
        <v>230</v>
      </c>
      <c r="J282" s="168" t="s">
        <v>774</v>
      </c>
      <c r="K282" s="169">
        <f t="shared" si="88"/>
        <v>-16.75</v>
      </c>
      <c r="L282" s="170">
        <f t="shared" si="89"/>
        <v>-9.7383720930232565E-2</v>
      </c>
      <c r="M282" s="166" t="s">
        <v>591</v>
      </c>
      <c r="N282" s="163">
        <v>43787</v>
      </c>
      <c r="O282" s="1"/>
      <c r="P282" s="1"/>
      <c r="Q282" s="231"/>
      <c r="R282" s="1"/>
      <c r="S282" s="6" t="s">
        <v>772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3">
        <v>129</v>
      </c>
      <c r="B283" s="184">
        <v>43398</v>
      </c>
      <c r="C283" s="184"/>
      <c r="D283" s="185" t="s">
        <v>120</v>
      </c>
      <c r="E283" s="186" t="s">
        <v>578</v>
      </c>
      <c r="F283" s="186">
        <v>698.5</v>
      </c>
      <c r="G283" s="186"/>
      <c r="H283" s="186">
        <v>890</v>
      </c>
      <c r="I283" s="188">
        <v>890</v>
      </c>
      <c r="J283" s="158" t="s">
        <v>775</v>
      </c>
      <c r="K283" s="159">
        <f t="shared" si="88"/>
        <v>191.5</v>
      </c>
      <c r="L283" s="160">
        <f t="shared" si="89"/>
        <v>0.27415891195418757</v>
      </c>
      <c r="M283" s="155" t="s">
        <v>581</v>
      </c>
      <c r="N283" s="161">
        <v>44328</v>
      </c>
      <c r="O283" s="1"/>
      <c r="P283" s="1"/>
      <c r="Q283" s="231"/>
      <c r="R283" s="1"/>
      <c r="S283" s="6" t="s">
        <v>768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130</v>
      </c>
      <c r="B284" s="184">
        <v>42877</v>
      </c>
      <c r="C284" s="184"/>
      <c r="D284" s="185" t="s">
        <v>776</v>
      </c>
      <c r="E284" s="186" t="s">
        <v>578</v>
      </c>
      <c r="F284" s="186">
        <v>127.6</v>
      </c>
      <c r="G284" s="186"/>
      <c r="H284" s="186">
        <v>138</v>
      </c>
      <c r="I284" s="188">
        <v>190</v>
      </c>
      <c r="J284" s="158" t="s">
        <v>777</v>
      </c>
      <c r="K284" s="159">
        <f t="shared" si="88"/>
        <v>10.400000000000006</v>
      </c>
      <c r="L284" s="160">
        <f t="shared" si="89"/>
        <v>8.1504702194357417E-2</v>
      </c>
      <c r="M284" s="155" t="s">
        <v>581</v>
      </c>
      <c r="N284" s="161">
        <v>43774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3">
        <v>131</v>
      </c>
      <c r="B285" s="184">
        <v>43158</v>
      </c>
      <c r="C285" s="184"/>
      <c r="D285" s="185" t="s">
        <v>778</v>
      </c>
      <c r="E285" s="186" t="s">
        <v>578</v>
      </c>
      <c r="F285" s="186">
        <v>317</v>
      </c>
      <c r="G285" s="186"/>
      <c r="H285" s="186">
        <v>382.5</v>
      </c>
      <c r="I285" s="188">
        <v>398</v>
      </c>
      <c r="J285" s="158" t="s">
        <v>779</v>
      </c>
      <c r="K285" s="159">
        <f t="shared" si="88"/>
        <v>65.5</v>
      </c>
      <c r="L285" s="160">
        <f t="shared" si="89"/>
        <v>0.20662460567823343</v>
      </c>
      <c r="M285" s="155" t="s">
        <v>581</v>
      </c>
      <c r="N285" s="161">
        <v>44238</v>
      </c>
      <c r="O285" s="1"/>
      <c r="P285" s="1"/>
      <c r="Q285" s="231"/>
      <c r="R285" s="1"/>
      <c r="S285" s="6" t="s">
        <v>772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96">
        <v>132</v>
      </c>
      <c r="B286" s="197">
        <v>43164</v>
      </c>
      <c r="C286" s="197"/>
      <c r="D286" s="198" t="s">
        <v>166</v>
      </c>
      <c r="E286" s="199" t="s">
        <v>578</v>
      </c>
      <c r="F286" s="194">
        <f>510-14.4</f>
        <v>495.6</v>
      </c>
      <c r="G286" s="199"/>
      <c r="H286" s="199">
        <v>350</v>
      </c>
      <c r="I286" s="200">
        <v>672</v>
      </c>
      <c r="J286" s="168" t="s">
        <v>780</v>
      </c>
      <c r="K286" s="169">
        <f t="shared" si="88"/>
        <v>-145.60000000000002</v>
      </c>
      <c r="L286" s="170">
        <f t="shared" si="89"/>
        <v>-0.29378531073446329</v>
      </c>
      <c r="M286" s="166" t="s">
        <v>591</v>
      </c>
      <c r="N286" s="163">
        <v>43887</v>
      </c>
      <c r="O286" s="1"/>
      <c r="P286" s="1"/>
      <c r="Q286" s="231"/>
      <c r="R286" s="1"/>
      <c r="S286" s="6" t="s">
        <v>768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96">
        <v>133</v>
      </c>
      <c r="B287" s="197">
        <v>43237</v>
      </c>
      <c r="C287" s="197"/>
      <c r="D287" s="198" t="s">
        <v>781</v>
      </c>
      <c r="E287" s="199" t="s">
        <v>578</v>
      </c>
      <c r="F287" s="194">
        <v>230.3</v>
      </c>
      <c r="G287" s="199"/>
      <c r="H287" s="199">
        <v>102.5</v>
      </c>
      <c r="I287" s="200">
        <v>348</v>
      </c>
      <c r="J287" s="168" t="s">
        <v>782</v>
      </c>
      <c r="K287" s="169">
        <f t="shared" si="88"/>
        <v>-127.80000000000001</v>
      </c>
      <c r="L287" s="170">
        <f t="shared" si="89"/>
        <v>-0.55492835432045162</v>
      </c>
      <c r="M287" s="166" t="s">
        <v>591</v>
      </c>
      <c r="N287" s="163">
        <v>43896</v>
      </c>
      <c r="O287" s="1"/>
      <c r="P287" s="1"/>
      <c r="Q287" s="231"/>
      <c r="R287" s="1"/>
      <c r="S287" s="6" t="s">
        <v>768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3">
        <v>134</v>
      </c>
      <c r="B288" s="184">
        <v>43258</v>
      </c>
      <c r="C288" s="184"/>
      <c r="D288" s="185" t="s">
        <v>437</v>
      </c>
      <c r="E288" s="186" t="s">
        <v>578</v>
      </c>
      <c r="F288" s="186">
        <f>342.5-5.1</f>
        <v>337.4</v>
      </c>
      <c r="G288" s="186"/>
      <c r="H288" s="186">
        <v>412.5</v>
      </c>
      <c r="I288" s="188">
        <v>439</v>
      </c>
      <c r="J288" s="158" t="s">
        <v>783</v>
      </c>
      <c r="K288" s="159">
        <f t="shared" si="88"/>
        <v>75.100000000000023</v>
      </c>
      <c r="L288" s="160">
        <f t="shared" si="89"/>
        <v>0.22258446947243635</v>
      </c>
      <c r="M288" s="155" t="s">
        <v>581</v>
      </c>
      <c r="N288" s="161">
        <v>44230</v>
      </c>
      <c r="O288" s="1"/>
      <c r="P288" s="1"/>
      <c r="Q288" s="231"/>
      <c r="R288" s="1"/>
      <c r="S288" s="6" t="s">
        <v>772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77">
        <v>135</v>
      </c>
      <c r="B289" s="176">
        <v>43285</v>
      </c>
      <c r="C289" s="176"/>
      <c r="D289" s="177" t="s">
        <v>58</v>
      </c>
      <c r="E289" s="178" t="s">
        <v>578</v>
      </c>
      <c r="F289" s="178">
        <f>127.5-5.53</f>
        <v>121.97</v>
      </c>
      <c r="G289" s="179"/>
      <c r="H289" s="179">
        <v>122.5</v>
      </c>
      <c r="I289" s="179">
        <v>170</v>
      </c>
      <c r="J289" s="180" t="s">
        <v>784</v>
      </c>
      <c r="K289" s="181">
        <f t="shared" si="88"/>
        <v>0.53000000000000114</v>
      </c>
      <c r="L289" s="182">
        <f t="shared" si="89"/>
        <v>4.3453308190538747E-3</v>
      </c>
      <c r="M289" s="178" t="s">
        <v>598</v>
      </c>
      <c r="N289" s="176">
        <v>44431</v>
      </c>
      <c r="O289" s="1"/>
      <c r="P289" s="1"/>
      <c r="Q289" s="231"/>
      <c r="R289" s="1"/>
      <c r="S289" s="6" t="s">
        <v>768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96">
        <v>136</v>
      </c>
      <c r="B290" s="197">
        <v>43294</v>
      </c>
      <c r="C290" s="197"/>
      <c r="D290" s="198" t="s">
        <v>785</v>
      </c>
      <c r="E290" s="199" t="s">
        <v>578</v>
      </c>
      <c r="F290" s="194">
        <v>46.5</v>
      </c>
      <c r="G290" s="199"/>
      <c r="H290" s="199">
        <v>17</v>
      </c>
      <c r="I290" s="200">
        <v>59</v>
      </c>
      <c r="J290" s="168" t="s">
        <v>786</v>
      </c>
      <c r="K290" s="169">
        <f t="shared" si="88"/>
        <v>-29.5</v>
      </c>
      <c r="L290" s="170">
        <f t="shared" si="89"/>
        <v>-0.63440860215053763</v>
      </c>
      <c r="M290" s="166" t="s">
        <v>591</v>
      </c>
      <c r="N290" s="163">
        <v>43887</v>
      </c>
      <c r="O290" s="1"/>
      <c r="P290" s="1"/>
      <c r="Q290" s="231"/>
      <c r="R290" s="1"/>
      <c r="S290" s="6" t="s">
        <v>768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137</v>
      </c>
      <c r="B291" s="184">
        <v>43396</v>
      </c>
      <c r="C291" s="184"/>
      <c r="D291" s="185" t="s">
        <v>420</v>
      </c>
      <c r="E291" s="186" t="s">
        <v>578</v>
      </c>
      <c r="F291" s="186">
        <v>156.5</v>
      </c>
      <c r="G291" s="186"/>
      <c r="H291" s="186">
        <v>207.5</v>
      </c>
      <c r="I291" s="188">
        <v>191</v>
      </c>
      <c r="J291" s="158" t="s">
        <v>665</v>
      </c>
      <c r="K291" s="159">
        <f t="shared" si="88"/>
        <v>51</v>
      </c>
      <c r="L291" s="160">
        <f t="shared" si="89"/>
        <v>0.32587859424920129</v>
      </c>
      <c r="M291" s="155" t="s">
        <v>581</v>
      </c>
      <c r="N291" s="161">
        <v>44369</v>
      </c>
      <c r="O291" s="1"/>
      <c r="P291" s="1"/>
      <c r="Q291" s="231"/>
      <c r="R291" s="1"/>
      <c r="S291" s="6" t="s">
        <v>768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3">
        <v>138</v>
      </c>
      <c r="B292" s="184">
        <v>43439</v>
      </c>
      <c r="C292" s="184"/>
      <c r="D292" s="185" t="s">
        <v>345</v>
      </c>
      <c r="E292" s="186" t="s">
        <v>578</v>
      </c>
      <c r="F292" s="186">
        <v>259.5</v>
      </c>
      <c r="G292" s="186"/>
      <c r="H292" s="186">
        <v>320</v>
      </c>
      <c r="I292" s="188">
        <v>320</v>
      </c>
      <c r="J292" s="158" t="s">
        <v>665</v>
      </c>
      <c r="K292" s="159">
        <f t="shared" si="88"/>
        <v>60.5</v>
      </c>
      <c r="L292" s="160">
        <f t="shared" si="89"/>
        <v>0.23314065510597304</v>
      </c>
      <c r="M292" s="155" t="s">
        <v>581</v>
      </c>
      <c r="N292" s="161">
        <v>44323</v>
      </c>
      <c r="O292" s="1"/>
      <c r="P292" s="1"/>
      <c r="Q292" s="231"/>
      <c r="R292" s="1"/>
      <c r="S292" s="6" t="s">
        <v>768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96">
        <v>139</v>
      </c>
      <c r="B293" s="197">
        <v>43439</v>
      </c>
      <c r="C293" s="197"/>
      <c r="D293" s="198" t="s">
        <v>787</v>
      </c>
      <c r="E293" s="199" t="s">
        <v>578</v>
      </c>
      <c r="F293" s="199">
        <v>715</v>
      </c>
      <c r="G293" s="199"/>
      <c r="H293" s="199">
        <v>445</v>
      </c>
      <c r="I293" s="200">
        <v>840</v>
      </c>
      <c r="J293" s="168" t="s">
        <v>788</v>
      </c>
      <c r="K293" s="169">
        <f t="shared" si="88"/>
        <v>-270</v>
      </c>
      <c r="L293" s="170">
        <f t="shared" si="89"/>
        <v>-0.3776223776223776</v>
      </c>
      <c r="M293" s="166" t="s">
        <v>591</v>
      </c>
      <c r="N293" s="163">
        <v>43800</v>
      </c>
      <c r="O293" s="1"/>
      <c r="P293" s="1"/>
      <c r="Q293" s="231"/>
      <c r="R293" s="1"/>
      <c r="S293" s="6" t="s">
        <v>768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140</v>
      </c>
      <c r="B294" s="184">
        <v>43469</v>
      </c>
      <c r="C294" s="184"/>
      <c r="D294" s="185" t="s">
        <v>180</v>
      </c>
      <c r="E294" s="186" t="s">
        <v>578</v>
      </c>
      <c r="F294" s="186">
        <v>875</v>
      </c>
      <c r="G294" s="186"/>
      <c r="H294" s="186">
        <v>1165</v>
      </c>
      <c r="I294" s="188">
        <v>1185</v>
      </c>
      <c r="J294" s="158" t="s">
        <v>789</v>
      </c>
      <c r="K294" s="159">
        <f t="shared" si="88"/>
        <v>290</v>
      </c>
      <c r="L294" s="160">
        <f t="shared" si="89"/>
        <v>0.33142857142857141</v>
      </c>
      <c r="M294" s="155" t="s">
        <v>581</v>
      </c>
      <c r="N294" s="161">
        <v>43847</v>
      </c>
      <c r="O294" s="1"/>
      <c r="P294" s="1"/>
      <c r="Q294" s="231"/>
      <c r="R294" s="1"/>
      <c r="S294" s="6" t="s">
        <v>768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3">
        <v>141</v>
      </c>
      <c r="B295" s="184">
        <v>43559</v>
      </c>
      <c r="C295" s="184"/>
      <c r="D295" s="185" t="s">
        <v>363</v>
      </c>
      <c r="E295" s="186" t="s">
        <v>578</v>
      </c>
      <c r="F295" s="186">
        <f>387-14.63</f>
        <v>372.37</v>
      </c>
      <c r="G295" s="186"/>
      <c r="H295" s="186">
        <v>490</v>
      </c>
      <c r="I295" s="188">
        <v>490</v>
      </c>
      <c r="J295" s="158" t="s">
        <v>665</v>
      </c>
      <c r="K295" s="159">
        <f t="shared" si="88"/>
        <v>117.63</v>
      </c>
      <c r="L295" s="160">
        <f t="shared" si="89"/>
        <v>0.31589548030185027</v>
      </c>
      <c r="M295" s="155" t="s">
        <v>581</v>
      </c>
      <c r="N295" s="161">
        <v>43850</v>
      </c>
      <c r="O295" s="1"/>
      <c r="P295" s="1"/>
      <c r="Q295" s="231"/>
      <c r="R295" s="1"/>
      <c r="S295" s="6" t="s">
        <v>768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96">
        <v>142</v>
      </c>
      <c r="B296" s="197">
        <v>43578</v>
      </c>
      <c r="C296" s="197"/>
      <c r="D296" s="198" t="s">
        <v>790</v>
      </c>
      <c r="E296" s="199" t="s">
        <v>590</v>
      </c>
      <c r="F296" s="199">
        <v>220</v>
      </c>
      <c r="G296" s="199"/>
      <c r="H296" s="199">
        <v>127.5</v>
      </c>
      <c r="I296" s="200">
        <v>284</v>
      </c>
      <c r="J296" s="168" t="s">
        <v>791</v>
      </c>
      <c r="K296" s="169">
        <f t="shared" si="88"/>
        <v>-92.5</v>
      </c>
      <c r="L296" s="170">
        <f t="shared" si="89"/>
        <v>-0.42045454545454547</v>
      </c>
      <c r="M296" s="166" t="s">
        <v>591</v>
      </c>
      <c r="N296" s="163">
        <v>43896</v>
      </c>
      <c r="O296" s="1"/>
      <c r="P296" s="1"/>
      <c r="Q296" s="231"/>
      <c r="R296" s="1"/>
      <c r="S296" s="6" t="s">
        <v>768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3">
        <v>143</v>
      </c>
      <c r="B297" s="184">
        <v>43622</v>
      </c>
      <c r="C297" s="184"/>
      <c r="D297" s="185" t="s">
        <v>481</v>
      </c>
      <c r="E297" s="186" t="s">
        <v>590</v>
      </c>
      <c r="F297" s="186">
        <v>332.8</v>
      </c>
      <c r="G297" s="186"/>
      <c r="H297" s="186">
        <v>405</v>
      </c>
      <c r="I297" s="188">
        <v>419</v>
      </c>
      <c r="J297" s="158" t="s">
        <v>792</v>
      </c>
      <c r="K297" s="159">
        <f t="shared" si="88"/>
        <v>72.199999999999989</v>
      </c>
      <c r="L297" s="160">
        <f t="shared" si="89"/>
        <v>0.21694711538461534</v>
      </c>
      <c r="M297" s="155" t="s">
        <v>581</v>
      </c>
      <c r="N297" s="161">
        <v>43860</v>
      </c>
      <c r="O297" s="1"/>
      <c r="P297" s="1"/>
      <c r="Q297" s="231"/>
      <c r="R297" s="1"/>
      <c r="S297" s="6" t="s">
        <v>772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77">
        <v>144</v>
      </c>
      <c r="B298" s="176">
        <v>43641</v>
      </c>
      <c r="C298" s="176"/>
      <c r="D298" s="177" t="s">
        <v>172</v>
      </c>
      <c r="E298" s="178" t="s">
        <v>578</v>
      </c>
      <c r="F298" s="178">
        <v>386</v>
      </c>
      <c r="G298" s="179"/>
      <c r="H298" s="179">
        <v>395</v>
      </c>
      <c r="I298" s="179">
        <v>452</v>
      </c>
      <c r="J298" s="180" t="s">
        <v>793</v>
      </c>
      <c r="K298" s="181">
        <f t="shared" si="88"/>
        <v>9</v>
      </c>
      <c r="L298" s="182">
        <f t="shared" si="89"/>
        <v>2.3316062176165803E-2</v>
      </c>
      <c r="M298" s="178" t="s">
        <v>598</v>
      </c>
      <c r="N298" s="176">
        <v>43868</v>
      </c>
      <c r="O298" s="1"/>
      <c r="P298" s="1"/>
      <c r="Q298" s="231"/>
      <c r="R298" s="1"/>
      <c r="S298" s="6" t="s">
        <v>772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77">
        <v>145</v>
      </c>
      <c r="B299" s="176">
        <v>43707</v>
      </c>
      <c r="C299" s="176"/>
      <c r="D299" s="177" t="s">
        <v>146</v>
      </c>
      <c r="E299" s="178" t="s">
        <v>578</v>
      </c>
      <c r="F299" s="178">
        <v>137.5</v>
      </c>
      <c r="G299" s="179"/>
      <c r="H299" s="179">
        <v>138.5</v>
      </c>
      <c r="I299" s="179">
        <v>190</v>
      </c>
      <c r="J299" s="180" t="s">
        <v>794</v>
      </c>
      <c r="K299" s="181">
        <f t="shared" si="88"/>
        <v>1</v>
      </c>
      <c r="L299" s="182">
        <f t="shared" si="89"/>
        <v>7.2727272727272727E-3</v>
      </c>
      <c r="M299" s="178" t="s">
        <v>598</v>
      </c>
      <c r="N299" s="176">
        <v>44432</v>
      </c>
      <c r="O299" s="1"/>
      <c r="P299" s="1"/>
      <c r="Q299" s="231"/>
      <c r="R299" s="1"/>
      <c r="S299" s="6" t="s">
        <v>768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3">
        <v>146</v>
      </c>
      <c r="B300" s="184">
        <v>43731</v>
      </c>
      <c r="C300" s="184"/>
      <c r="D300" s="185" t="s">
        <v>430</v>
      </c>
      <c r="E300" s="186" t="s">
        <v>578</v>
      </c>
      <c r="F300" s="186">
        <v>235</v>
      </c>
      <c r="G300" s="186"/>
      <c r="H300" s="186">
        <v>295</v>
      </c>
      <c r="I300" s="188">
        <v>296</v>
      </c>
      <c r="J300" s="158" t="s">
        <v>795</v>
      </c>
      <c r="K300" s="159">
        <f t="shared" si="88"/>
        <v>60</v>
      </c>
      <c r="L300" s="160">
        <f t="shared" si="89"/>
        <v>0.25531914893617019</v>
      </c>
      <c r="M300" s="155" t="s">
        <v>581</v>
      </c>
      <c r="N300" s="161">
        <v>43844</v>
      </c>
      <c r="O300" s="1"/>
      <c r="P300" s="1"/>
      <c r="Q300" s="231"/>
      <c r="R300" s="1"/>
      <c r="S300" s="6" t="s">
        <v>772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3">
        <v>147</v>
      </c>
      <c r="B301" s="184">
        <v>43752</v>
      </c>
      <c r="C301" s="184"/>
      <c r="D301" s="185" t="s">
        <v>796</v>
      </c>
      <c r="E301" s="186" t="s">
        <v>578</v>
      </c>
      <c r="F301" s="186">
        <v>277.5</v>
      </c>
      <c r="G301" s="186"/>
      <c r="H301" s="186">
        <v>333</v>
      </c>
      <c r="I301" s="188">
        <v>333</v>
      </c>
      <c r="J301" s="158" t="s">
        <v>797</v>
      </c>
      <c r="K301" s="159">
        <f t="shared" si="88"/>
        <v>55.5</v>
      </c>
      <c r="L301" s="160">
        <f t="shared" si="89"/>
        <v>0.2</v>
      </c>
      <c r="M301" s="155" t="s">
        <v>581</v>
      </c>
      <c r="N301" s="161">
        <v>43846</v>
      </c>
      <c r="O301" s="1"/>
      <c r="P301" s="1"/>
      <c r="Q301" s="231"/>
      <c r="R301" s="1"/>
      <c r="S301" s="6" t="s">
        <v>768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3">
        <v>148</v>
      </c>
      <c r="B302" s="184">
        <v>43752</v>
      </c>
      <c r="C302" s="184"/>
      <c r="D302" s="185" t="s">
        <v>798</v>
      </c>
      <c r="E302" s="186" t="s">
        <v>578</v>
      </c>
      <c r="F302" s="186">
        <v>930</v>
      </c>
      <c r="G302" s="186"/>
      <c r="H302" s="186">
        <v>1165</v>
      </c>
      <c r="I302" s="188">
        <v>1200</v>
      </c>
      <c r="J302" s="158" t="s">
        <v>799</v>
      </c>
      <c r="K302" s="159">
        <f t="shared" si="88"/>
        <v>235</v>
      </c>
      <c r="L302" s="160">
        <f t="shared" si="89"/>
        <v>0.25268817204301075</v>
      </c>
      <c r="M302" s="155" t="s">
        <v>581</v>
      </c>
      <c r="N302" s="161">
        <v>43847</v>
      </c>
      <c r="O302" s="1"/>
      <c r="P302" s="1"/>
      <c r="Q302" s="231"/>
      <c r="R302" s="1"/>
      <c r="S302" s="6" t="s">
        <v>772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3">
        <v>149</v>
      </c>
      <c r="B303" s="184">
        <v>43753</v>
      </c>
      <c r="C303" s="184"/>
      <c r="D303" s="185" t="s">
        <v>800</v>
      </c>
      <c r="E303" s="186" t="s">
        <v>578</v>
      </c>
      <c r="F303" s="156">
        <v>111</v>
      </c>
      <c r="G303" s="186"/>
      <c r="H303" s="186">
        <v>141</v>
      </c>
      <c r="I303" s="188">
        <v>141</v>
      </c>
      <c r="J303" s="158" t="s">
        <v>801</v>
      </c>
      <c r="K303" s="159">
        <f t="shared" si="88"/>
        <v>30</v>
      </c>
      <c r="L303" s="160">
        <f t="shared" si="89"/>
        <v>0.27027027027027029</v>
      </c>
      <c r="M303" s="155" t="s">
        <v>581</v>
      </c>
      <c r="N303" s="161">
        <v>44328</v>
      </c>
      <c r="O303" s="1"/>
      <c r="P303" s="1"/>
      <c r="Q303" s="231"/>
      <c r="R303" s="1"/>
      <c r="S303" s="6" t="s">
        <v>772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3">
        <v>150</v>
      </c>
      <c r="B304" s="184">
        <v>43753</v>
      </c>
      <c r="C304" s="184"/>
      <c r="D304" s="185" t="s">
        <v>802</v>
      </c>
      <c r="E304" s="186" t="s">
        <v>578</v>
      </c>
      <c r="F304" s="156">
        <v>296</v>
      </c>
      <c r="G304" s="186"/>
      <c r="H304" s="186">
        <v>370</v>
      </c>
      <c r="I304" s="188">
        <v>370</v>
      </c>
      <c r="J304" s="158" t="s">
        <v>665</v>
      </c>
      <c r="K304" s="159">
        <f t="shared" si="88"/>
        <v>74</v>
      </c>
      <c r="L304" s="160">
        <f t="shared" si="89"/>
        <v>0.25</v>
      </c>
      <c r="M304" s="155" t="s">
        <v>581</v>
      </c>
      <c r="N304" s="161">
        <v>43853</v>
      </c>
      <c r="O304" s="1"/>
      <c r="P304" s="1"/>
      <c r="Q304" s="231"/>
      <c r="R304" s="1"/>
      <c r="S304" s="6" t="s">
        <v>772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3">
        <v>151</v>
      </c>
      <c r="B305" s="184">
        <v>43754</v>
      </c>
      <c r="C305" s="184"/>
      <c r="D305" s="185" t="s">
        <v>803</v>
      </c>
      <c r="E305" s="186" t="s">
        <v>578</v>
      </c>
      <c r="F305" s="156">
        <v>300</v>
      </c>
      <c r="G305" s="186"/>
      <c r="H305" s="186">
        <v>382.5</v>
      </c>
      <c r="I305" s="188">
        <v>344</v>
      </c>
      <c r="J305" s="158" t="s">
        <v>804</v>
      </c>
      <c r="K305" s="159">
        <f t="shared" si="88"/>
        <v>82.5</v>
      </c>
      <c r="L305" s="160">
        <f t="shared" si="89"/>
        <v>0.27500000000000002</v>
      </c>
      <c r="M305" s="155" t="s">
        <v>581</v>
      </c>
      <c r="N305" s="161">
        <v>44238</v>
      </c>
      <c r="O305" s="1"/>
      <c r="P305" s="1"/>
      <c r="Q305" s="231"/>
      <c r="R305" s="1"/>
      <c r="S305" s="6" t="s">
        <v>772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3">
        <v>152</v>
      </c>
      <c r="B306" s="184">
        <v>43832</v>
      </c>
      <c r="C306" s="184"/>
      <c r="D306" s="185" t="s">
        <v>805</v>
      </c>
      <c r="E306" s="186" t="s">
        <v>578</v>
      </c>
      <c r="F306" s="156">
        <v>495</v>
      </c>
      <c r="G306" s="186"/>
      <c r="H306" s="186">
        <v>595</v>
      </c>
      <c r="I306" s="188">
        <v>590</v>
      </c>
      <c r="J306" s="158" t="s">
        <v>601</v>
      </c>
      <c r="K306" s="159">
        <f t="shared" si="88"/>
        <v>100</v>
      </c>
      <c r="L306" s="160">
        <f t="shared" si="89"/>
        <v>0.20202020202020202</v>
      </c>
      <c r="M306" s="155" t="s">
        <v>581</v>
      </c>
      <c r="N306" s="161">
        <v>44589</v>
      </c>
      <c r="O306" s="1"/>
      <c r="P306" s="1"/>
      <c r="Q306" s="231"/>
      <c r="R306" s="1"/>
      <c r="S306" s="6" t="s">
        <v>772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3">
        <v>153</v>
      </c>
      <c r="B307" s="184">
        <v>43966</v>
      </c>
      <c r="C307" s="184"/>
      <c r="D307" s="185" t="s">
        <v>76</v>
      </c>
      <c r="E307" s="186" t="s">
        <v>578</v>
      </c>
      <c r="F307" s="156">
        <v>67.5</v>
      </c>
      <c r="G307" s="186"/>
      <c r="H307" s="186">
        <v>86</v>
      </c>
      <c r="I307" s="188">
        <v>86</v>
      </c>
      <c r="J307" s="158" t="s">
        <v>806</v>
      </c>
      <c r="K307" s="159">
        <f t="shared" si="88"/>
        <v>18.5</v>
      </c>
      <c r="L307" s="160">
        <f t="shared" si="89"/>
        <v>0.27407407407407408</v>
      </c>
      <c r="M307" s="155" t="s">
        <v>581</v>
      </c>
      <c r="N307" s="161">
        <v>44008</v>
      </c>
      <c r="O307" s="1"/>
      <c r="P307" s="1"/>
      <c r="Q307" s="231"/>
      <c r="R307" s="1"/>
      <c r="S307" s="6" t="s">
        <v>772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3">
        <v>154</v>
      </c>
      <c r="B308" s="184">
        <v>44035</v>
      </c>
      <c r="C308" s="184"/>
      <c r="D308" s="185" t="s">
        <v>480</v>
      </c>
      <c r="E308" s="186" t="s">
        <v>578</v>
      </c>
      <c r="F308" s="156">
        <v>231</v>
      </c>
      <c r="G308" s="186"/>
      <c r="H308" s="186">
        <v>281</v>
      </c>
      <c r="I308" s="188">
        <v>281</v>
      </c>
      <c r="J308" s="158" t="s">
        <v>665</v>
      </c>
      <c r="K308" s="159">
        <f t="shared" si="88"/>
        <v>50</v>
      </c>
      <c r="L308" s="160">
        <f t="shared" si="89"/>
        <v>0.21645021645021645</v>
      </c>
      <c r="M308" s="155" t="s">
        <v>581</v>
      </c>
      <c r="N308" s="161">
        <v>44358</v>
      </c>
      <c r="O308" s="1"/>
      <c r="P308" s="1"/>
      <c r="Q308" s="231"/>
      <c r="R308" s="1"/>
      <c r="S308" s="6" t="s">
        <v>772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3">
        <v>155</v>
      </c>
      <c r="B309" s="184">
        <v>44092</v>
      </c>
      <c r="C309" s="184"/>
      <c r="D309" s="185" t="s">
        <v>144</v>
      </c>
      <c r="E309" s="186" t="s">
        <v>578</v>
      </c>
      <c r="F309" s="186">
        <v>206</v>
      </c>
      <c r="G309" s="186"/>
      <c r="H309" s="186">
        <v>248</v>
      </c>
      <c r="I309" s="188">
        <v>248</v>
      </c>
      <c r="J309" s="158" t="s">
        <v>665</v>
      </c>
      <c r="K309" s="159">
        <f t="shared" si="88"/>
        <v>42</v>
      </c>
      <c r="L309" s="160">
        <f t="shared" si="89"/>
        <v>0.20388349514563106</v>
      </c>
      <c r="M309" s="155" t="s">
        <v>581</v>
      </c>
      <c r="N309" s="161">
        <v>44214</v>
      </c>
      <c r="O309" s="1"/>
      <c r="P309" s="1"/>
      <c r="Q309" s="231"/>
      <c r="R309" s="1"/>
      <c r="S309" s="6" t="s">
        <v>772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3">
        <v>156</v>
      </c>
      <c r="B310" s="184">
        <v>44140</v>
      </c>
      <c r="C310" s="184"/>
      <c r="D310" s="185" t="s">
        <v>144</v>
      </c>
      <c r="E310" s="186" t="s">
        <v>578</v>
      </c>
      <c r="F310" s="186">
        <v>182.5</v>
      </c>
      <c r="G310" s="186"/>
      <c r="H310" s="186">
        <v>248</v>
      </c>
      <c r="I310" s="188">
        <v>248</v>
      </c>
      <c r="J310" s="158" t="s">
        <v>665</v>
      </c>
      <c r="K310" s="159">
        <f t="shared" si="88"/>
        <v>65.5</v>
      </c>
      <c r="L310" s="160">
        <f t="shared" si="89"/>
        <v>0.35890410958904112</v>
      </c>
      <c r="M310" s="155" t="s">
        <v>581</v>
      </c>
      <c r="N310" s="161">
        <v>44214</v>
      </c>
      <c r="O310" s="1"/>
      <c r="P310" s="1"/>
      <c r="Q310" s="231"/>
      <c r="R310" s="1"/>
      <c r="S310" s="6" t="s">
        <v>772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3">
        <v>157</v>
      </c>
      <c r="B311" s="184">
        <v>44140</v>
      </c>
      <c r="C311" s="184"/>
      <c r="D311" s="185" t="s">
        <v>345</v>
      </c>
      <c r="E311" s="186" t="s">
        <v>578</v>
      </c>
      <c r="F311" s="186">
        <v>247.5</v>
      </c>
      <c r="G311" s="186"/>
      <c r="H311" s="186">
        <v>320</v>
      </c>
      <c r="I311" s="188">
        <v>320</v>
      </c>
      <c r="J311" s="158" t="s">
        <v>665</v>
      </c>
      <c r="K311" s="159">
        <f t="shared" si="88"/>
        <v>72.5</v>
      </c>
      <c r="L311" s="160">
        <f t="shared" si="89"/>
        <v>0.29292929292929293</v>
      </c>
      <c r="M311" s="155" t="s">
        <v>581</v>
      </c>
      <c r="N311" s="161">
        <v>44323</v>
      </c>
      <c r="O311" s="1"/>
      <c r="P311" s="1"/>
      <c r="Q311" s="231"/>
      <c r="R311" s="1"/>
      <c r="S311" s="6" t="s">
        <v>772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3">
        <v>158</v>
      </c>
      <c r="B312" s="184">
        <v>44140</v>
      </c>
      <c r="C312" s="184"/>
      <c r="D312" s="185" t="s">
        <v>203</v>
      </c>
      <c r="E312" s="186" t="s">
        <v>578</v>
      </c>
      <c r="F312" s="156">
        <v>925</v>
      </c>
      <c r="G312" s="186"/>
      <c r="H312" s="186">
        <v>1095</v>
      </c>
      <c r="I312" s="188">
        <v>1093</v>
      </c>
      <c r="J312" s="158" t="s">
        <v>807</v>
      </c>
      <c r="K312" s="159">
        <f t="shared" si="88"/>
        <v>170</v>
      </c>
      <c r="L312" s="160">
        <f t="shared" si="89"/>
        <v>0.18378378378378379</v>
      </c>
      <c r="M312" s="155" t="s">
        <v>581</v>
      </c>
      <c r="N312" s="161">
        <v>44201</v>
      </c>
      <c r="O312" s="1"/>
      <c r="P312" s="1"/>
      <c r="Q312" s="231"/>
      <c r="R312" s="1"/>
      <c r="S312" s="6" t="s">
        <v>772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3">
        <v>159</v>
      </c>
      <c r="B313" s="184">
        <v>44140</v>
      </c>
      <c r="C313" s="184"/>
      <c r="D313" s="185" t="s">
        <v>363</v>
      </c>
      <c r="E313" s="186" t="s">
        <v>578</v>
      </c>
      <c r="F313" s="156">
        <v>332.5</v>
      </c>
      <c r="G313" s="186"/>
      <c r="H313" s="186">
        <v>393</v>
      </c>
      <c r="I313" s="188">
        <v>406</v>
      </c>
      <c r="J313" s="158" t="s">
        <v>808</v>
      </c>
      <c r="K313" s="159">
        <f t="shared" si="88"/>
        <v>60.5</v>
      </c>
      <c r="L313" s="160">
        <f t="shared" si="89"/>
        <v>0.18195488721804512</v>
      </c>
      <c r="M313" s="155" t="s">
        <v>581</v>
      </c>
      <c r="N313" s="161">
        <v>44256</v>
      </c>
      <c r="O313" s="1"/>
      <c r="P313" s="1"/>
      <c r="Q313" s="231"/>
      <c r="R313" s="1"/>
      <c r="S313" s="6" t="s">
        <v>772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3">
        <v>160</v>
      </c>
      <c r="B314" s="184">
        <v>44141</v>
      </c>
      <c r="C314" s="184"/>
      <c r="D314" s="185" t="s">
        <v>480</v>
      </c>
      <c r="E314" s="186" t="s">
        <v>578</v>
      </c>
      <c r="F314" s="156">
        <v>231</v>
      </c>
      <c r="G314" s="186"/>
      <c r="H314" s="186">
        <v>281</v>
      </c>
      <c r="I314" s="188">
        <v>281</v>
      </c>
      <c r="J314" s="158" t="s">
        <v>665</v>
      </c>
      <c r="K314" s="159">
        <f t="shared" si="88"/>
        <v>50</v>
      </c>
      <c r="L314" s="160">
        <f t="shared" si="89"/>
        <v>0.21645021645021645</v>
      </c>
      <c r="M314" s="155" t="s">
        <v>581</v>
      </c>
      <c r="N314" s="161">
        <v>44358</v>
      </c>
      <c r="O314" s="1"/>
      <c r="P314" s="1"/>
      <c r="Q314" s="231"/>
      <c r="R314" s="1"/>
      <c r="S314" s="6" t="s">
        <v>772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3">
        <v>161</v>
      </c>
      <c r="B315" s="184">
        <v>44187</v>
      </c>
      <c r="C315" s="184"/>
      <c r="D315" s="185" t="s">
        <v>809</v>
      </c>
      <c r="E315" s="186" t="s">
        <v>578</v>
      </c>
      <c r="F315" s="156">
        <v>190</v>
      </c>
      <c r="G315" s="186"/>
      <c r="H315" s="186">
        <v>239</v>
      </c>
      <c r="I315" s="188">
        <v>239</v>
      </c>
      <c r="J315" s="158" t="s">
        <v>810</v>
      </c>
      <c r="K315" s="159">
        <f t="shared" si="88"/>
        <v>49</v>
      </c>
      <c r="L315" s="160">
        <f t="shared" si="89"/>
        <v>0.25789473684210529</v>
      </c>
      <c r="M315" s="155" t="s">
        <v>581</v>
      </c>
      <c r="N315" s="161">
        <v>44844</v>
      </c>
      <c r="O315" s="1"/>
      <c r="P315" s="1"/>
      <c r="Q315" s="231"/>
      <c r="R315" s="1"/>
      <c r="S315" s="6" t="s">
        <v>772</v>
      </c>
    </row>
    <row r="316" spans="1:27" ht="12.75" customHeight="1">
      <c r="A316" s="183">
        <v>162</v>
      </c>
      <c r="B316" s="184">
        <v>44258</v>
      </c>
      <c r="C316" s="184"/>
      <c r="D316" s="185" t="s">
        <v>805</v>
      </c>
      <c r="E316" s="186" t="s">
        <v>578</v>
      </c>
      <c r="F316" s="156">
        <v>495</v>
      </c>
      <c r="G316" s="186"/>
      <c r="H316" s="186">
        <v>595</v>
      </c>
      <c r="I316" s="188">
        <v>590</v>
      </c>
      <c r="J316" s="158" t="s">
        <v>601</v>
      </c>
      <c r="K316" s="159">
        <f t="shared" si="88"/>
        <v>100</v>
      </c>
      <c r="L316" s="160">
        <f t="shared" si="89"/>
        <v>0.20202020202020202</v>
      </c>
      <c r="M316" s="155" t="s">
        <v>581</v>
      </c>
      <c r="N316" s="161">
        <v>44589</v>
      </c>
      <c r="O316" s="1"/>
      <c r="P316" s="1"/>
      <c r="Q316" s="231"/>
      <c r="S316" s="6" t="s">
        <v>772</v>
      </c>
    </row>
    <row r="317" spans="1:27" ht="12.75" customHeight="1">
      <c r="A317" s="183">
        <v>163</v>
      </c>
      <c r="B317" s="184">
        <v>44274</v>
      </c>
      <c r="C317" s="184"/>
      <c r="D317" s="185" t="s">
        <v>363</v>
      </c>
      <c r="E317" s="186" t="s">
        <v>578</v>
      </c>
      <c r="F317" s="156">
        <v>355</v>
      </c>
      <c r="G317" s="186"/>
      <c r="H317" s="186">
        <v>422.5</v>
      </c>
      <c r="I317" s="188">
        <v>420</v>
      </c>
      <c r="J317" s="158" t="s">
        <v>811</v>
      </c>
      <c r="K317" s="159">
        <f t="shared" si="88"/>
        <v>67.5</v>
      </c>
      <c r="L317" s="160">
        <f t="shared" si="89"/>
        <v>0.19014084507042253</v>
      </c>
      <c r="M317" s="155" t="s">
        <v>581</v>
      </c>
      <c r="N317" s="161">
        <v>44361</v>
      </c>
      <c r="O317" s="1"/>
      <c r="S317" s="201" t="s">
        <v>772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3">
        <v>164</v>
      </c>
      <c r="B318" s="184">
        <v>44295</v>
      </c>
      <c r="C318" s="184"/>
      <c r="D318" s="185" t="s">
        <v>326</v>
      </c>
      <c r="E318" s="186" t="s">
        <v>578</v>
      </c>
      <c r="F318" s="156">
        <v>555</v>
      </c>
      <c r="G318" s="186"/>
      <c r="H318" s="186">
        <v>663</v>
      </c>
      <c r="I318" s="188">
        <v>663</v>
      </c>
      <c r="J318" s="158" t="s">
        <v>812</v>
      </c>
      <c r="K318" s="159">
        <f t="shared" si="88"/>
        <v>108</v>
      </c>
      <c r="L318" s="160">
        <f t="shared" si="89"/>
        <v>0.19459459459459461</v>
      </c>
      <c r="M318" s="155" t="s">
        <v>581</v>
      </c>
      <c r="N318" s="161">
        <v>44321</v>
      </c>
      <c r="O318" s="1"/>
      <c r="P318" s="1"/>
      <c r="Q318" s="231"/>
      <c r="R318" s="1"/>
      <c r="S318" s="201" t="s">
        <v>772</v>
      </c>
    </row>
    <row r="319" spans="1:27" ht="12.75" customHeight="1">
      <c r="A319" s="183">
        <v>165</v>
      </c>
      <c r="B319" s="184">
        <v>44308</v>
      </c>
      <c r="C319" s="184"/>
      <c r="D319" s="185" t="s">
        <v>776</v>
      </c>
      <c r="E319" s="186" t="s">
        <v>578</v>
      </c>
      <c r="F319" s="156">
        <v>126.5</v>
      </c>
      <c r="G319" s="186"/>
      <c r="H319" s="186">
        <v>155</v>
      </c>
      <c r="I319" s="188">
        <v>155</v>
      </c>
      <c r="J319" s="158" t="s">
        <v>665</v>
      </c>
      <c r="K319" s="159">
        <f t="shared" si="88"/>
        <v>28.5</v>
      </c>
      <c r="L319" s="160">
        <f t="shared" si="89"/>
        <v>0.22529644268774704</v>
      </c>
      <c r="M319" s="155" t="s">
        <v>581</v>
      </c>
      <c r="N319" s="161">
        <v>44362</v>
      </c>
      <c r="O319" s="1"/>
      <c r="S319" s="201" t="s">
        <v>772</v>
      </c>
    </row>
    <row r="320" spans="1:27" ht="12.75" customHeight="1">
      <c r="A320" s="162">
        <v>166</v>
      </c>
      <c r="B320" s="193">
        <v>44368</v>
      </c>
      <c r="C320" s="193"/>
      <c r="D320" s="164" t="s">
        <v>813</v>
      </c>
      <c r="E320" s="166" t="s">
        <v>578</v>
      </c>
      <c r="F320" s="194">
        <v>287.5</v>
      </c>
      <c r="G320" s="166"/>
      <c r="H320" s="166">
        <v>245</v>
      </c>
      <c r="I320" s="167">
        <v>344</v>
      </c>
      <c r="J320" s="168" t="s">
        <v>814</v>
      </c>
      <c r="K320" s="169">
        <f t="shared" si="88"/>
        <v>-42.5</v>
      </c>
      <c r="L320" s="170">
        <f t="shared" si="89"/>
        <v>-0.14782608695652175</v>
      </c>
      <c r="M320" s="166" t="s">
        <v>591</v>
      </c>
      <c r="N320" s="163">
        <v>44508</v>
      </c>
      <c r="O320" s="1"/>
      <c r="S320" s="201" t="s">
        <v>772</v>
      </c>
    </row>
    <row r="321" spans="1:19" ht="12.75" customHeight="1">
      <c r="A321" s="183">
        <v>167</v>
      </c>
      <c r="B321" s="184">
        <v>44368</v>
      </c>
      <c r="C321" s="184"/>
      <c r="D321" s="185" t="s">
        <v>480</v>
      </c>
      <c r="E321" s="186" t="s">
        <v>578</v>
      </c>
      <c r="F321" s="156">
        <v>241</v>
      </c>
      <c r="G321" s="186"/>
      <c r="H321" s="186">
        <v>298</v>
      </c>
      <c r="I321" s="188">
        <v>320</v>
      </c>
      <c r="J321" s="158" t="s">
        <v>665</v>
      </c>
      <c r="K321" s="159">
        <f t="shared" si="88"/>
        <v>57</v>
      </c>
      <c r="L321" s="160">
        <f t="shared" si="89"/>
        <v>0.23651452282157676</v>
      </c>
      <c r="M321" s="155" t="s">
        <v>581</v>
      </c>
      <c r="N321" s="161">
        <v>44802</v>
      </c>
      <c r="O321" s="37"/>
      <c r="S321" s="201" t="s">
        <v>772</v>
      </c>
    </row>
    <row r="322" spans="1:19" ht="12.75" customHeight="1">
      <c r="A322" s="183">
        <v>168</v>
      </c>
      <c r="B322" s="184">
        <v>44406</v>
      </c>
      <c r="C322" s="184"/>
      <c r="D322" s="185" t="s">
        <v>776</v>
      </c>
      <c r="E322" s="186" t="s">
        <v>578</v>
      </c>
      <c r="F322" s="156">
        <v>162.5</v>
      </c>
      <c r="G322" s="186"/>
      <c r="H322" s="186">
        <v>200</v>
      </c>
      <c r="I322" s="188">
        <v>200</v>
      </c>
      <c r="J322" s="158" t="s">
        <v>665</v>
      </c>
      <c r="K322" s="159">
        <f t="shared" si="88"/>
        <v>37.5</v>
      </c>
      <c r="L322" s="160">
        <f t="shared" si="89"/>
        <v>0.23076923076923078</v>
      </c>
      <c r="M322" s="155" t="s">
        <v>581</v>
      </c>
      <c r="N322" s="161">
        <v>44802</v>
      </c>
      <c r="O322" s="1"/>
      <c r="S322" s="201" t="s">
        <v>772</v>
      </c>
    </row>
    <row r="323" spans="1:19" ht="12.75" customHeight="1">
      <c r="A323" s="183">
        <v>169</v>
      </c>
      <c r="B323" s="184">
        <v>44462</v>
      </c>
      <c r="C323" s="184"/>
      <c r="D323" s="185" t="s">
        <v>438</v>
      </c>
      <c r="E323" s="186" t="s">
        <v>578</v>
      </c>
      <c r="F323" s="156">
        <v>1235</v>
      </c>
      <c r="G323" s="186"/>
      <c r="H323" s="186">
        <v>1505</v>
      </c>
      <c r="I323" s="188">
        <v>1500</v>
      </c>
      <c r="J323" s="158" t="s">
        <v>665</v>
      </c>
      <c r="K323" s="159">
        <f t="shared" si="88"/>
        <v>270</v>
      </c>
      <c r="L323" s="160">
        <f t="shared" si="89"/>
        <v>0.21862348178137653</v>
      </c>
      <c r="M323" s="155" t="s">
        <v>581</v>
      </c>
      <c r="N323" s="161">
        <v>44564</v>
      </c>
      <c r="O323" s="1"/>
      <c r="S323" s="201" t="s">
        <v>772</v>
      </c>
    </row>
    <row r="324" spans="1:19" ht="12.75" customHeight="1">
      <c r="A324" s="183">
        <v>170</v>
      </c>
      <c r="B324" s="184">
        <v>44480</v>
      </c>
      <c r="C324" s="184"/>
      <c r="D324" s="185" t="s">
        <v>815</v>
      </c>
      <c r="E324" s="186" t="s">
        <v>578</v>
      </c>
      <c r="F324" s="156">
        <v>58.75</v>
      </c>
      <c r="G324" s="186"/>
      <c r="H324" s="186">
        <v>64.25</v>
      </c>
      <c r="I324" s="188"/>
      <c r="J324" s="158" t="s">
        <v>665</v>
      </c>
      <c r="K324" s="159">
        <f t="shared" ref="K324" si="90">H324-F324</f>
        <v>5.5</v>
      </c>
      <c r="L324" s="160">
        <f t="shared" ref="L324" si="91">K324/F324</f>
        <v>9.3617021276595741E-2</v>
      </c>
      <c r="M324" s="155" t="s">
        <v>581</v>
      </c>
      <c r="N324" s="161">
        <v>45322</v>
      </c>
      <c r="O324" s="37"/>
      <c r="S324" s="201" t="s">
        <v>772</v>
      </c>
    </row>
    <row r="325" spans="1:19" ht="12.75" customHeight="1">
      <c r="A325" s="152">
        <v>171</v>
      </c>
      <c r="B325" s="153">
        <v>44481</v>
      </c>
      <c r="C325" s="153"/>
      <c r="D325" s="154" t="s">
        <v>278</v>
      </c>
      <c r="E325" s="155" t="s">
        <v>578</v>
      </c>
      <c r="F325" s="156">
        <v>315</v>
      </c>
      <c r="G325" s="155"/>
      <c r="H325" s="155">
        <v>335</v>
      </c>
      <c r="I325" s="157">
        <v>380</v>
      </c>
      <c r="J325" s="158" t="s">
        <v>876</v>
      </c>
      <c r="K325" s="159">
        <f t="shared" ref="K325" si="92">H325-F325</f>
        <v>20</v>
      </c>
      <c r="L325" s="160">
        <f t="shared" ref="L325" si="93">K325/F325</f>
        <v>6.3492063492063489E-2</v>
      </c>
      <c r="M325" s="155" t="s">
        <v>581</v>
      </c>
      <c r="N325" s="161">
        <v>45297</v>
      </c>
      <c r="O325" s="37"/>
      <c r="S325" s="201" t="s">
        <v>772</v>
      </c>
    </row>
    <row r="326" spans="1:19" ht="12.75" customHeight="1">
      <c r="A326" s="152">
        <v>172</v>
      </c>
      <c r="B326" s="153">
        <v>44481</v>
      </c>
      <c r="C326" s="153"/>
      <c r="D326" s="154" t="s">
        <v>816</v>
      </c>
      <c r="E326" s="155" t="s">
        <v>578</v>
      </c>
      <c r="F326" s="156">
        <v>45.5</v>
      </c>
      <c r="G326" s="155"/>
      <c r="H326" s="155">
        <v>56.5</v>
      </c>
      <c r="I326" s="157">
        <v>56</v>
      </c>
      <c r="J326" s="158" t="s">
        <v>665</v>
      </c>
      <c r="K326" s="159">
        <f t="shared" ref="K326:K327" si="94">H326-F326</f>
        <v>11</v>
      </c>
      <c r="L326" s="160">
        <f t="shared" ref="L326:L327" si="95">K326/F326</f>
        <v>0.24175824175824176</v>
      </c>
      <c r="M326" s="155" t="s">
        <v>581</v>
      </c>
      <c r="N326" s="161">
        <v>44881</v>
      </c>
      <c r="O326" s="37"/>
      <c r="S326" s="201"/>
    </row>
    <row r="327" spans="1:19" ht="12.75" customHeight="1">
      <c r="A327" s="152">
        <v>173</v>
      </c>
      <c r="B327" s="153">
        <v>44551</v>
      </c>
      <c r="C327" s="153"/>
      <c r="D327" s="154" t="s">
        <v>131</v>
      </c>
      <c r="E327" s="155" t="s">
        <v>578</v>
      </c>
      <c r="F327" s="156">
        <v>2300</v>
      </c>
      <c r="G327" s="155"/>
      <c r="H327" s="155">
        <f>(2820+2200)/2</f>
        <v>2510</v>
      </c>
      <c r="I327" s="157">
        <v>3000</v>
      </c>
      <c r="J327" s="158" t="s">
        <v>817</v>
      </c>
      <c r="K327" s="159">
        <f t="shared" si="94"/>
        <v>210</v>
      </c>
      <c r="L327" s="160">
        <f t="shared" si="95"/>
        <v>9.1304347826086957E-2</v>
      </c>
      <c r="M327" s="155" t="s">
        <v>581</v>
      </c>
      <c r="N327" s="161">
        <v>44649</v>
      </c>
      <c r="O327" s="1"/>
      <c r="S327" s="201"/>
    </row>
    <row r="328" spans="1:19" ht="12.75" customHeight="1">
      <c r="A328" s="152">
        <v>174</v>
      </c>
      <c r="B328" s="153">
        <v>44606</v>
      </c>
      <c r="C328" s="153"/>
      <c r="D328" s="154" t="s">
        <v>428</v>
      </c>
      <c r="E328" s="155" t="s">
        <v>578</v>
      </c>
      <c r="F328" s="156">
        <v>635</v>
      </c>
      <c r="G328" s="155"/>
      <c r="H328" s="155">
        <v>700</v>
      </c>
      <c r="I328" s="157">
        <v>764</v>
      </c>
      <c r="J328" s="158" t="s">
        <v>847</v>
      </c>
      <c r="K328" s="159">
        <f t="shared" ref="K328" si="96">H328-F328</f>
        <v>65</v>
      </c>
      <c r="L328" s="160">
        <f t="shared" ref="L328" si="97">K328/F328</f>
        <v>0.10236220472440945</v>
      </c>
      <c r="M328" s="155" t="s">
        <v>581</v>
      </c>
      <c r="N328" s="161">
        <v>45159</v>
      </c>
      <c r="O328" s="37"/>
      <c r="S328" s="201"/>
    </row>
    <row r="329" spans="1:19" ht="12.75" customHeight="1">
      <c r="A329" s="152">
        <v>175</v>
      </c>
      <c r="B329" s="153">
        <v>44613</v>
      </c>
      <c r="C329" s="153"/>
      <c r="D329" s="154" t="s">
        <v>438</v>
      </c>
      <c r="E329" s="155" t="s">
        <v>578</v>
      </c>
      <c r="F329" s="156">
        <v>1255</v>
      </c>
      <c r="G329" s="155"/>
      <c r="H329" s="155">
        <v>1515</v>
      </c>
      <c r="I329" s="157">
        <v>1510</v>
      </c>
      <c r="J329" s="158" t="s">
        <v>665</v>
      </c>
      <c r="K329" s="159">
        <f>H329-F329</f>
        <v>260</v>
      </c>
      <c r="L329" s="160">
        <f>K329/F329</f>
        <v>0.20717131474103587</v>
      </c>
      <c r="M329" s="155" t="s">
        <v>581</v>
      </c>
      <c r="N329" s="161">
        <v>44834</v>
      </c>
      <c r="O329" s="37"/>
      <c r="S329" s="201"/>
    </row>
    <row r="330" spans="1:19" ht="12.75" customHeight="1">
      <c r="A330">
        <v>176</v>
      </c>
      <c r="B330" s="203">
        <v>44670</v>
      </c>
      <c r="C330" s="203"/>
      <c r="D330" s="53" t="s">
        <v>540</v>
      </c>
      <c r="E330" s="204" t="s">
        <v>578</v>
      </c>
      <c r="F330" s="51" t="s">
        <v>818</v>
      </c>
      <c r="G330" s="51"/>
      <c r="H330" s="51"/>
      <c r="I330" s="51">
        <v>553</v>
      </c>
      <c r="J330" s="51" t="s">
        <v>579</v>
      </c>
      <c r="K330" s="51"/>
      <c r="L330" s="51"/>
      <c r="M330" s="51"/>
      <c r="N330" s="51"/>
      <c r="O330" s="37"/>
      <c r="S330" s="201"/>
    </row>
    <row r="331" spans="1:19" ht="12.75" customHeight="1">
      <c r="A331" s="183">
        <v>177</v>
      </c>
      <c r="B331" s="184">
        <v>44746</v>
      </c>
      <c r="C331" s="184"/>
      <c r="D331" s="185" t="s">
        <v>819</v>
      </c>
      <c r="E331" s="186" t="s">
        <v>578</v>
      </c>
      <c r="F331" s="186">
        <v>207.5</v>
      </c>
      <c r="G331" s="186"/>
      <c r="H331" s="186">
        <v>254</v>
      </c>
      <c r="I331" s="188">
        <v>254</v>
      </c>
      <c r="J331" s="158" t="s">
        <v>665</v>
      </c>
      <c r="K331" s="159">
        <f t="shared" ref="K331:K333" si="98">H331-F331</f>
        <v>46.5</v>
      </c>
      <c r="L331" s="160">
        <f t="shared" ref="L331:L333" si="99">K331/F331</f>
        <v>0.22409638554216868</v>
      </c>
      <c r="M331" s="155" t="s">
        <v>581</v>
      </c>
      <c r="N331" s="161">
        <v>44792</v>
      </c>
      <c r="O331" s="1"/>
      <c r="S331" s="201"/>
    </row>
    <row r="332" spans="1:19" ht="12.75" customHeight="1">
      <c r="A332" s="183">
        <v>178</v>
      </c>
      <c r="B332" s="184">
        <v>44775</v>
      </c>
      <c r="C332" s="184"/>
      <c r="D332" s="185" t="s">
        <v>482</v>
      </c>
      <c r="E332" s="186" t="s">
        <v>578</v>
      </c>
      <c r="F332" s="186">
        <v>31.25</v>
      </c>
      <c r="G332" s="186"/>
      <c r="H332" s="186">
        <v>38.75</v>
      </c>
      <c r="I332" s="188">
        <v>38</v>
      </c>
      <c r="J332" s="158" t="s">
        <v>665</v>
      </c>
      <c r="K332" s="159">
        <f t="shared" si="98"/>
        <v>7.5</v>
      </c>
      <c r="L332" s="160">
        <f t="shared" si="99"/>
        <v>0.24</v>
      </c>
      <c r="M332" s="155" t="s">
        <v>581</v>
      </c>
      <c r="N332" s="161">
        <v>44844</v>
      </c>
      <c r="O332" s="37"/>
      <c r="S332" s="54"/>
    </row>
    <row r="333" spans="1:19" ht="12.75" customHeight="1">
      <c r="A333" s="183">
        <v>179</v>
      </c>
      <c r="B333" s="184">
        <v>44841</v>
      </c>
      <c r="C333" s="184"/>
      <c r="D333" s="185" t="s">
        <v>820</v>
      </c>
      <c r="E333" s="186" t="s">
        <v>578</v>
      </c>
      <c r="F333" s="156">
        <v>665</v>
      </c>
      <c r="G333" s="186"/>
      <c r="H333" s="186">
        <v>807.5</v>
      </c>
      <c r="I333" s="188">
        <v>840</v>
      </c>
      <c r="J333" s="158" t="s">
        <v>817</v>
      </c>
      <c r="K333" s="159">
        <f t="shared" si="98"/>
        <v>142.5</v>
      </c>
      <c r="L333" s="160">
        <f t="shared" si="99"/>
        <v>0.21428571428571427</v>
      </c>
      <c r="M333" s="155" t="s">
        <v>581</v>
      </c>
      <c r="N333" s="161">
        <v>45097</v>
      </c>
      <c r="O333" s="37"/>
      <c r="S333" s="54"/>
    </row>
    <row r="334" spans="1:19" ht="12.75" customHeight="1">
      <c r="A334" s="183">
        <v>180</v>
      </c>
      <c r="B334" s="184">
        <v>44844</v>
      </c>
      <c r="C334" s="184"/>
      <c r="D334" s="185" t="s">
        <v>430</v>
      </c>
      <c r="E334" s="186" t="s">
        <v>578</v>
      </c>
      <c r="F334" s="156">
        <v>227.5</v>
      </c>
      <c r="G334" s="186"/>
      <c r="H334" s="186">
        <v>270</v>
      </c>
      <c r="I334" s="188">
        <v>291</v>
      </c>
      <c r="J334" s="158" t="s">
        <v>849</v>
      </c>
      <c r="K334" s="159">
        <f t="shared" ref="K334" si="100">H334-F334</f>
        <v>42.5</v>
      </c>
      <c r="L334" s="160">
        <f t="shared" ref="L334" si="101">K334/F334</f>
        <v>0.18681318681318682</v>
      </c>
      <c r="M334" s="155" t="s">
        <v>581</v>
      </c>
      <c r="N334" s="161">
        <v>45160</v>
      </c>
      <c r="O334" s="37"/>
      <c r="R334" s="37"/>
      <c r="S334" s="54"/>
    </row>
    <row r="335" spans="1:19" ht="12.75" customHeight="1">
      <c r="A335" s="183">
        <v>181</v>
      </c>
      <c r="B335" s="184">
        <v>44845</v>
      </c>
      <c r="C335" s="184"/>
      <c r="D335" s="185" t="s">
        <v>428</v>
      </c>
      <c r="E335" s="186" t="s">
        <v>578</v>
      </c>
      <c r="F335" s="156">
        <v>555</v>
      </c>
      <c r="G335" s="186"/>
      <c r="H335" s="186">
        <v>700</v>
      </c>
      <c r="I335" s="188">
        <v>765</v>
      </c>
      <c r="J335" s="158" t="s">
        <v>848</v>
      </c>
      <c r="K335" s="159">
        <f t="shared" ref="K335" si="102">H335-F335</f>
        <v>145</v>
      </c>
      <c r="L335" s="160">
        <f t="shared" ref="L335" si="103">K335/F335</f>
        <v>0.26126126126126126</v>
      </c>
      <c r="M335" s="155" t="s">
        <v>581</v>
      </c>
      <c r="N335" s="161">
        <v>45159</v>
      </c>
      <c r="O335" s="37"/>
      <c r="R335" s="37"/>
      <c r="S335" s="54"/>
    </row>
    <row r="336" spans="1:19" ht="12.75" customHeight="1">
      <c r="A336" s="183">
        <v>182</v>
      </c>
      <c r="B336" s="184">
        <v>44981</v>
      </c>
      <c r="C336" s="184"/>
      <c r="D336" s="185" t="s">
        <v>445</v>
      </c>
      <c r="E336" s="186" t="s">
        <v>578</v>
      </c>
      <c r="F336" s="156">
        <v>1675</v>
      </c>
      <c r="G336" s="186"/>
      <c r="H336" s="186">
        <v>2080</v>
      </c>
      <c r="I336" s="188">
        <v>2080</v>
      </c>
      <c r="J336" s="158" t="s">
        <v>665</v>
      </c>
      <c r="K336" s="159">
        <f t="shared" ref="K336:K341" si="104">H336-F336</f>
        <v>405</v>
      </c>
      <c r="L336" s="160">
        <f t="shared" ref="L336:L341" si="105">K336/F336</f>
        <v>0.2417910447761194</v>
      </c>
      <c r="M336" s="155" t="s">
        <v>581</v>
      </c>
      <c r="N336" s="161">
        <v>45119</v>
      </c>
      <c r="O336" s="37"/>
      <c r="S336" s="54" t="s">
        <v>845</v>
      </c>
    </row>
    <row r="337" spans="1:39" ht="12.75" customHeight="1">
      <c r="A337" s="183">
        <v>183</v>
      </c>
      <c r="B337" s="184">
        <v>44986</v>
      </c>
      <c r="C337" s="184"/>
      <c r="D337" s="185" t="s">
        <v>482</v>
      </c>
      <c r="E337" s="186" t="s">
        <v>578</v>
      </c>
      <c r="F337" s="156">
        <v>57.5</v>
      </c>
      <c r="G337" s="186"/>
      <c r="H337" s="186">
        <v>120</v>
      </c>
      <c r="I337" s="188">
        <v>120</v>
      </c>
      <c r="J337" s="158" t="s">
        <v>665</v>
      </c>
      <c r="K337" s="159">
        <f t="shared" si="104"/>
        <v>62.5</v>
      </c>
      <c r="L337" s="160">
        <f t="shared" si="105"/>
        <v>1.0869565217391304</v>
      </c>
      <c r="M337" s="155" t="s">
        <v>581</v>
      </c>
      <c r="N337" s="161">
        <v>45049</v>
      </c>
      <c r="O337" s="37"/>
      <c r="S337" s="54" t="s">
        <v>845</v>
      </c>
    </row>
    <row r="338" spans="1:39" ht="12.75" customHeight="1">
      <c r="A338" s="183">
        <v>184</v>
      </c>
      <c r="B338" s="184">
        <v>45008</v>
      </c>
      <c r="C338" s="184"/>
      <c r="D338" s="185" t="s">
        <v>499</v>
      </c>
      <c r="E338" s="186" t="s">
        <v>578</v>
      </c>
      <c r="F338" s="156">
        <v>2765</v>
      </c>
      <c r="G338" s="186"/>
      <c r="H338" s="186">
        <v>3547.5</v>
      </c>
      <c r="I338" s="188">
        <v>3523</v>
      </c>
      <c r="J338" s="158" t="s">
        <v>665</v>
      </c>
      <c r="K338" s="159">
        <f t="shared" si="104"/>
        <v>782.5</v>
      </c>
      <c r="L338" s="160">
        <f t="shared" si="105"/>
        <v>0.28300180831826399</v>
      </c>
      <c r="M338" s="155" t="s">
        <v>581</v>
      </c>
      <c r="N338" s="161">
        <v>45177</v>
      </c>
      <c r="O338" s="37"/>
      <c r="S338" s="54" t="s">
        <v>845</v>
      </c>
    </row>
    <row r="339" spans="1:39" ht="12.75" customHeight="1">
      <c r="A339" s="183">
        <v>185</v>
      </c>
      <c r="B339" s="184">
        <v>45027</v>
      </c>
      <c r="C339" s="184"/>
      <c r="D339" s="185" t="s">
        <v>821</v>
      </c>
      <c r="E339" s="186" t="s">
        <v>578</v>
      </c>
      <c r="F339" s="186">
        <v>460</v>
      </c>
      <c r="G339" s="186"/>
      <c r="H339" s="186">
        <v>825</v>
      </c>
      <c r="I339" s="188">
        <v>810</v>
      </c>
      <c r="J339" s="158" t="s">
        <v>665</v>
      </c>
      <c r="K339" s="159">
        <f t="shared" si="104"/>
        <v>365</v>
      </c>
      <c r="L339" s="160">
        <f t="shared" si="105"/>
        <v>0.79347826086956519</v>
      </c>
      <c r="M339" s="155" t="s">
        <v>581</v>
      </c>
      <c r="N339" s="161">
        <v>45155</v>
      </c>
      <c r="O339" s="37"/>
      <c r="S339" s="54" t="s">
        <v>845</v>
      </c>
    </row>
    <row r="340" spans="1:39" ht="12.75" customHeight="1">
      <c r="A340" s="183">
        <v>186</v>
      </c>
      <c r="B340" s="184">
        <v>45050</v>
      </c>
      <c r="C340" s="184"/>
      <c r="D340" s="185" t="s">
        <v>42</v>
      </c>
      <c r="E340" s="186" t="s">
        <v>578</v>
      </c>
      <c r="F340" s="186">
        <v>3630</v>
      </c>
      <c r="G340" s="186"/>
      <c r="H340" s="186">
        <v>5150</v>
      </c>
      <c r="I340" s="188">
        <v>5040</v>
      </c>
      <c r="J340" s="158" t="s">
        <v>665</v>
      </c>
      <c r="K340" s="159">
        <f t="shared" si="104"/>
        <v>1520</v>
      </c>
      <c r="L340" s="160">
        <f t="shared" si="105"/>
        <v>0.41873278236914602</v>
      </c>
      <c r="M340" s="155" t="s">
        <v>581</v>
      </c>
      <c r="N340" s="161">
        <v>45344</v>
      </c>
      <c r="O340" s="37"/>
      <c r="S340" s="54" t="s">
        <v>845</v>
      </c>
    </row>
    <row r="341" spans="1:39" ht="12.75" customHeight="1">
      <c r="A341" s="183">
        <v>187</v>
      </c>
      <c r="B341" s="184">
        <v>45075</v>
      </c>
      <c r="C341" s="184"/>
      <c r="D341" s="185" t="s">
        <v>822</v>
      </c>
      <c r="E341" s="186" t="s">
        <v>578</v>
      </c>
      <c r="F341" s="156">
        <v>585</v>
      </c>
      <c r="G341" s="186"/>
      <c r="H341" s="186">
        <v>732</v>
      </c>
      <c r="I341" s="188">
        <v>732</v>
      </c>
      <c r="J341" s="158" t="s">
        <v>665</v>
      </c>
      <c r="K341" s="159">
        <f t="shared" si="104"/>
        <v>147</v>
      </c>
      <c r="L341" s="160">
        <f t="shared" si="105"/>
        <v>0.25128205128205128</v>
      </c>
      <c r="M341" s="155" t="s">
        <v>581</v>
      </c>
      <c r="N341" s="161">
        <v>45152</v>
      </c>
      <c r="O341" s="37"/>
      <c r="R341" s="37"/>
      <c r="S341" s="54" t="s">
        <v>845</v>
      </c>
      <c r="U341" s="37"/>
      <c r="W341" s="37"/>
      <c r="X341" s="54"/>
      <c r="Z341" s="37"/>
      <c r="AB341" s="37"/>
      <c r="AC341" s="54"/>
      <c r="AE341" s="37"/>
      <c r="AG341" s="37"/>
      <c r="AH341" s="54"/>
      <c r="AJ341" s="37"/>
      <c r="AL341" s="37"/>
      <c r="AM341" s="54"/>
    </row>
    <row r="342" spans="1:39" ht="12.75" customHeight="1">
      <c r="A342" s="202">
        <v>188</v>
      </c>
      <c r="B342" s="203">
        <v>45078</v>
      </c>
      <c r="C342" s="53"/>
      <c r="D342" s="53" t="s">
        <v>529</v>
      </c>
      <c r="E342" s="204" t="s">
        <v>578</v>
      </c>
      <c r="F342" s="51" t="s">
        <v>823</v>
      </c>
      <c r="G342" s="51"/>
      <c r="H342" s="51"/>
      <c r="I342" s="51">
        <v>4300</v>
      </c>
      <c r="J342" s="51" t="s">
        <v>579</v>
      </c>
      <c r="K342" s="51"/>
      <c r="L342" s="51"/>
      <c r="M342" s="51"/>
      <c r="N342" s="51"/>
      <c r="O342" s="37"/>
      <c r="R342" s="37"/>
      <c r="S342" s="54" t="s">
        <v>845</v>
      </c>
      <c r="U342" s="37"/>
      <c r="W342" s="37"/>
      <c r="X342" s="54"/>
      <c r="Z342" s="37"/>
      <c r="AB342" s="37"/>
      <c r="AC342" s="54"/>
      <c r="AE342" s="37"/>
      <c r="AG342" s="37"/>
      <c r="AH342" s="54"/>
      <c r="AJ342" s="37"/>
      <c r="AL342" s="37"/>
      <c r="AM342" s="54"/>
    </row>
    <row r="343" spans="1:39" ht="12.75" customHeight="1">
      <c r="A343" s="183">
        <v>189</v>
      </c>
      <c r="B343" s="184">
        <v>45103</v>
      </c>
      <c r="C343" s="184"/>
      <c r="D343" s="185" t="s">
        <v>842</v>
      </c>
      <c r="E343" s="186" t="s">
        <v>578</v>
      </c>
      <c r="F343" s="156">
        <v>282.5</v>
      </c>
      <c r="G343" s="186"/>
      <c r="H343" s="186">
        <v>383</v>
      </c>
      <c r="I343" s="188">
        <v>383</v>
      </c>
      <c r="J343" s="158" t="s">
        <v>665</v>
      </c>
      <c r="K343" s="159">
        <f>H343-F343</f>
        <v>100.5</v>
      </c>
      <c r="L343" s="160">
        <f>K343/F343</f>
        <v>0.35575221238938054</v>
      </c>
      <c r="M343" s="155" t="s">
        <v>581</v>
      </c>
      <c r="N343" s="161">
        <v>45265</v>
      </c>
      <c r="O343" s="37"/>
      <c r="R343" s="37"/>
      <c r="S343" s="54" t="s">
        <v>845</v>
      </c>
      <c r="U343" s="37"/>
      <c r="W343" s="37"/>
      <c r="X343" s="54"/>
      <c r="Z343" s="37"/>
      <c r="AB343" s="37"/>
      <c r="AC343" s="54"/>
      <c r="AE343" s="37"/>
      <c r="AG343" s="37"/>
      <c r="AH343" s="54"/>
      <c r="AJ343" s="37"/>
      <c r="AL343" s="37"/>
      <c r="AM343" s="54"/>
    </row>
    <row r="344" spans="1:39" ht="12.75" customHeight="1">
      <c r="A344" s="183">
        <v>190</v>
      </c>
      <c r="B344" s="184">
        <v>45120</v>
      </c>
      <c r="C344" s="184"/>
      <c r="D344" s="185" t="s">
        <v>528</v>
      </c>
      <c r="E344" s="186" t="s">
        <v>578</v>
      </c>
      <c r="F344" s="156">
        <v>2312.5</v>
      </c>
      <c r="G344" s="186"/>
      <c r="H344" s="186">
        <v>2935</v>
      </c>
      <c r="I344" s="188">
        <v>2935</v>
      </c>
      <c r="J344" s="158" t="s">
        <v>665</v>
      </c>
      <c r="K344" s="159">
        <f>H344-F344</f>
        <v>622.5</v>
      </c>
      <c r="L344" s="160">
        <f>K344/F344</f>
        <v>0.26918918918918922</v>
      </c>
      <c r="M344" s="155" t="s">
        <v>581</v>
      </c>
      <c r="N344" s="161">
        <v>45177</v>
      </c>
      <c r="O344" s="37"/>
      <c r="R344" s="37"/>
      <c r="S344" s="54" t="s">
        <v>845</v>
      </c>
      <c r="U344" s="37"/>
      <c r="W344" s="37"/>
      <c r="X344" s="54"/>
      <c r="Z344" s="37"/>
      <c r="AB344" s="37"/>
      <c r="AC344" s="54"/>
      <c r="AE344" s="37"/>
      <c r="AG344" s="37"/>
      <c r="AH344" s="54"/>
      <c r="AJ344" s="37"/>
      <c r="AL344" s="37"/>
      <c r="AM344" s="54"/>
    </row>
    <row r="345" spans="1:39" ht="12.75" customHeight="1">
      <c r="A345" s="183">
        <v>191</v>
      </c>
      <c r="B345" s="184">
        <v>45125</v>
      </c>
      <c r="C345" s="184"/>
      <c r="D345" s="185" t="s">
        <v>203</v>
      </c>
      <c r="E345" s="186" t="s">
        <v>578</v>
      </c>
      <c r="F345" s="156">
        <v>3980</v>
      </c>
      <c r="G345" s="186"/>
      <c r="H345" s="186">
        <v>4895</v>
      </c>
      <c r="I345" s="188">
        <v>4895</v>
      </c>
      <c r="J345" s="158" t="s">
        <v>665</v>
      </c>
      <c r="K345" s="159">
        <f>H345-F345</f>
        <v>915</v>
      </c>
      <c r="L345" s="160">
        <f>K345/F345</f>
        <v>0.22989949748743718</v>
      </c>
      <c r="M345" s="155" t="s">
        <v>581</v>
      </c>
      <c r="N345" s="161">
        <v>45155</v>
      </c>
      <c r="O345" s="37"/>
      <c r="S345" s="54" t="s">
        <v>845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183">
        <v>192</v>
      </c>
      <c r="B346" s="184">
        <v>45145</v>
      </c>
      <c r="C346" s="184"/>
      <c r="D346" s="185" t="s">
        <v>846</v>
      </c>
      <c r="E346" s="186" t="s">
        <v>578</v>
      </c>
      <c r="F346" s="156">
        <v>565</v>
      </c>
      <c r="G346" s="186"/>
      <c r="H346" s="186">
        <v>725</v>
      </c>
      <c r="I346" s="188">
        <v>725</v>
      </c>
      <c r="J346" s="158" t="s">
        <v>665</v>
      </c>
      <c r="K346" s="159">
        <f>H346-F346</f>
        <v>160</v>
      </c>
      <c r="L346" s="160">
        <f>K346/F346</f>
        <v>0.2831858407079646</v>
      </c>
      <c r="M346" s="155" t="s">
        <v>581</v>
      </c>
      <c r="N346" s="161">
        <v>45169</v>
      </c>
      <c r="O346" s="37"/>
      <c r="S346" s="54" t="s">
        <v>845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73">
        <v>193</v>
      </c>
      <c r="B347" s="274">
        <v>45167</v>
      </c>
      <c r="C347" s="274"/>
      <c r="D347" s="275" t="s">
        <v>850</v>
      </c>
      <c r="E347" s="276" t="s">
        <v>578</v>
      </c>
      <c r="F347" s="156">
        <v>700</v>
      </c>
      <c r="G347" s="276"/>
      <c r="H347" s="276">
        <v>950</v>
      </c>
      <c r="I347" s="277">
        <v>950</v>
      </c>
      <c r="J347" s="278" t="s">
        <v>665</v>
      </c>
      <c r="K347" s="159">
        <f>H347-F347</f>
        <v>250</v>
      </c>
      <c r="L347" s="160">
        <f>K347/F347</f>
        <v>0.35714285714285715</v>
      </c>
      <c r="M347" s="155" t="s">
        <v>581</v>
      </c>
      <c r="N347" s="161">
        <v>45261</v>
      </c>
      <c r="O347" s="37"/>
      <c r="S347" s="54" t="s">
        <v>845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202">
        <v>194</v>
      </c>
      <c r="B348" s="203">
        <v>45184</v>
      </c>
      <c r="C348" s="53"/>
      <c r="D348" s="53" t="s">
        <v>531</v>
      </c>
      <c r="E348" s="204" t="s">
        <v>578</v>
      </c>
      <c r="F348" s="51" t="s">
        <v>852</v>
      </c>
      <c r="G348" s="51"/>
      <c r="H348" s="51"/>
      <c r="I348" s="51">
        <v>480</v>
      </c>
      <c r="J348" s="51" t="s">
        <v>579</v>
      </c>
      <c r="K348" s="51"/>
      <c r="L348" s="51"/>
      <c r="M348" s="51"/>
      <c r="N348" s="51"/>
      <c r="O348" s="37"/>
      <c r="S348" s="54" t="s">
        <v>845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02">
        <v>195</v>
      </c>
      <c r="B349" s="203">
        <v>45203</v>
      </c>
      <c r="C349" s="53"/>
      <c r="D349" s="53" t="s">
        <v>176</v>
      </c>
      <c r="E349" s="204" t="s">
        <v>578</v>
      </c>
      <c r="F349" s="51" t="s">
        <v>853</v>
      </c>
      <c r="G349" s="51"/>
      <c r="H349" s="51"/>
      <c r="I349" s="51">
        <v>1198</v>
      </c>
      <c r="J349" s="51" t="s">
        <v>579</v>
      </c>
      <c r="K349" s="51"/>
      <c r="L349" s="51"/>
      <c r="M349" s="51"/>
      <c r="N349" s="51"/>
      <c r="O349" s="37"/>
      <c r="S349" s="54" t="s">
        <v>857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73">
        <v>196</v>
      </c>
      <c r="B350" s="274">
        <v>45216</v>
      </c>
      <c r="C350" s="274"/>
      <c r="D350" s="275" t="s">
        <v>107</v>
      </c>
      <c r="E350" s="276" t="s">
        <v>578</v>
      </c>
      <c r="F350" s="156">
        <v>5425</v>
      </c>
      <c r="G350" s="276"/>
      <c r="H350" s="276">
        <v>6880</v>
      </c>
      <c r="I350" s="277">
        <v>6870</v>
      </c>
      <c r="J350" s="278" t="s">
        <v>665</v>
      </c>
      <c r="K350" s="159">
        <f>H350-F350</f>
        <v>1455</v>
      </c>
      <c r="L350" s="160">
        <f>K350/F350</f>
        <v>0.26820276497695855</v>
      </c>
      <c r="M350" s="155" t="s">
        <v>581</v>
      </c>
      <c r="N350" s="161">
        <v>45342</v>
      </c>
      <c r="O350" s="37"/>
      <c r="S350" s="54" t="s">
        <v>857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73">
        <v>197</v>
      </c>
      <c r="B351" s="274">
        <v>45216</v>
      </c>
      <c r="C351" s="274"/>
      <c r="D351" s="275" t="s">
        <v>854</v>
      </c>
      <c r="E351" s="276" t="s">
        <v>578</v>
      </c>
      <c r="F351" s="156">
        <v>1090</v>
      </c>
      <c r="G351" s="276"/>
      <c r="H351" s="276">
        <v>1415</v>
      </c>
      <c r="I351" s="277">
        <v>1415</v>
      </c>
      <c r="J351" s="278" t="s">
        <v>665</v>
      </c>
      <c r="K351" s="159">
        <f>H351-F351</f>
        <v>325</v>
      </c>
      <c r="L351" s="160">
        <f>K351/F351</f>
        <v>0.29816513761467889</v>
      </c>
      <c r="M351" s="155" t="s">
        <v>581</v>
      </c>
      <c r="N351" s="161">
        <v>45282</v>
      </c>
      <c r="O351" s="37"/>
      <c r="S351" s="54" t="s">
        <v>845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73">
        <v>198</v>
      </c>
      <c r="B352" s="274">
        <v>45236</v>
      </c>
      <c r="C352" s="274"/>
      <c r="D352" s="275" t="s">
        <v>859</v>
      </c>
      <c r="E352" s="276" t="s">
        <v>578</v>
      </c>
      <c r="F352" s="156">
        <v>1270</v>
      </c>
      <c r="G352" s="276"/>
      <c r="H352" s="276">
        <v>1613</v>
      </c>
      <c r="I352" s="277">
        <v>1613</v>
      </c>
      <c r="J352" s="278" t="s">
        <v>665</v>
      </c>
      <c r="K352" s="159">
        <f>H352-F352</f>
        <v>343</v>
      </c>
      <c r="L352" s="160">
        <f>K352/F352</f>
        <v>0.27007874015748029</v>
      </c>
      <c r="M352" s="155" t="s">
        <v>581</v>
      </c>
      <c r="N352" s="161">
        <v>45246</v>
      </c>
      <c r="O352" s="37"/>
      <c r="S352" s="54" t="s">
        <v>857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02">
        <v>199</v>
      </c>
      <c r="B353" s="203">
        <v>45251</v>
      </c>
      <c r="C353" s="53"/>
      <c r="D353" s="53" t="s">
        <v>861</v>
      </c>
      <c r="E353" s="204" t="s">
        <v>578</v>
      </c>
      <c r="F353" s="51" t="s">
        <v>862</v>
      </c>
      <c r="G353" s="51"/>
      <c r="H353" s="51"/>
      <c r="I353" s="51">
        <v>1490</v>
      </c>
      <c r="J353" s="51" t="s">
        <v>579</v>
      </c>
      <c r="K353" s="51"/>
      <c r="L353" s="51"/>
      <c r="M353" s="51"/>
      <c r="N353" s="51"/>
      <c r="O353" s="37"/>
      <c r="S353" s="54" t="s">
        <v>845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02">
        <v>200</v>
      </c>
      <c r="B354" s="203">
        <v>45254</v>
      </c>
      <c r="C354" s="53"/>
      <c r="D354" s="53" t="s">
        <v>859</v>
      </c>
      <c r="E354" s="204" t="s">
        <v>578</v>
      </c>
      <c r="F354" s="51" t="s">
        <v>864</v>
      </c>
      <c r="G354" s="51"/>
      <c r="H354" s="51"/>
      <c r="I354" s="51">
        <v>1806</v>
      </c>
      <c r="J354" s="51" t="s">
        <v>579</v>
      </c>
      <c r="K354" s="51"/>
      <c r="L354" s="51"/>
      <c r="M354" s="51"/>
      <c r="N354" s="51"/>
      <c r="O354" s="37"/>
      <c r="S354" s="54" t="s">
        <v>857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02">
        <v>201</v>
      </c>
      <c r="B355" s="203">
        <v>45265</v>
      </c>
      <c r="C355" s="53"/>
      <c r="D355" s="219" t="s">
        <v>532</v>
      </c>
      <c r="E355" s="204" t="s">
        <v>578</v>
      </c>
      <c r="F355" s="51" t="s">
        <v>867</v>
      </c>
      <c r="G355" s="51"/>
      <c r="I355" s="51">
        <v>558</v>
      </c>
      <c r="J355" s="51" t="s">
        <v>579</v>
      </c>
      <c r="K355" s="51"/>
      <c r="L355" s="51"/>
      <c r="M355" s="51"/>
      <c r="N355" s="51"/>
      <c r="O355" s="37"/>
      <c r="S355" s="54" t="s">
        <v>845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73">
        <v>202</v>
      </c>
      <c r="B356" s="274">
        <v>45272</v>
      </c>
      <c r="C356" s="274"/>
      <c r="D356" s="275" t="s">
        <v>869</v>
      </c>
      <c r="E356" s="276" t="s">
        <v>578</v>
      </c>
      <c r="F356" s="156">
        <v>4225</v>
      </c>
      <c r="G356" s="276"/>
      <c r="H356" s="276">
        <v>5512</v>
      </c>
      <c r="I356" s="277">
        <v>5512</v>
      </c>
      <c r="J356" s="278" t="s">
        <v>665</v>
      </c>
      <c r="K356" s="159">
        <f>H356-F356</f>
        <v>1287</v>
      </c>
      <c r="L356" s="160">
        <f>K356/F356</f>
        <v>0.30461538461538462</v>
      </c>
      <c r="M356" s="155" t="s">
        <v>581</v>
      </c>
      <c r="N356" s="161">
        <v>45329</v>
      </c>
      <c r="O356" s="37"/>
      <c r="S356" s="54" t="s">
        <v>857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2">
        <v>203</v>
      </c>
      <c r="B357" s="203">
        <v>45292</v>
      </c>
      <c r="C357" s="53"/>
      <c r="D357" s="53" t="s">
        <v>314</v>
      </c>
      <c r="E357" s="204" t="s">
        <v>578</v>
      </c>
      <c r="F357" s="51" t="s">
        <v>873</v>
      </c>
      <c r="G357" s="51"/>
      <c r="H357" s="51"/>
      <c r="I357" s="51">
        <v>4909</v>
      </c>
      <c r="J357" s="51" t="s">
        <v>579</v>
      </c>
      <c r="K357" s="51"/>
      <c r="L357" s="51"/>
      <c r="M357" s="51"/>
      <c r="N357" s="51"/>
      <c r="O357" s="37"/>
      <c r="S357" s="54" t="s">
        <v>857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02">
        <v>204</v>
      </c>
      <c r="B358" s="203">
        <v>45294</v>
      </c>
      <c r="C358" s="53"/>
      <c r="D358" s="53" t="s">
        <v>530</v>
      </c>
      <c r="E358" s="204" t="s">
        <v>578</v>
      </c>
      <c r="F358" s="51" t="s">
        <v>875</v>
      </c>
      <c r="G358" s="51"/>
      <c r="H358" s="51"/>
      <c r="I358" s="51">
        <v>1080</v>
      </c>
      <c r="J358" s="51" t="s">
        <v>579</v>
      </c>
      <c r="K358" s="51"/>
      <c r="L358" s="51"/>
      <c r="M358" s="51"/>
      <c r="N358" s="51"/>
      <c r="O358" s="37"/>
      <c r="S358" s="54" t="s">
        <v>845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2">
        <v>205</v>
      </c>
      <c r="B359" s="203">
        <v>45315</v>
      </c>
      <c r="C359" s="53"/>
      <c r="D359" s="53" t="s">
        <v>315</v>
      </c>
      <c r="E359" s="204" t="s">
        <v>578</v>
      </c>
      <c r="F359" s="51" t="s">
        <v>879</v>
      </c>
      <c r="G359" s="51"/>
      <c r="H359" s="51"/>
      <c r="I359" s="51">
        <v>2077</v>
      </c>
      <c r="J359" s="51" t="s">
        <v>579</v>
      </c>
      <c r="K359" s="51"/>
      <c r="L359" s="51"/>
      <c r="M359" s="51"/>
      <c r="N359" s="51"/>
      <c r="O359" s="37"/>
      <c r="S359" s="54" t="s">
        <v>857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2">
        <v>206</v>
      </c>
      <c r="B360" s="203">
        <v>45320</v>
      </c>
      <c r="C360" s="53"/>
      <c r="D360" s="53" t="s">
        <v>883</v>
      </c>
      <c r="E360" s="204" t="s">
        <v>578</v>
      </c>
      <c r="F360" s="51" t="s">
        <v>884</v>
      </c>
      <c r="G360" s="51"/>
      <c r="H360" s="51"/>
      <c r="I360" s="51">
        <v>2906</v>
      </c>
      <c r="J360" s="51" t="s">
        <v>579</v>
      </c>
      <c r="K360" s="51"/>
      <c r="L360" s="51"/>
      <c r="M360" s="51"/>
      <c r="N360" s="51"/>
      <c r="O360" s="37"/>
      <c r="S360" s="54" t="s">
        <v>845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02">
        <v>207</v>
      </c>
      <c r="B361" s="203">
        <v>45331</v>
      </c>
      <c r="C361" s="53"/>
      <c r="D361" s="53" t="s">
        <v>528</v>
      </c>
      <c r="E361" s="204" t="s">
        <v>578</v>
      </c>
      <c r="F361" s="51" t="s">
        <v>953</v>
      </c>
      <c r="G361" s="51"/>
      <c r="H361" s="51"/>
      <c r="I361" s="51">
        <v>4096</v>
      </c>
      <c r="J361" s="51" t="s">
        <v>579</v>
      </c>
      <c r="K361" s="51"/>
      <c r="L361" s="51"/>
      <c r="M361" s="51"/>
      <c r="N361" s="51"/>
      <c r="O361" s="37"/>
      <c r="S361" s="54"/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53">
        <v>208</v>
      </c>
      <c r="B362" s="203">
        <v>45345</v>
      </c>
      <c r="C362" s="53"/>
      <c r="D362" s="53" t="s">
        <v>61</v>
      </c>
      <c r="E362" s="53" t="s">
        <v>578</v>
      </c>
      <c r="F362" s="51" t="s">
        <v>1118</v>
      </c>
      <c r="G362" s="51"/>
      <c r="H362" s="51"/>
      <c r="I362" s="51">
        <v>2627</v>
      </c>
      <c r="J362" s="51" t="s">
        <v>579</v>
      </c>
      <c r="K362" s="51"/>
      <c r="L362" s="51"/>
      <c r="M362" s="51"/>
      <c r="N362" s="53"/>
      <c r="O362" s="37"/>
      <c r="S362" s="54"/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B363" s="205" t="s">
        <v>824</v>
      </c>
      <c r="F363" s="54"/>
      <c r="G363" s="54"/>
      <c r="H363" s="54"/>
      <c r="I363" s="54"/>
      <c r="J363" s="37"/>
      <c r="K363" s="54"/>
      <c r="L363" s="54"/>
      <c r="M363" s="54"/>
      <c r="O363" s="37"/>
      <c r="S363" s="54"/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6"/>
      <c r="F364" s="54"/>
      <c r="G364" s="54"/>
      <c r="H364" s="54"/>
      <c r="I364" s="54"/>
      <c r="J364" s="37"/>
      <c r="K364" s="54"/>
      <c r="L364" s="54"/>
      <c r="M364" s="54"/>
      <c r="O364" s="37"/>
      <c r="S364" s="54"/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6"/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39" ht="12.75" customHeight="1">
      <c r="A366" s="51"/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3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3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</sheetData>
  <autoFilter ref="S1:S362" xr:uid="{00000000-0009-0000-0000-000005000000}"/>
  <mergeCells count="124">
    <mergeCell ref="M128:M129"/>
    <mergeCell ref="O128:O129"/>
    <mergeCell ref="P128:P129"/>
    <mergeCell ref="O126:O127"/>
    <mergeCell ref="P126:P127"/>
    <mergeCell ref="M126:M127"/>
    <mergeCell ref="J132:J133"/>
    <mergeCell ref="P132:P133"/>
    <mergeCell ref="A132:A133"/>
    <mergeCell ref="B132:B133"/>
    <mergeCell ref="A126:A127"/>
    <mergeCell ref="B126:B127"/>
    <mergeCell ref="J126:J127"/>
    <mergeCell ref="A128:A129"/>
    <mergeCell ref="B128:B129"/>
    <mergeCell ref="J128:J129"/>
    <mergeCell ref="A115:A116"/>
    <mergeCell ref="B115:B116"/>
    <mergeCell ref="J115:J116"/>
    <mergeCell ref="P115:P116"/>
    <mergeCell ref="A113:A114"/>
    <mergeCell ref="B113:B114"/>
    <mergeCell ref="O113:O114"/>
    <mergeCell ref="P113:P114"/>
    <mergeCell ref="J113:J114"/>
    <mergeCell ref="M113:M114"/>
    <mergeCell ref="M115:M116"/>
    <mergeCell ref="O115:O116"/>
    <mergeCell ref="J110:J111"/>
    <mergeCell ref="P110:P111"/>
    <mergeCell ref="A110:A111"/>
    <mergeCell ref="B110:B111"/>
    <mergeCell ref="O108:O109"/>
    <mergeCell ref="M108:M109"/>
    <mergeCell ref="P108:P109"/>
    <mergeCell ref="A108:A109"/>
    <mergeCell ref="B108:B109"/>
    <mergeCell ref="J108:J109"/>
    <mergeCell ref="O110:O111"/>
    <mergeCell ref="M110:M111"/>
    <mergeCell ref="P50:P51"/>
    <mergeCell ref="O103:O104"/>
    <mergeCell ref="M103:M104"/>
    <mergeCell ref="P101:P102"/>
    <mergeCell ref="P99:P100"/>
    <mergeCell ref="M101:M102"/>
    <mergeCell ref="O101:O102"/>
    <mergeCell ref="O99:O100"/>
    <mergeCell ref="M99:M100"/>
    <mergeCell ref="P93:P94"/>
    <mergeCell ref="O95:O96"/>
    <mergeCell ref="P95:P96"/>
    <mergeCell ref="P91:P92"/>
    <mergeCell ref="O97:O98"/>
    <mergeCell ref="P97:P98"/>
    <mergeCell ref="M50:M51"/>
    <mergeCell ref="O50:O51"/>
    <mergeCell ref="M80:M81"/>
    <mergeCell ref="O80:O81"/>
    <mergeCell ref="P80:P81"/>
    <mergeCell ref="M86:M87"/>
    <mergeCell ref="O86:O87"/>
    <mergeCell ref="P86:P87"/>
    <mergeCell ref="O93:O94"/>
    <mergeCell ref="G50:G51"/>
    <mergeCell ref="J95:J96"/>
    <mergeCell ref="J93:J94"/>
    <mergeCell ref="A50:A51"/>
    <mergeCell ref="B50:B51"/>
    <mergeCell ref="J50:J51"/>
    <mergeCell ref="M93:M94"/>
    <mergeCell ref="M97:M98"/>
    <mergeCell ref="A99:A100"/>
    <mergeCell ref="B99:B100"/>
    <mergeCell ref="J99:J100"/>
    <mergeCell ref="A76:A77"/>
    <mergeCell ref="B76:B77"/>
    <mergeCell ref="M91:M92"/>
    <mergeCell ref="J91:J92"/>
    <mergeCell ref="A101:A102"/>
    <mergeCell ref="B101:B102"/>
    <mergeCell ref="J101:J102"/>
    <mergeCell ref="A103:A104"/>
    <mergeCell ref="B103:B104"/>
    <mergeCell ref="J103:J104"/>
    <mergeCell ref="P105:P106"/>
    <mergeCell ref="M105:M106"/>
    <mergeCell ref="O105:O106"/>
    <mergeCell ref="A105:A106"/>
    <mergeCell ref="B105:B106"/>
    <mergeCell ref="J105:J106"/>
    <mergeCell ref="O76:O77"/>
    <mergeCell ref="P76:P77"/>
    <mergeCell ref="J76:J77"/>
    <mergeCell ref="A86:A87"/>
    <mergeCell ref="B86:B87"/>
    <mergeCell ref="J86:J87"/>
    <mergeCell ref="A80:A81"/>
    <mergeCell ref="B80:B81"/>
    <mergeCell ref="J80:J81"/>
    <mergeCell ref="O91:O92"/>
    <mergeCell ref="J97:J98"/>
    <mergeCell ref="P103:P104"/>
    <mergeCell ref="M95:M96"/>
    <mergeCell ref="A93:A94"/>
    <mergeCell ref="A95:A96"/>
    <mergeCell ref="A97:A98"/>
    <mergeCell ref="A91:A92"/>
    <mergeCell ref="P122:P123"/>
    <mergeCell ref="A122:A123"/>
    <mergeCell ref="B122:B123"/>
    <mergeCell ref="J122:J123"/>
    <mergeCell ref="M122:M123"/>
    <mergeCell ref="O122:O123"/>
    <mergeCell ref="A120:A121"/>
    <mergeCell ref="J120:J121"/>
    <mergeCell ref="M120:M121"/>
    <mergeCell ref="O120:O121"/>
    <mergeCell ref="B120:B121"/>
    <mergeCell ref="P120:P121"/>
    <mergeCell ref="B91:B92"/>
    <mergeCell ref="B93:B94"/>
    <mergeCell ref="B95:B96"/>
    <mergeCell ref="B97:B98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3 K45 K105:K107 K51 K93:K94 K95 K115:K116 K122:K123 K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2024-02-26T16:11:30Z</dcterms:modified>
</cp:coreProperties>
</file>