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F&amp;O)'!$R$1:$R$300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" l="1"/>
  <c r="L33" i="6"/>
  <c r="K33" i="6"/>
  <c r="M33" i="6" s="1"/>
  <c r="K101" i="6"/>
  <c r="M101" i="6" s="1"/>
  <c r="L81" i="6"/>
  <c r="K81" i="6"/>
  <c r="M81" i="6" s="1"/>
  <c r="L80" i="6"/>
  <c r="K80" i="6"/>
  <c r="M80" i="6" s="1"/>
  <c r="L77" i="6"/>
  <c r="K77" i="6"/>
  <c r="M77" i="6" s="1"/>
  <c r="M96" i="6"/>
  <c r="M98" i="6"/>
  <c r="K98" i="6"/>
  <c r="K97" i="6"/>
  <c r="K96" i="6"/>
  <c r="L19" i="6"/>
  <c r="K19" i="6"/>
  <c r="M19" i="6" s="1"/>
  <c r="L27" i="6"/>
  <c r="K27" i="6"/>
  <c r="M27" i="6" s="1"/>
  <c r="K99" i="6" l="1"/>
  <c r="M99" i="6" s="1"/>
  <c r="K76" i="6"/>
  <c r="L76" i="6"/>
  <c r="L56" i="6"/>
  <c r="K56" i="6"/>
  <c r="M56" i="6" l="1"/>
  <c r="M76" i="6"/>
  <c r="L74" i="6"/>
  <c r="K74" i="6"/>
  <c r="M72" i="6"/>
  <c r="L72" i="6"/>
  <c r="K73" i="6"/>
  <c r="K72" i="6"/>
  <c r="L58" i="6"/>
  <c r="K58" i="6"/>
  <c r="M58" i="6" s="1"/>
  <c r="M74" i="6" l="1"/>
  <c r="L71" i="6"/>
  <c r="K71" i="6"/>
  <c r="L57" i="6"/>
  <c r="K57" i="6"/>
  <c r="L53" i="6"/>
  <c r="K53" i="6"/>
  <c r="M57" i="6" l="1"/>
  <c r="M53" i="6"/>
  <c r="M71" i="6"/>
  <c r="L12" i="6"/>
  <c r="K12" i="6"/>
  <c r="L28" i="6"/>
  <c r="K28" i="6"/>
  <c r="K95" i="6"/>
  <c r="M95" i="6" s="1"/>
  <c r="K94" i="6"/>
  <c r="M94" i="6" s="1"/>
  <c r="L55" i="6"/>
  <c r="K55" i="6"/>
  <c r="L51" i="6"/>
  <c r="K51" i="6"/>
  <c r="M12" i="6" l="1"/>
  <c r="M55" i="6"/>
  <c r="M28" i="6"/>
  <c r="M51" i="6"/>
  <c r="L54" i="6"/>
  <c r="K54" i="6"/>
  <c r="L70" i="6"/>
  <c r="K70" i="6"/>
  <c r="M54" i="6" l="1"/>
  <c r="M70" i="6"/>
  <c r="L48" i="6" l="1"/>
  <c r="K48" i="6"/>
  <c r="M48" i="6" s="1"/>
  <c r="K93" i="6" l="1"/>
  <c r="M93" i="6" s="1"/>
  <c r="K92" i="6"/>
  <c r="M92" i="6" s="1"/>
  <c r="K91" i="6"/>
  <c r="M91" i="6" s="1"/>
  <c r="L26" i="6"/>
  <c r="K26" i="6"/>
  <c r="M26" i="6" l="1"/>
  <c r="L49" i="6"/>
  <c r="K49" i="6"/>
  <c r="M49" i="6" l="1"/>
  <c r="L50" i="6"/>
  <c r="K50" i="6"/>
  <c r="M50" i="6" l="1"/>
  <c r="L15" i="6"/>
  <c r="K15" i="6"/>
  <c r="L16" i="6"/>
  <c r="K16" i="6"/>
  <c r="M15" i="6" l="1"/>
  <c r="M16" i="6"/>
  <c r="K90" i="6"/>
  <c r="M90" i="6" s="1"/>
  <c r="L23" i="6"/>
  <c r="K23" i="6"/>
  <c r="M23" i="6" l="1"/>
  <c r="L14" i="6"/>
  <c r="K14" i="6"/>
  <c r="L22" i="6"/>
  <c r="K22" i="6"/>
  <c r="L25" i="6"/>
  <c r="K25" i="6"/>
  <c r="L20" i="6"/>
  <c r="K20" i="6"/>
  <c r="M25" i="6" l="1"/>
  <c r="M20" i="6"/>
  <c r="M14" i="6"/>
  <c r="M22" i="6"/>
  <c r="L47" i="6"/>
  <c r="K47" i="6"/>
  <c r="M47" i="6" l="1"/>
  <c r="K89" i="6"/>
  <c r="K88" i="6"/>
  <c r="K87" i="6"/>
  <c r="K86" i="6"/>
  <c r="M86" i="6" s="1"/>
  <c r="L46" i="6"/>
  <c r="K46" i="6"/>
  <c r="L45" i="6"/>
  <c r="K45" i="6"/>
  <c r="L18" i="6"/>
  <c r="K18" i="6"/>
  <c r="M18" i="6" l="1"/>
  <c r="M45" i="6"/>
  <c r="M46" i="6"/>
  <c r="L17" i="6"/>
  <c r="K17" i="6"/>
  <c r="M17" i="6" l="1"/>
  <c r="L44" i="6"/>
  <c r="K44" i="6"/>
  <c r="M44" i="6" l="1"/>
  <c r="L11" i="6" l="1"/>
  <c r="K11" i="6"/>
  <c r="M11" i="6" l="1"/>
  <c r="K286" i="6" l="1"/>
  <c r="L286" i="6" s="1"/>
  <c r="L10" i="6" l="1"/>
  <c r="K10" i="6"/>
  <c r="M10" i="6" l="1"/>
  <c r="K292" i="6" l="1"/>
  <c r="L292" i="6" s="1"/>
  <c r="K275" i="6" l="1"/>
  <c r="L275" i="6" s="1"/>
  <c r="K289" i="6" l="1"/>
  <c r="L289" i="6" s="1"/>
  <c r="K281" i="6" l="1"/>
  <c r="L281" i="6" s="1"/>
  <c r="K291" i="6" l="1"/>
  <c r="L291" i="6" s="1"/>
  <c r="H287" i="6" l="1"/>
  <c r="K287" i="6" l="1"/>
  <c r="L287" i="6" s="1"/>
  <c r="K276" i="6"/>
  <c r="L276" i="6" s="1"/>
  <c r="K266" i="6"/>
  <c r="L266" i="6" s="1"/>
  <c r="K282" i="6" l="1"/>
  <c r="L282" i="6" s="1"/>
  <c r="K283" i="6" l="1"/>
  <c r="L283" i="6" s="1"/>
  <c r="K280" i="6" l="1"/>
  <c r="L280" i="6" s="1"/>
  <c r="K259" i="6"/>
  <c r="L259" i="6" s="1"/>
  <c r="K279" i="6"/>
  <c r="L279" i="6" s="1"/>
  <c r="K278" i="6"/>
  <c r="L278" i="6" s="1"/>
  <c r="K277" i="6"/>
  <c r="L277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7" i="6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F249" i="6"/>
  <c r="K249" i="6" s="1"/>
  <c r="L249" i="6" s="1"/>
  <c r="F248" i="6"/>
  <c r="K248" i="6" s="1"/>
  <c r="L248" i="6" s="1"/>
  <c r="K247" i="6"/>
  <c r="L247" i="6" s="1"/>
  <c r="F246" i="6"/>
  <c r="K246" i="6" s="1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8" i="6"/>
  <c r="L228" i="6" s="1"/>
  <c r="K227" i="6"/>
  <c r="L227" i="6" s="1"/>
  <c r="F226" i="6"/>
  <c r="K226" i="6" s="1"/>
  <c r="L226" i="6" s="1"/>
  <c r="K225" i="6"/>
  <c r="L225" i="6" s="1"/>
  <c r="K222" i="6"/>
  <c r="L222" i="6" s="1"/>
  <c r="K221" i="6"/>
  <c r="L221" i="6" s="1"/>
  <c r="K220" i="6"/>
  <c r="L220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0" i="6"/>
  <c r="L200" i="6" s="1"/>
  <c r="K198" i="6"/>
  <c r="L198" i="6" s="1"/>
  <c r="K196" i="6"/>
  <c r="L196" i="6" s="1"/>
  <c r="K194" i="6"/>
  <c r="L194" i="6" s="1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K186" i="6"/>
  <c r="L186" i="6" s="1"/>
  <c r="K185" i="6"/>
  <c r="L185" i="6" s="1"/>
  <c r="K183" i="6"/>
  <c r="L183" i="6" s="1"/>
  <c r="K182" i="6"/>
  <c r="L182" i="6" s="1"/>
  <c r="K181" i="6"/>
  <c r="L181" i="6" s="1"/>
  <c r="K180" i="6"/>
  <c r="L180" i="6" s="1"/>
  <c r="K179" i="6"/>
  <c r="L179" i="6" s="1"/>
  <c r="F178" i="6"/>
  <c r="K178" i="6" s="1"/>
  <c r="L178" i="6" s="1"/>
  <c r="H177" i="6"/>
  <c r="K177" i="6" s="1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H143" i="6"/>
  <c r="K143" i="6" s="1"/>
  <c r="L143" i="6" s="1"/>
  <c r="F142" i="6"/>
  <c r="K142" i="6" s="1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<sst xmlns="http://schemas.openxmlformats.org/spreadsheetml/2006/main" count="2906" uniqueCount="1142">
  <si>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</si>
  <si>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</si>
  <si>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</si>
  <si>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</si>
  <si>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</si>
  <si>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</si>
  <si>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</si>
  <si>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</si>
  <si>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</si>
  <si>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</si>
  <si>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</si>
  <si>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</si>
  <si>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</si>
  <si>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</si>
  <si>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</si>
  <si>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</si>
  <si>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</si>
  <si>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</si>
  <si>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</si>
  <si>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</si>
  <si>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</si>
  <si>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</si>
  <si>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</si>
  <si>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</si>
  <si>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</si>
  <si>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</si>
  <si>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</si>
  <si>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</si>
  <si>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</si>
  <si>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</si>
  <si>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</si>
  <si>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</si>
  <si>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</si>
  <si>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</si>
  <si>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</si>
  <si>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</si>
  <si>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</si>
  <si>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</si>
  <si>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</si>
  <si>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</si>
  <si>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</si>
  <si>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</si>
  <si>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</si>
  <si>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</si>
  <si>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</si>
  <si>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</si>
  <si>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</si>
  <si>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</si>
  <si>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</si>
  <si>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</si>
  <si>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</si>
  <si>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</si>
  <si>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</si>
  <si>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</si>
  <si>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</si>
  <si>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</si>
  <si>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</si>
  <si>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</si>
  <si>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</si>
  <si>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</si>
  <si>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</si>
  <si>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</si>
  <si>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</si>
  <si>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</si>
  <si>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</si>
  <si>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</si>
  <si>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</si>
  <si>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</si>
  <si>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</si>
  <si>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</si>
  <si>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</si>
  <si>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</si>
  <si>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</si>
  <si>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</si>
  <si>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</si>
  <si>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</si>
  <si>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</si>
  <si>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</si>
  <si>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</si>
  <si>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</si>
  <si>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</si>
  <si>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</si>
  <si>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</si>
  <si>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</si>
  <si>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</si>
  <si>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</si>
  <si>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</si>
  <si>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</si>
  <si>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</si>
  <si>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</si>
  <si>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</si>
  <si>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</si>
  <si>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</si>
  <si>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</si>
  <si>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</si>
  <si>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</si>
  <si>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</si>
  <si>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</si>
  <si>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</si>
  <si>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</si>
  <si>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</si>
  <si>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</si>
  <si>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</si>
  <si>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</si>
  <si>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</si>
  <si>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</si>
  <si>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</si>
  <si>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</si>
  <si>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</si>
  <si>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</si>
  <si>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</si>
  <si>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</si>
  <si>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</si>
  <si>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</si>
  <si>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</si>
  <si>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</si>
  <si>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</si>
  <si>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</si>
  <si>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</si>
  <si>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</si>
  <si>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</si>
  <si>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</si>
  <si>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</si>
  <si>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</si>
  <si>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</si>
  <si>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</si>
  <si>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</si>
  <si>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</si>
  <si>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</si>
  <si>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</si>
  <si>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</si>
  <si>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</si>
  <si>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</si>
  <si>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</si>
  <si>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</si>
  <si>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</si>
  <si>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</si>
  <si>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</si>
  <si>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</si>
  <si>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</si>
  <si>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</si>
  <si>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</si>
  <si>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</si>
  <si>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</si>
  <si>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</si>
  <si>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</si>
  <si>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</si>
  <si>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</si>
  <si>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</si>
  <si>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</si>
  <si>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</si>
  <si>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</si>
  <si>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</si>
  <si>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</si>
  <si>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</si>
  <si>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</si>
  <si>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</si>
  <si>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</si>
  <si>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</si>
  <si>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</si>
  <si>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</si>
  <si>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</si>
  <si>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</si>
  <si>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</si>
  <si>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</si>
  <si>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</si>
  <si>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</si>
  <si>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</si>
  <si>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</si>
  <si>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</si>
  <si>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</si>
  <si>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</si>
  <si>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</si>
  <si>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</si>
  <si>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</si>
  <si>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</si>
  <si>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</si>
  <si>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</si>
  <si>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</si>
  <si>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</si>
  <si>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</si>
  <si>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</si>
  <si>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</si>
  <si>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</si>
  <si>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</si>
  <si>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</si>
  <si>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</si>
  <si>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</si>
  <si>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</si>
  <si>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</si>
  <si>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</si>
  <si>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</si>
  <si>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</si>
  <si>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</si>
  <si>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</si>
  <si>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</si>
  <si>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</si>
  <si>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</si>
  <si>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</si>
  <si>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</si>
  <si>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</si>
  <si>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</si>
  <si>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</si>
  <si>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</si>
  <si>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</si>
  <si>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</si>
  <si>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</si>
  <si>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</si>
  <si>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</si>
  <si>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</si>
  <si>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</si>
  <si>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</si>
  <si>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</si>
  <si>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</si>
  <si>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</si>
  <si>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</si>
  <si>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</si>
  <si>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</si>
  <si>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</si>
  <si>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</si>
  <si>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</si>
  <si>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</si>
  <si>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</si>
  <si>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</si>
  <si>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</si>
  <si>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</si>
  <si>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</si>
  <si>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</si>
  <si>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</si>
  <si>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</si>
  <si>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</si>
  <si>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</si>
  <si>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</si>
  <si>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</si>
  <si>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</si>
  <si>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</si>
  <si>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</si>
  <si>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</si>
  <si>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</si>
  <si>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</si>
  <si>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</si>
  <si>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</si>
  <si>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</si>
  <si>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</si>
  <si>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</si>
  <si>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</si>
  <si>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</si>
  <si>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</si>
  <si>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</si>
  <si>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</si>
  <si>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</si>
  <si>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</si>
  <si>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</si>
  <si>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</si>
  <si>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</si>
  <si>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</si>
  <si>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</si>
  <si>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</si>
  <si>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</si>
  <si>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</si>
  <si>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</si>
  <si>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</si>
  <si>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</si>
  <si>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</si>
  <si>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</si>
  <si>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</si>
  <si>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</si>
  <si>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</si>
  <si>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</si>
  <si>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</si>
  <si>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</si>
  <si>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</si>
  <si>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</si>
  <si>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</si>
  <si>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</si>
  <si>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</si>
  <si>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</si>
  <si>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</si>
  <si>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</si>
  <si>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</si>
  <si>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</si>
  <si>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</si>
  <si>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</si>
  <si>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</si>
  <si>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</si>
  <si>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</si>
  <si>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</si>
  <si>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</si>
  <si>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</si>
  <si>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</si>
  <si>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</si>
  <si>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</si>
  <si>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</si>
  <si>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</si>
  <si>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</si>
  <si>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</si>
  <si>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</si>
  <si>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</si>
  <si>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</si>
  <si>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</si>
  <si>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</si>
  <si>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</si>
  <si>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</si>
  <si>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</si>
  <si>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</si>
  <si>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</si>
  <si>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</si>
  <si>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</si>
  <si>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</si>
  <si>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</si>
  <si>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</si>
  <si>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</si>
  <si>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</si>
  <si>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</si>
  <si>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</si>
  <si>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</si>
  <si>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</si>
  <si>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</si>
  <si>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</si>
  <si>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</si>
  <si>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</si>
  <si>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</si>
  <si>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</si>
  <si>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</si>
  <si>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</si>
  <si>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</si>
  <si>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</si>
  <si>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</si>
  <si>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</si>
  <si>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</si>
  <si>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</si>
  <si>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</si>
  <si>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</si>
  <si>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</si>
  <si>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</si>
  <si>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</si>
  <si>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</si>
  <si>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</si>
  <si>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</si>
  <si>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</si>
  <si>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</si>
  <si>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</si>
  <si>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</si>
  <si>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</si>
  <si>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</si>
  <si>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</si>
  <si>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</si>
  <si>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</si>
  <si>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</si>
  <si>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</si>
  <si>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</si>
  <si>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</si>
  <si>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</si>
  <si>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</si>
  <si>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</si>
  <si>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</si>
  <si>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</si>
  <si>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</si>
  <si>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</si>
  <si>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</si>
  <si>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</si>
  <si>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</si>
  <si>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</si>
  <si>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</si>
  <si>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</si>
  <si>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</si>
  <si>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</si>
  <si>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</si>
  <si>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</si>
  <si>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</si>
  <si>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</si>
  <si>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</si>
  <si>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</si>
  <si>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</si>
  <si>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</si>
  <si>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</si>
  <si>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</si>
  <si>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</si>
  <si>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</si>
  <si>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</si>
  <si>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</si>
  <si>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</si>
  <si>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</si>
  <si>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</si>
  <si>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</si>
  <si>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</si>
  <si>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</si>
  <si>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</si>
  <si>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</si>
  <si>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</si>
  <si>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</si>
  <si>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</si>
  <si>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</si>
  <si>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</si>
  <si>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</si>
  <si>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</si>
  <si>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</si>
  <si>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</si>
  <si>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</si>
  <si>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</si>
  <si>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</si>
  <si>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</si>
  <si>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</si>
  <si>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</si>
  <si>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</si>
  <si>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</si>
  <si>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</si>
  <si>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</si>
  <si>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</si>
  <si>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</si>
  <si>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</si>
  <si>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</si>
  <si>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</si>
  <si>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</si>
  <si>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</si>
  <si>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</si>
  <si>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</si>
  <si>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</si>
  <si>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</si>
  <si>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</si>
  <si>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</si>
  <si>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</si>
  <si>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</si>
  <si>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</si>
  <si>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</si>
  <si>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</si>
  <si>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</si>
  <si>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</si>
  <si>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</si>
  <si>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</si>
  <si>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</si>
  <si>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</si>
  <si>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</si>
  <si>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</si>
  <si>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</si>
  <si>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</si>
  <si>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</si>
  <si>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</si>
  <si>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</si>
  <si>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</si>
  <si>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</si>
  <si>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</si>
  <si>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</si>
  <si>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</si>
  <si>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</si>
  <si>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</si>
  <si>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</si>
  <si>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</si>
  <si>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</si>
  <si>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</si>
  <si>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</si>
  <si>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</si>
  <si>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</si>
  <si>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</si>
  <si>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</si>
  <si>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</si>
  <si>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</si>
  <si>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</si>
  <si>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</si>
  <si>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</si>
  <si>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</si>
  <si>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</si>
  <si>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</si>
  <si>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</si>
  <si>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</si>
  <si>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</si>
  <si>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</si>
  <si>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</si>
  <si>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</si>
  <si>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</si>
  <si>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</si>
  <si>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</si>
  <si>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</si>
  <si>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</si>
  <si>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</si>
  <si>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</si>
  <si>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</si>
  <si>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</si>
  <si>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</si>
  <si>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</si>
  <si>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</si>
  <si>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</si>
  <si>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</si>
  <si>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</si>
  <si>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</si>
  <si>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</si>
  <si>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</si>
  <si>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</si>
  <si>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</si>
  <si>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</si>
  <si>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</si>
  <si>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</si>
  <si>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</si>
  <si>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</si>
  <si>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</si>
  <si>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</si>
  <si>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</si>
  <si>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</si>
  <si>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</si>
  <si>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</si>
  <si>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</si>
  <si>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</si>
  <si>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</si>
  <si>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</si>
  <si>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</si>
  <si>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</si>
  <si>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</si>
  <si>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</si>
  <si>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</si>
  <si>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</si>
  <si>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</si>
  <si>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</si>
  <si>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</si>
  <si>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</si>
  <si>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</si>
  <si>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</si>
  <si>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</si>
  <si>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</si>
  <si>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</si>
  <si>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</si>
  <si>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</si>
  <si>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</si>
  <si>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</si>
  <si>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</si>
  <si>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</si>
  <si>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</si>
  <si>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</si>
  <si>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</si>
  <si>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</si>
  <si>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</si>
  <si>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</si>
  <si>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</si>
  <si>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</si>
  <si>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</si>
  <si>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</si>
  <si>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</si>
  <si>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</si>
  <si>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</si>
  <si>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</si>
  <si>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</si>
  <si>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</si>
  <si>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</si>
  <si>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</si>
  <si>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</si>
  <si>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</si>
  <si>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</si>
  <si>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</si>
  <si>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</si>
  <si>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</si>
  <si>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</si>
  <si>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</si>
  <si>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</si>
  <si>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</si>
  <si>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</si>
  <si>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</si>
  <si>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</si>
  <si>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</si>
  <si>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</si>
  <si>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</si>
  <si>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</si>
  <si>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</si>
  <si>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</si>
  <si>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</si>
  <si>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</si>
  <si>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</si>
  <si>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</si>
  <si>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</si>
  <si>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</si>
  <si>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</si>
  <si>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</si>
  <si>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</si>
  <si>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</si>
  <si>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</si>
  <si>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</si>
  <si>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</si>
  <si>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</si>
  <si>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</si>
  <si>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</si>
  <si>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</si>
  <si>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</si>
  <si>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</si>
  <si>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</si>
  <si>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</si>
  <si>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</si>
  <si>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</si>
  <si>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</si>
  <si>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</si>
  <si>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</si>
  <si>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</si>
  <si>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</si>
  <si>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</si>
  <si>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</si>
  <si>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</si>
  <si>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</si>
  <si>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</si>
  <si>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</si>
  <si>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</si>
  <si>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</si>
  <si>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</si>
  <si>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</si>
  <si>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</si>
  <si>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</si>
  <si>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</si>
  <si>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</si>
  <si>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</si>
  <si>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</si>
  <si>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</si>
  <si>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</si>
  <si>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</si>
  <si>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</si>
  <si>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</si>
  <si>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</si>
  <si>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</si>
  <si>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</si>
  <si>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</si>
  <si>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</si>
  <si>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</si>
  <si>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</si>
  <si>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</si>
  <si>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</si>
  <si>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</si>
  <si>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</si>
  <si>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</si>
  <si>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</si>
  <si>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</si>
  <si>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</si>
  <si>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</si>
  <si>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</si>
  <si>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</si>
  <si>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</si>
  <si>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</si>
  <si>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</si>
  <si>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</si>
  <si>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</si>
  <si>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</si>
  <si>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</si>
  <si>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</si>
  <si>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</si>
  <si>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</si>
  <si>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</si>
  <si>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</si>
  <si>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</si>
  <si>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</si>
  <si>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</si>
  <si>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</si>
  <si>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</si>
  <si>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</si>
  <si>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</si>
  <si>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</si>
  <si>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</si>
  <si>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</si>
  <si>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</si>
  <si>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</si>
  <si>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</si>
  <si>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</si>
  <si>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</si>
  <si>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</si>
  <si>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</si>
  <si>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</si>
  <si>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</si>
  <si>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</si>
  <si>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</si>
  <si>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</si>
  <si>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</si>
  <si>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</si>
  <si>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</si>
  <si>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</si>
  <si>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</si>
  <si>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</si>
  <si>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</si>
  <si>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</si>
  <si>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</si>
  <si>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</si>
  <si>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</si>
  <si>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</si>
  <si>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</si>
  <si>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</si>
  <si>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</si>
  <si>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</si>
  <si>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</si>
  <si>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</si>
  <si>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</si>
  <si>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</si>
  <si>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</si>
  <si>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</si>
  <si>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</si>
  <si>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</si>
  <si>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</si>
  <si>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</si>
  <si>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</si>
  <si>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</si>
  <si>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</si>
  <si>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</si>
  <si>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</si>
  <si>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</si>
  <si>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</si>
  <si>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</si>
  <si>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</si>
  <si>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</si>
  <si>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</si>
  <si>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</si>
  <si>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</si>
  <si>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</si>
  <si>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</si>
  <si>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</si>
  <si>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</si>
  <si>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</si>
  <si>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</si>
  <si>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</si>
  <si>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</si>
  <si>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</si>
  <si>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</si>
  <si>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</si>
  <si>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</si>
  <si>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</si>
  <si>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</si>
  <si>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</si>
  <si>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</si>
  <si>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</si>
  <si>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</si>
  <si>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</si>
  <si>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</si>
  <si>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</si>
  <si>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</si>
  <si>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</si>
  <si>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</si>
  <si>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</si>
  <si>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</si>
  <si>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</si>
  <si>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</si>
  <si>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</si>
  <si>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</si>
  <si>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</si>
  <si>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</si>
  <si>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</si>
  <si>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</si>
  <si>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</si>
  <si>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</si>
  <si>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</si>
  <si>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</si>
  <si>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</si>
  <si>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</si>
  <si>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</si>
  <si>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</si>
  <si>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</si>
  <si>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</si>
  <si>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</si>
  <si>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</si>
  <si>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</si>
  <si>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</si>
  <si>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</si>
  <si>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</si>
  <si>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</si>
  <si>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</si>
  <si>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</si>
  <si>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</si>
  <si>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</si>
  <si>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</si>
  <si>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</si>
  <si>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</si>
  <si>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</si>
  <si>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</si>
  <si>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</si>
  <si>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</si>
  <si>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</si>
  <si>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</si>
  <si>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</si>
  <si>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</si>
  <si>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</si>
  <si>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</si>
  <si>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</si>
  <si>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</si>
  <si>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</si>
  <si>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</si>
  <si>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</si>
  <si>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</si>
  <si>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</si>
  <si>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</si>
  <si>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</si>
  <si>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</si>
  <si>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</si>
  <si>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</si>
  <si>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</si>
  <si>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</si>
  <si>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</si>
  <si>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</si>
  <si>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</si>
  <si>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</si>
  <si>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</si>
  <si>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</si>
  <si>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</si>
  <si>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</si>
  <si>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</si>
  <si>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</si>
  <si>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</si>
  <si>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</si>
  <si>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</si>
  <si>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</si>
  <si>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</si>
  <si>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</si>
  <si>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</si>
  <si>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</si>
  <si>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</si>
  <si>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</si>
  <si>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</si>
  <si>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</si>
  <si>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</si>
  <si>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</si>
  <si>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</si>
  <si>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</si>
  <si>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</si>
  <si>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</si>
  <si>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</si>
  <si>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</si>
  <si>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</si>
  <si>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</si>
  <si>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</si>
  <si>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</si>
  <si>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</si>
  <si>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</si>
  <si>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</si>
  <si>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</si>
  <si>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</si>
  <si>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</si>
  <si>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</si>
  <si>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</si>
  <si>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</si>
  <si>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</si>
  <si>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</si>
  <si>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</si>
  <si>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</si>
  <si>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</si>
  <si>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</si>
  <si>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</si>
  <si>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</si>
  <si>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</si>
  <si>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</si>
  <si>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</si>
  <si>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</si>
  <si>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</si>
  <si>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</si>
  <si>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</si>
  <si>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</si>
  <si>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</si>
  <si>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</si>
  <si>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</si>
  <si>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</si>
  <si>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</si>
  <si>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</si>
  <si>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</si>
  <si>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</si>
  <si>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</si>
  <si>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</si>
  <si>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</si>
  <si>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</si>
  <si>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</si>
  <si>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</si>
  <si>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</si>
  <si>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</si>
  <si>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</si>
  <si>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</si>
  <si>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</si>
  <si>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</si>
  <si>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</si>
  <si>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</si>
  <si>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</si>
  <si>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</si>
  <si>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</si>
  <si>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</si>
  <si>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</si>
  <si>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</si>
  <si>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</si>
  <si>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</si>
  <si>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</si>
  <si>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</si>
  <si>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</si>
  <si>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</si>
  <si>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</si>
  <si>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</si>
  <si>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</si>
  <si>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</si>
  <si>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</si>
  <si>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</si>
  <si>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</si>
  <si>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</si>
  <si>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</si>
  <si>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</si>
  <si>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</si>
  <si>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</si>
  <si>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</si>
  <si>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</si>
  <si>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</si>
  <si>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</si>
  <si>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</si>
  <si>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</si>
  <si>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</si>
  <si>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</si>
  <si>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</si>
  <si>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</si>
  <si>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</si>
  <si>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</si>
  <si>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</si>
  <si>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</si>
  <si>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</si>
  <si>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</si>
  <si>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</si>
  <si>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2400-2450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</si>
  <si>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</si>
  <si>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</si>
  <si>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</si>
  <si>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</si>
  <si>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</si>
  <si>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</si>
  <si>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</si>
  <si>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</si>
  <si>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</si>
  <si>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770-800</t>
  </si>
  <si>
    <t xml:space="preserve">ACC </t>
  </si>
  <si>
    <t>2100-2200</t>
  </si>
  <si>
    <t>Profit of Rs.135/-</t>
  </si>
  <si>
    <t>Profit of Rs.195/-</t>
  </si>
  <si>
    <t>415-425</t>
  </si>
  <si>
    <t>1410-1430</t>
  </si>
  <si>
    <t>770-775</t>
  </si>
  <si>
    <t>800-810</t>
  </si>
  <si>
    <t>490-510</t>
  </si>
  <si>
    <t>Profit of Rs.5 /-</t>
  </si>
  <si>
    <t>HDFCLIFE 510 PE FEB</t>
  </si>
  <si>
    <t>10-12.0</t>
  </si>
  <si>
    <t>RELIANCE FEB FUT</t>
  </si>
  <si>
    <t>2420-2450</t>
  </si>
  <si>
    <t>Profit of Rs.30.5/-</t>
  </si>
  <si>
    <t>Profit of Rs.137/-</t>
  </si>
  <si>
    <t>Profit of Rs.14/-</t>
  </si>
  <si>
    <t>NIFTY 17800 CE 16 FEB</t>
  </si>
  <si>
    <t>120-140</t>
  </si>
  <si>
    <t xml:space="preserve">RELIANCE 2340 CE FEB </t>
  </si>
  <si>
    <t>55-65</t>
  </si>
  <si>
    <t>Retail Research Technical Calls &amp; Fundamental Performance Report for the month of Feb-2023</t>
  </si>
  <si>
    <t>Profit of Rs.67.50/-</t>
  </si>
  <si>
    <t>Profit of Rs.21.8/-</t>
  </si>
  <si>
    <t>Profit of Rs.1.3/-</t>
  </si>
  <si>
    <t>Profit of Rs.20/-</t>
  </si>
  <si>
    <t>Profit of Rs.8.5/-</t>
  </si>
  <si>
    <t>1060-1080</t>
  </si>
  <si>
    <t xml:space="preserve">HDFCBANK 1680 CE FEB </t>
  </si>
  <si>
    <t>30-40</t>
  </si>
  <si>
    <t xml:space="preserve"> Profit of Rs.200/-</t>
  </si>
  <si>
    <t>Profit of Rs.85/-</t>
  </si>
  <si>
    <t>470-475</t>
  </si>
  <si>
    <t>Profit of Rs.10.5/-</t>
  </si>
  <si>
    <t>NIFTY 17950 PE 16 FEB</t>
  </si>
  <si>
    <t>90-120</t>
  </si>
  <si>
    <t>3000-3050</t>
  </si>
  <si>
    <t>Profit of Rs.90/-</t>
  </si>
  <si>
    <t>Loss of Rs.3/-</t>
  </si>
  <si>
    <t>Profit of Rs.180/-</t>
  </si>
  <si>
    <t>Profit of Rs.285/-</t>
  </si>
  <si>
    <t>Part profit of Rs.185/-</t>
  </si>
  <si>
    <t>695-717.5</t>
  </si>
  <si>
    <t>2250-2310</t>
  </si>
  <si>
    <t>2450-2500</t>
  </si>
  <si>
    <t>1470-1490</t>
  </si>
  <si>
    <t>Loss of Rs.48/-</t>
  </si>
  <si>
    <t>1160-1180</t>
  </si>
  <si>
    <t>520-530</t>
  </si>
  <si>
    <t>Loss of Rs.58</t>
  </si>
  <si>
    <t>520-550</t>
  </si>
  <si>
    <t>M&amp;M MAR FUT</t>
  </si>
  <si>
    <t>1380-1390</t>
  </si>
  <si>
    <t>BANDHANBNK MAR FUT</t>
  </si>
  <si>
    <t>Sell</t>
  </si>
  <si>
    <t>BANDHANBNK 230 PE MAR</t>
  </si>
  <si>
    <t>230-228</t>
  </si>
  <si>
    <t>SIEMENS MAR FUT</t>
  </si>
  <si>
    <t>3260-3300</t>
  </si>
  <si>
    <t>1118-1124</t>
  </si>
  <si>
    <t>NIFTY 17900 CE  FEB</t>
  </si>
  <si>
    <t xml:space="preserve">NIFTY 18050 CE FEB </t>
  </si>
  <si>
    <t>281-288</t>
  </si>
  <si>
    <t>452.5-472.5</t>
  </si>
  <si>
    <t>315-335</t>
  </si>
  <si>
    <t>HAPPIESTMNDS</t>
  </si>
  <si>
    <t>865-899</t>
  </si>
  <si>
    <t>960-1000</t>
  </si>
  <si>
    <t>Profit of Rs.4/-</t>
  </si>
  <si>
    <t>Profit of Rs.36/-</t>
  </si>
  <si>
    <t>IGL MAR FUT</t>
  </si>
  <si>
    <t>442-443</t>
  </si>
  <si>
    <t>455-463</t>
  </si>
  <si>
    <t>IRCTC MAR FUT</t>
  </si>
  <si>
    <t>630-620</t>
  </si>
  <si>
    <t>LT 2260 CE MAR</t>
  </si>
  <si>
    <t>47-49</t>
  </si>
  <si>
    <t>75-90</t>
  </si>
  <si>
    <t>INDONG</t>
  </si>
  <si>
    <t>MULTIPLIER SHARE &amp; STOCK ADVISORS PRIVATE LIMITED</t>
  </si>
  <si>
    <t>SOFCOM</t>
  </si>
  <si>
    <t>PERFECT</t>
  </si>
  <si>
    <t>Perfect Infraengineer Ltd</t>
  </si>
  <si>
    <t>Loss of Rs.57.5/-</t>
  </si>
  <si>
    <t>ONGC MAR FUT</t>
  </si>
  <si>
    <t>BATAINDIA MAR FUT</t>
  </si>
  <si>
    <t>1420-1425</t>
  </si>
  <si>
    <t>1470-1480</t>
  </si>
  <si>
    <t>NIFTY 17700 CE FEB</t>
  </si>
  <si>
    <t>RELIANCE MAR FUT</t>
  </si>
  <si>
    <t>2420-2430</t>
  </si>
  <si>
    <t>2480-2500</t>
  </si>
  <si>
    <t xml:space="preserve">RELIANCE 2440 CE MAR </t>
  </si>
  <si>
    <t>70-90</t>
  </si>
  <si>
    <t>1370-1380</t>
  </si>
  <si>
    <t>MOTHERSON MAR FUT</t>
  </si>
  <si>
    <t>79-78</t>
  </si>
  <si>
    <t>DDIL</t>
  </si>
  <si>
    <t>GOYALASS</t>
  </si>
  <si>
    <t>MISTERKAPOORKESHRI</t>
  </si>
  <si>
    <t>BHAVYA DHIMAN</t>
  </si>
  <si>
    <t>SBLI</t>
  </si>
  <si>
    <t>CORE INC</t>
  </si>
  <si>
    <t>Loss of Rs.117.5/-</t>
  </si>
  <si>
    <t>Loss of Rs.125/-</t>
  </si>
  <si>
    <t>Loss of Rs.43/-</t>
  </si>
  <si>
    <t>Loss of Rs.16/-</t>
  </si>
  <si>
    <t>Profit of Rs.2.25/-</t>
  </si>
  <si>
    <t>Loss of Rs.19/-</t>
  </si>
  <si>
    <t>Profit of Rs.1.2/-</t>
  </si>
  <si>
    <t xml:space="preserve">REDINGTON </t>
  </si>
  <si>
    <t>NIFTY 17550 CE FEB</t>
  </si>
  <si>
    <t>50-60</t>
  </si>
  <si>
    <t>180-185</t>
  </si>
  <si>
    <t>EUREKAI</t>
  </si>
  <si>
    <t>SONAMGOYAL</t>
  </si>
  <si>
    <t>FRONTCAP</t>
  </si>
  <si>
    <t>VINAY VIJAY KALANTRI</t>
  </si>
  <si>
    <t>HIREN PARAMANANDDAS SHAH</t>
  </si>
  <si>
    <t>GGL</t>
  </si>
  <si>
    <t>LELAVOIR</t>
  </si>
  <si>
    <t>NAGESHWARRAO SRIKRISHNA DUVVURI</t>
  </si>
  <si>
    <t>MIHIKA</t>
  </si>
  <si>
    <t>FAIRY LAND AND REAL ESTATE PRIVATE LIMITED</t>
  </si>
  <si>
    <t>MADAN MOHAN DHANUKA HUF</t>
  </si>
  <si>
    <t>SEACOAST</t>
  </si>
  <si>
    <t>MANISHKUMAR RAICHAND SHAH</t>
  </si>
  <si>
    <t>AGARWALFT</t>
  </si>
  <si>
    <t>Agarwal Float Glass I Ltd</t>
  </si>
  <si>
    <t>SMC GLOBAL SECURITIES LIMITED</t>
  </si>
  <si>
    <t>MITTAL-RE</t>
  </si>
  <si>
    <t>Mittal Life Style Limited</t>
  </si>
  <si>
    <t>SHARMA RAHUL</t>
  </si>
  <si>
    <t>Profit of Rs.80/-</t>
  </si>
  <si>
    <t>3110-3010</t>
  </si>
  <si>
    <t>NIFTY 17550 CE 2-MAR</t>
  </si>
  <si>
    <t>88-92</t>
  </si>
  <si>
    <t>150-170</t>
  </si>
  <si>
    <t>1650-1700</t>
  </si>
  <si>
    <t>ADCON</t>
  </si>
  <si>
    <t>NIRAJ RAJNIKANT SHAH</t>
  </si>
  <si>
    <t>ANKITA VISHAL SHAH</t>
  </si>
  <si>
    <t>GOUTAM CHORARIA</t>
  </si>
  <si>
    <t>ZENAB AIYUB YACOOBALI</t>
  </si>
  <si>
    <t>ETT</t>
  </si>
  <si>
    <t>ASHIABANU ANVARLI SAIYAD</t>
  </si>
  <si>
    <t>VIVEK KANDA</t>
  </si>
  <si>
    <t>SMT SEJAL MANISH SHAH</t>
  </si>
  <si>
    <t>GANGA RAM RAJPUT</t>
  </si>
  <si>
    <t>GLCL</t>
  </si>
  <si>
    <t>ONKARA REDDY</t>
  </si>
  <si>
    <t>PAVAN KUMAR</t>
  </si>
  <si>
    <t>ALPESHKUMAR NARESHBHAI PATEL</t>
  </si>
  <si>
    <t>NOOPUR BHAGWANDAS KANSARA</t>
  </si>
  <si>
    <t>GLHRL</t>
  </si>
  <si>
    <t>ANANT WEALTH CONSULTANTS PRIVATE LIMITED</t>
  </si>
  <si>
    <t>RITIKA AGARWAL</t>
  </si>
  <si>
    <t>JETMALL</t>
  </si>
  <si>
    <t>NEHA SANJIV RABDU</t>
  </si>
  <si>
    <t>JSHL</t>
  </si>
  <si>
    <t>VIVEK DWIVEDI</t>
  </si>
  <si>
    <t>ASHOK KUMAR AGRAWAL</t>
  </si>
  <si>
    <t>SAMIR SHARMA</t>
  </si>
  <si>
    <t>MADHUSE</t>
  </si>
  <si>
    <t>RACHIT NILESHBHAI KOTHARI</t>
  </si>
  <si>
    <t>SANAY SANDIP SHAH</t>
  </si>
  <si>
    <t>MADHAVAN TEXPRO PRIVATE LTD</t>
  </si>
  <si>
    <t>AJAY ANAND</t>
  </si>
  <si>
    <t>OKPLA</t>
  </si>
  <si>
    <t>JAIDEEP SAMPAT</t>
  </si>
  <si>
    <t>SYNNEX MAURITIUS LIMITED</t>
  </si>
  <si>
    <t>SYNNEX TECHNOLOGY INTERNATIONAL CORPORATION</t>
  </si>
  <si>
    <t>PATEL ARJAL ASHOKKUMAR</t>
  </si>
  <si>
    <t>MITHANI INVESTMENT AND TRADING PRIVATE LIMITED</t>
  </si>
  <si>
    <t>SALIM KASAMBHAI FULANI</t>
  </si>
  <si>
    <t>MITAL RITESH VASNAWALA</t>
  </si>
  <si>
    <t>SANKET ANANDKUMAR THAKKAR</t>
  </si>
  <si>
    <t>KISHORE MEHTA</t>
  </si>
  <si>
    <t>SPSL</t>
  </si>
  <si>
    <t>BHARTIBEN RAJNIKANT AJMERA</t>
  </si>
  <si>
    <t>PRACHI DHAVAL AJMERA</t>
  </si>
  <si>
    <t>RUPALBEN MANOJKUMAR AJEMRA</t>
  </si>
  <si>
    <t>RUSHI MANOJ AJMERA</t>
  </si>
  <si>
    <t>MANOJ ISHWARLAL AJMERA</t>
  </si>
  <si>
    <t>SVS</t>
  </si>
  <si>
    <t>ARHAM SHARE PRIVATE LIMITED</t>
  </si>
  <si>
    <t>TAAZAINT</t>
  </si>
  <si>
    <t>ASHIKA LALITKUMAR JAIN</t>
  </si>
  <si>
    <t>KISHORE KARUKOLA</t>
  </si>
  <si>
    <t>WHEELS</t>
  </si>
  <si>
    <t>TRICHUR SUNDARAM SANTHANAM &amp; FAMILY PRIVATE LIMITED .</t>
  </si>
  <si>
    <t>ABI SHOWATECH (INDIA) PRIVATE LIMITED</t>
  </si>
  <si>
    <t>WITS</t>
  </si>
  <si>
    <t>KANTIBHAI JETHABHAI SODHA</t>
  </si>
  <si>
    <t>SHAH HEENA PARTH</t>
  </si>
  <si>
    <t>ZENLABS</t>
  </si>
  <si>
    <t>RAKESH KUMAR ARORA</t>
  </si>
  <si>
    <t>63MOONS</t>
  </si>
  <si>
    <t>63 moons tech limited</t>
  </si>
  <si>
    <t>SKI CAPITAL SERVICES LTD</t>
  </si>
  <si>
    <t>CMRSL</t>
  </si>
  <si>
    <t>Cyber Media Res &amp; Ser Ltd</t>
  </si>
  <si>
    <t>VIVEK KUMAR BHAUKA</t>
  </si>
  <si>
    <t>Infibeam Avenues Limited</t>
  </si>
  <si>
    <t>SHARE INDIA SECURITIES LIMITED</t>
  </si>
  <si>
    <t>GROW WELL INVESTMENTS</t>
  </si>
  <si>
    <t>IPSL</t>
  </si>
  <si>
    <t>Integrated Perso Ser Ltd</t>
  </si>
  <si>
    <t>SADASHIV KANYANA SHETTY</t>
  </si>
  <si>
    <t>POOJA  GUPTA</t>
  </si>
  <si>
    <t>TEMBO</t>
  </si>
  <si>
    <t>Tembo Global Ind Ltd</t>
  </si>
  <si>
    <t>KAUSHIK MAHESHBHAI WAGHELA</t>
  </si>
  <si>
    <t>OPTUME INVESTMENTS</t>
  </si>
  <si>
    <t>PREETI  BHAUKA</t>
  </si>
  <si>
    <t>NATHBIOGEN</t>
  </si>
  <si>
    <t>Nath Bio-Genes (I) Ltd</t>
  </si>
  <si>
    <t>JAIDEEP NARENDRA SAMPAT</t>
  </si>
  <si>
    <t>PCJEWELLER</t>
  </si>
  <si>
    <t>PC Jeweller Ltd</t>
  </si>
  <si>
    <t>SILVER STALLION LIMITED</t>
  </si>
  <si>
    <t>PHANTOMFX</t>
  </si>
  <si>
    <t>Phantom Digital Eff Ltd</t>
  </si>
  <si>
    <t>HARISH KUMAR GUPTA</t>
  </si>
  <si>
    <t>FATEMA SHABBIR KACHWALA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</si>
</sst>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20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1" fillId="11" borderId="0" xfId="0" applyFont="1" applyFill="1"/>
    <xf numFmtId="0" fontId="1" fillId="18" borderId="0" xfId="0" applyFont="1" applyFill="1"/>
    <xf numFmtId="0" fontId="0" fillId="19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165" fontId="31" fillId="21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7" fillId="21" borderId="20" xfId="0" applyFont="1" applyFill="1" applyBorder="1"/>
    <xf numFmtId="0" fontId="37" fillId="21" borderId="20" xfId="0" applyFont="1" applyFill="1" applyBorder="1" applyAlignment="1">
      <alignment horizontal="center" vertical="center"/>
    </xf>
    <xf numFmtId="15" fontId="31" fillId="21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/>
    <xf numFmtId="43" fontId="31" fillId="21" borderId="20" xfId="0" applyNumberFormat="1" applyFont="1" applyFill="1" applyBorder="1" applyAlignment="1">
      <alignment horizontal="center" vertical="top"/>
    </xf>
    <xf numFmtId="0" fontId="31" fillId="21" borderId="20" xfId="0" applyFont="1" applyFill="1" applyBorder="1" applyAlignment="1">
      <alignment horizontal="center" vertical="top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2" fontId="37" fillId="21" borderId="20" xfId="0" applyNumberFormat="1" applyFont="1" applyFill="1" applyBorder="1" applyAlignment="1">
      <alignment horizontal="center" vertical="center"/>
    </xf>
    <xf numFmtId="0" fontId="37" fillId="20" borderId="21" xfId="0" applyFont="1" applyFill="1" applyBorder="1" applyAlignment="1">
      <alignment horizontal="center" vertical="center"/>
    </xf>
    <xf numFmtId="16" fontId="37" fillId="20" borderId="21" xfId="0" applyNumberFormat="1" applyFont="1" applyFill="1" applyBorder="1" applyAlignment="1">
      <alignment horizontal="center" vertical="center"/>
    </xf>
    <xf numFmtId="166" fontId="37" fillId="21" borderId="20" xfId="0" applyNumberFormat="1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" fontId="31" fillId="21" borderId="20" xfId="0" applyNumberFormat="1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1" fillId="18" borderId="0" xfId="0" applyFont="1" applyFill="1" applyAlignment="1">
      <alignment horizont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66" fontId="32" fillId="21" borderId="20" xfId="0" applyNumberFormat="1" applyFont="1" applyFill="1" applyBorder="1" applyAlignment="1">
      <alignment horizontal="center" vertical="center"/>
    </xf>
    <xf numFmtId="16" fontId="37" fillId="20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/>
    <xf numFmtId="0" fontId="31" fillId="27" borderId="20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6" borderId="20" xfId="0" applyFont="1" applyFill="1" applyBorder="1"/>
    <xf numFmtId="0" fontId="32" fillId="16" borderId="20" xfId="0" applyFont="1" applyFill="1" applyBorder="1" applyAlignment="1">
      <alignment horizontal="center" vertical="center"/>
    </xf>
    <xf numFmtId="16" fontId="32" fillId="16" borderId="20" xfId="0" applyNumberFormat="1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37" fillId="16" borderId="20" xfId="0" applyFont="1" applyFill="1" applyBorder="1" applyAlignment="1">
      <alignment horizontal="center" vertical="center"/>
    </xf>
    <xf numFmtId="2" fontId="37" fillId="16" borderId="20" xfId="0" applyNumberFormat="1" applyFont="1" applyFill="1" applyBorder="1" applyAlignment="1">
      <alignment horizontal="center" vertical="center"/>
    </xf>
    <xf numFmtId="166" fontId="37" fillId="16" borderId="20" xfId="0" applyNumberFormat="1" applyFont="1" applyFill="1" applyBorder="1" applyAlignment="1">
      <alignment horizontal="center" vertical="center"/>
    </xf>
    <xf numFmtId="16" fontId="37" fillId="12" borderId="20" xfId="0" applyNumberFormat="1" applyFont="1" applyFill="1" applyBorder="1" applyAlignment="1">
      <alignment horizontal="center" vertical="center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1" xfId="0" applyNumberFormat="1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16" fontId="37" fillId="15" borderId="20" xfId="0" applyNumberFormat="1" applyFont="1" applyFill="1" applyBorder="1" applyAlignment="1">
      <alignment horizontal="center" vertical="center"/>
    </xf>
    <xf numFmtId="0" fontId="37" fillId="16" borderId="20" xfId="0" applyFont="1" applyFill="1" applyBorder="1"/>
    <xf numFmtId="16" fontId="37" fillId="16" borderId="20" xfId="0" applyNumberFormat="1" applyFont="1" applyFill="1" applyBorder="1" applyAlignment="1">
      <alignment horizontal="center" vertical="center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 vertical="top"/>
    </xf>
    <xf numFmtId="16" fontId="37" fillId="15" borderId="21" xfId="0" applyNumberFormat="1" applyFont="1" applyFill="1" applyBorder="1" applyAlignment="1">
      <alignment horizontal="center" vertical="center"/>
    </xf>
    <xf numFmtId="2" fontId="32" fillId="16" borderId="20" xfId="0" applyNumberFormat="1" applyFont="1" applyFill="1" applyBorder="1" applyAlignment="1">
      <alignment horizontal="center" vertical="center"/>
    </xf>
    <xf numFmtId="166" fontId="32" fillId="16" borderId="20" xfId="0" applyNumberFormat="1" applyFont="1" applyFill="1" applyBorder="1" applyAlignment="1">
      <alignment horizontal="center" vertical="center"/>
    </xf>
    <xf numFmtId="0" fontId="37" fillId="15" borderId="2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0" borderId="22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165" fontId="31" fillId="21" borderId="22" xfId="0" applyNumberFormat="1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6" fontId="37" fillId="16" borderId="22" xfId="0" applyNumberFormat="1" applyFont="1" applyFill="1" applyBorder="1" applyAlignment="1">
      <alignment horizontal="center" vertical="center"/>
    </xf>
    <xf numFmtId="166" fontId="37" fillId="16" borderId="21" xfId="0" applyNumberFormat="1" applyFont="1" applyFill="1" applyBorder="1" applyAlignment="1">
      <alignment horizontal="center" vertical="center"/>
    </xf>
    <xf numFmtId="0" fontId="32" fillId="15" borderId="22" xfId="0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165" fontId="31" fillId="16" borderId="22" xfId="0" applyNumberFormat="1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166" fontId="37" fillId="21" borderId="22" xfId="0" applyNumberFormat="1" applyFont="1" applyFill="1" applyBorder="1" applyAlignment="1">
      <alignment horizontal="center" vertical="center"/>
    </xf>
    <xf numFmtId="166" fontId="37" fillId="21" borderId="21" xfId="0" applyNumberFormat="1" applyFont="1" applyFill="1" applyBorder="1" applyAlignment="1">
      <alignment horizontal="center" vertical="center"/>
    </xf>
    <xf numFmtId="16" fontId="37" fillId="20" borderId="22" xfId="0" applyNumberFormat="1" applyFont="1" applyFill="1" applyBorder="1" applyAlignment="1">
      <alignment horizontal="center" vertical="center"/>
    </xf>
    <xf numFmtId="16" fontId="37" fillId="20" borderId="21" xfId="0" applyNumberFormat="1" applyFont="1" applyFill="1" applyBorder="1" applyAlignment="1">
      <alignment horizontal="center" vertical="center"/>
    </xf>
    <xf numFmtId="0" fontId="31" fillId="21" borderId="22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37" fillId="15" borderId="22" xfId="0" applyFont="1" applyFill="1" applyBorder="1" applyAlignment="1">
      <alignment horizontal="center" vertical="center"/>
    </xf>
    <xf numFmtId="0" fontId="37" fillId="15" borderId="21" xfId="0" applyFont="1" applyFill="1" applyBorder="1" applyAlignment="1">
      <alignment horizontal="center" vertical="center"/>
    </xf>
    <xf numFmtId="16" fontId="37" fillId="15" borderId="22" xfId="0" applyNumberFormat="1" applyFont="1" applyFill="1" applyBorder="1" applyAlignment="1">
      <alignment horizontal="center" vertical="center"/>
    </xf>
    <xf numFmtId="0" fontId="37" fillId="20" borderId="22" xfId="0" applyFont="1" applyFill="1" applyBorder="1" applyAlignment="1">
      <alignment horizontal="center" vertical="center"/>
    </xf>
    <xf numFmtId="0" fontId="37" fillId="20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44984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K20" sqref="K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44984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7" t="s">
        <v>16</v>
      </c>
      <c r="B9" s="389" t="s">
        <v>17</v>
      </c>
      <c r="C9" s="389" t="s">
        <v>18</v>
      </c>
      <c r="D9" s="389" t="s">
        <v>19</v>
      </c>
      <c r="E9" s="23" t="s">
        <v>20</v>
      </c>
      <c r="F9" s="23" t="s">
        <v>21</v>
      </c>
      <c r="G9" s="384" t="s">
        <v>22</v>
      </c>
      <c r="H9" s="385"/>
      <c r="I9" s="386"/>
      <c r="J9" s="384" t="s">
        <v>23</v>
      </c>
      <c r="K9" s="385"/>
      <c r="L9" s="386"/>
      <c r="M9" s="23"/>
      <c r="N9" s="24"/>
      <c r="O9" s="24"/>
      <c r="P9" s="24"/>
    </row>
    <row r="10" spans="1:16" ht="59.25" customHeight="1">
      <c r="A10" s="388"/>
      <c r="B10" s="390"/>
      <c r="C10" s="390"/>
      <c r="D10" s="39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17559.25</v>
      </c>
      <c r="F11" s="32">
        <v>17589.75</v>
      </c>
      <c r="G11" s="33">
        <v>17479.5</v>
      </c>
      <c r="H11" s="33">
        <v>17399.75</v>
      </c>
      <c r="I11" s="33">
        <v>17289.5</v>
      </c>
      <c r="J11" s="33">
        <v>17669.5</v>
      </c>
      <c r="K11" s="33">
        <v>17779.75</v>
      </c>
      <c r="L11" s="33">
        <v>17859.5</v>
      </c>
      <c r="M11" s="34">
        <v>17700</v>
      </c>
      <c r="N11" s="34">
        <v>17510</v>
      </c>
      <c r="O11" s="35">
        <v>12040000</v>
      </c>
      <c r="P11" s="36">
        <v>6.7688242127572781E-2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40172</v>
      </c>
      <c r="F12" s="37">
        <v>40285.216666666667</v>
      </c>
      <c r="G12" s="38">
        <v>39948.433333333334</v>
      </c>
      <c r="H12" s="38">
        <v>39724.866666666669</v>
      </c>
      <c r="I12" s="38">
        <v>39388.083333333336</v>
      </c>
      <c r="J12" s="38">
        <v>40508.783333333333</v>
      </c>
      <c r="K12" s="38">
        <v>40845.566666666673</v>
      </c>
      <c r="L12" s="38">
        <v>41069.133333333331</v>
      </c>
      <c r="M12" s="28">
        <v>40622</v>
      </c>
      <c r="N12" s="28">
        <v>40061.65</v>
      </c>
      <c r="O12" s="39">
        <v>3850800</v>
      </c>
      <c r="P12" s="40">
        <v>0.37194160661957903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17999.75</v>
      </c>
      <c r="F13" s="37">
        <v>18029.566666666666</v>
      </c>
      <c r="G13" s="38">
        <v>17926.183333333331</v>
      </c>
      <c r="H13" s="38">
        <v>17852.616666666665</v>
      </c>
      <c r="I13" s="38">
        <v>17749.23333333333</v>
      </c>
      <c r="J13" s="38">
        <v>18103.133333333331</v>
      </c>
      <c r="K13" s="38">
        <v>18206.516666666663</v>
      </c>
      <c r="L13" s="38">
        <v>18280.083333333332</v>
      </c>
      <c r="M13" s="28">
        <v>18132.95</v>
      </c>
      <c r="N13" s="28">
        <v>17956</v>
      </c>
      <c r="O13" s="39">
        <v>25240</v>
      </c>
      <c r="P13" s="40">
        <v>0.25697211155378485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7282.85</v>
      </c>
      <c r="F14" s="37">
        <v>2427.6166666666668</v>
      </c>
      <c r="G14" s="38">
        <v>4855.2333333333336</v>
      </c>
      <c r="H14" s="38">
        <v>2427.6166666666668</v>
      </c>
      <c r="I14" s="38">
        <v>4855.2333333333336</v>
      </c>
      <c r="J14" s="38">
        <v>4855.2333333333336</v>
      </c>
      <c r="K14" s="38">
        <v>2427.6166666666668</v>
      </c>
      <c r="L14" s="38">
        <v>4855.2333333333336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539.1</v>
      </c>
      <c r="F15" s="37">
        <v>536.91666666666663</v>
      </c>
      <c r="G15" s="38">
        <v>528.0333333333333</v>
      </c>
      <c r="H15" s="38">
        <v>516.9666666666667</v>
      </c>
      <c r="I15" s="38">
        <v>508.08333333333337</v>
      </c>
      <c r="J15" s="38">
        <v>547.98333333333323</v>
      </c>
      <c r="K15" s="38">
        <v>556.86666666666667</v>
      </c>
      <c r="L15" s="38">
        <v>567.93333333333317</v>
      </c>
      <c r="M15" s="28">
        <v>545.79999999999995</v>
      </c>
      <c r="N15" s="28">
        <v>525.85</v>
      </c>
      <c r="O15" s="39">
        <v>4340950</v>
      </c>
      <c r="P15" s="40">
        <v>-5.9311107017867008E-2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3155.85</v>
      </c>
      <c r="F16" s="37">
        <v>3164.5166666666664</v>
      </c>
      <c r="G16" s="38">
        <v>3139.2333333333327</v>
      </c>
      <c r="H16" s="38">
        <v>3122.6166666666663</v>
      </c>
      <c r="I16" s="38">
        <v>3097.3333333333326</v>
      </c>
      <c r="J16" s="38">
        <v>3181.1333333333328</v>
      </c>
      <c r="K16" s="38">
        <v>3206.4166666666665</v>
      </c>
      <c r="L16" s="38">
        <v>3223.0333333333328</v>
      </c>
      <c r="M16" s="28">
        <v>3189.8</v>
      </c>
      <c r="N16" s="28">
        <v>3147.9</v>
      </c>
      <c r="O16" s="39">
        <v>1415000</v>
      </c>
      <c r="P16" s="40">
        <v>3.077763613185212E-2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20281.400000000001</v>
      </c>
      <c r="F17" s="37">
        <v>20446.533333333333</v>
      </c>
      <c r="G17" s="38">
        <v>20034.966666666667</v>
      </c>
      <c r="H17" s="38">
        <v>19788.533333333333</v>
      </c>
      <c r="I17" s="38">
        <v>19376.966666666667</v>
      </c>
      <c r="J17" s="38">
        <v>20692.966666666667</v>
      </c>
      <c r="K17" s="38">
        <v>21104.533333333333</v>
      </c>
      <c r="L17" s="38">
        <v>21350.966666666667</v>
      </c>
      <c r="M17" s="28">
        <v>20858.099999999999</v>
      </c>
      <c r="N17" s="28">
        <v>20200.099999999999</v>
      </c>
      <c r="O17" s="39">
        <v>48000</v>
      </c>
      <c r="P17" s="40">
        <v>8.4033613445378148E-3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142.85</v>
      </c>
      <c r="F18" s="37">
        <v>142.53333333333333</v>
      </c>
      <c r="G18" s="38">
        <v>141.26666666666665</v>
      </c>
      <c r="H18" s="38">
        <v>139.68333333333331</v>
      </c>
      <c r="I18" s="38">
        <v>138.41666666666663</v>
      </c>
      <c r="J18" s="38">
        <v>144.11666666666667</v>
      </c>
      <c r="K18" s="38">
        <v>145.38333333333338</v>
      </c>
      <c r="L18" s="38">
        <v>146.9666666666667</v>
      </c>
      <c r="M18" s="28">
        <v>143.80000000000001</v>
      </c>
      <c r="N18" s="28">
        <v>140.94999999999999</v>
      </c>
      <c r="O18" s="39">
        <v>30331800</v>
      </c>
      <c r="P18" s="40">
        <v>-8.8936321593738885E-4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231.5</v>
      </c>
      <c r="F19" s="37">
        <v>233.1</v>
      </c>
      <c r="G19" s="38">
        <v>229</v>
      </c>
      <c r="H19" s="38">
        <v>226.5</v>
      </c>
      <c r="I19" s="38">
        <v>222.4</v>
      </c>
      <c r="J19" s="38">
        <v>235.6</v>
      </c>
      <c r="K19" s="38">
        <v>239.69999999999996</v>
      </c>
      <c r="L19" s="38">
        <v>242.2</v>
      </c>
      <c r="M19" s="28">
        <v>237.2</v>
      </c>
      <c r="N19" s="28">
        <v>230.6</v>
      </c>
      <c r="O19" s="39">
        <v>21135400</v>
      </c>
      <c r="P19" s="40">
        <v>3.0814100938371797E-2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1742.3</v>
      </c>
      <c r="F20" s="37">
        <v>1740.4166666666667</v>
      </c>
      <c r="G20" s="38">
        <v>1718.8833333333334</v>
      </c>
      <c r="H20" s="38">
        <v>1695.4666666666667</v>
      </c>
      <c r="I20" s="38">
        <v>1673.9333333333334</v>
      </c>
      <c r="J20" s="38">
        <v>1763.8333333333335</v>
      </c>
      <c r="K20" s="38">
        <v>1785.3666666666668</v>
      </c>
      <c r="L20" s="38">
        <v>1808.7833333333335</v>
      </c>
      <c r="M20" s="28">
        <v>1761.95</v>
      </c>
      <c r="N20" s="28">
        <v>1717</v>
      </c>
      <c r="O20" s="39">
        <v>4361500</v>
      </c>
      <c r="P20" s="40">
        <v>3.1453234007331202E-2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1318.55</v>
      </c>
      <c r="F21" s="37">
        <v>1334.0666666666666</v>
      </c>
      <c r="G21" s="38">
        <v>1240.2833333333333</v>
      </c>
      <c r="H21" s="38">
        <v>1162.0166666666667</v>
      </c>
      <c r="I21" s="38">
        <v>1068.2333333333333</v>
      </c>
      <c r="J21" s="38">
        <v>1412.3333333333333</v>
      </c>
      <c r="K21" s="38">
        <v>1506.1166666666666</v>
      </c>
      <c r="L21" s="38">
        <v>1584.3833333333332</v>
      </c>
      <c r="M21" s="28">
        <v>1427.85</v>
      </c>
      <c r="N21" s="28">
        <v>1255.8</v>
      </c>
      <c r="O21" s="39">
        <v>13792000</v>
      </c>
      <c r="P21" s="40">
        <v>0.11172013541834597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561.25</v>
      </c>
      <c r="F22" s="37">
        <v>558.31666666666661</v>
      </c>
      <c r="G22" s="38">
        <v>548.08333333333326</v>
      </c>
      <c r="H22" s="38">
        <v>534.91666666666663</v>
      </c>
      <c r="I22" s="38">
        <v>524.68333333333328</v>
      </c>
      <c r="J22" s="38">
        <v>571.48333333333323</v>
      </c>
      <c r="K22" s="38">
        <v>581.71666666666658</v>
      </c>
      <c r="L22" s="38">
        <v>594.88333333333321</v>
      </c>
      <c r="M22" s="28">
        <v>568.54999999999995</v>
      </c>
      <c r="N22" s="28">
        <v>545.15</v>
      </c>
      <c r="O22" s="39">
        <v>45835625</v>
      </c>
      <c r="P22" s="40">
        <v>-1.9506390716081075E-2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3312.4</v>
      </c>
      <c r="F23" s="37">
        <v>3314.2166666666667</v>
      </c>
      <c r="G23" s="38">
        <v>3280.8333333333335</v>
      </c>
      <c r="H23" s="38">
        <v>3249.2666666666669</v>
      </c>
      <c r="I23" s="38">
        <v>3215.8833333333337</v>
      </c>
      <c r="J23" s="38">
        <v>3345.7833333333333</v>
      </c>
      <c r="K23" s="38">
        <v>3379.1666666666665</v>
      </c>
      <c r="L23" s="38">
        <v>3410.7333333333331</v>
      </c>
      <c r="M23" s="28">
        <v>3347.6</v>
      </c>
      <c r="N23" s="28">
        <v>3282.65</v>
      </c>
      <c r="O23" s="39">
        <v>488800</v>
      </c>
      <c r="P23" s="40">
        <v>-2.4740622505985636E-2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347.05</v>
      </c>
      <c r="F24" s="37">
        <v>345.18333333333339</v>
      </c>
      <c r="G24" s="38">
        <v>341.71666666666681</v>
      </c>
      <c r="H24" s="38">
        <v>336.38333333333344</v>
      </c>
      <c r="I24" s="38">
        <v>332.91666666666686</v>
      </c>
      <c r="J24" s="38">
        <v>350.51666666666677</v>
      </c>
      <c r="K24" s="38">
        <v>353.98333333333335</v>
      </c>
      <c r="L24" s="38">
        <v>359.31666666666672</v>
      </c>
      <c r="M24" s="28">
        <v>348.65</v>
      </c>
      <c r="N24" s="28">
        <v>339.85</v>
      </c>
      <c r="O24" s="39">
        <v>61183800</v>
      </c>
      <c r="P24" s="40">
        <v>-9.4130675526024367E-3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4488.6000000000004</v>
      </c>
      <c r="F25" s="37">
        <v>4484.5</v>
      </c>
      <c r="G25" s="38">
        <v>4420</v>
      </c>
      <c r="H25" s="38">
        <v>4351.3999999999996</v>
      </c>
      <c r="I25" s="38">
        <v>4286.8999999999996</v>
      </c>
      <c r="J25" s="38">
        <v>4553.1000000000004</v>
      </c>
      <c r="K25" s="38">
        <v>4617.6000000000004</v>
      </c>
      <c r="L25" s="38">
        <v>4686.2000000000007</v>
      </c>
      <c r="M25" s="28">
        <v>4549</v>
      </c>
      <c r="N25" s="28">
        <v>4415.8999999999996</v>
      </c>
      <c r="O25" s="39">
        <v>1500000</v>
      </c>
      <c r="P25" s="40">
        <v>-1.165307141668054E-3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320.05</v>
      </c>
      <c r="F26" s="37">
        <v>322.73333333333335</v>
      </c>
      <c r="G26" s="38">
        <v>313.51666666666671</v>
      </c>
      <c r="H26" s="38">
        <v>306.98333333333335</v>
      </c>
      <c r="I26" s="38">
        <v>297.76666666666671</v>
      </c>
      <c r="J26" s="38">
        <v>329.26666666666671</v>
      </c>
      <c r="K26" s="38">
        <v>338.48333333333341</v>
      </c>
      <c r="L26" s="38">
        <v>345.01666666666671</v>
      </c>
      <c r="M26" s="28">
        <v>331.95</v>
      </c>
      <c r="N26" s="28">
        <v>316.2</v>
      </c>
      <c r="O26" s="39">
        <v>11238500</v>
      </c>
      <c r="P26" s="40">
        <v>-3.5735735735735734E-2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141.80000000000001</v>
      </c>
      <c r="F27" s="37">
        <v>141.70000000000002</v>
      </c>
      <c r="G27" s="38">
        <v>140.90000000000003</v>
      </c>
      <c r="H27" s="38">
        <v>140.00000000000003</v>
      </c>
      <c r="I27" s="38">
        <v>139.20000000000005</v>
      </c>
      <c r="J27" s="38">
        <v>142.60000000000002</v>
      </c>
      <c r="K27" s="38">
        <v>143.40000000000003</v>
      </c>
      <c r="L27" s="38">
        <v>144.30000000000001</v>
      </c>
      <c r="M27" s="28">
        <v>142.5</v>
      </c>
      <c r="N27" s="28">
        <v>140.80000000000001</v>
      </c>
      <c r="O27" s="39">
        <v>65185000</v>
      </c>
      <c r="P27" s="40">
        <v>-5.3437885718434622E-2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2757.9</v>
      </c>
      <c r="F28" s="37">
        <v>2753.5333333333333</v>
      </c>
      <c r="G28" s="38">
        <v>2726.1166666666668</v>
      </c>
      <c r="H28" s="38">
        <v>2694.3333333333335</v>
      </c>
      <c r="I28" s="38">
        <v>2666.916666666667</v>
      </c>
      <c r="J28" s="38">
        <v>2785.3166666666666</v>
      </c>
      <c r="K28" s="38">
        <v>2812.7333333333336</v>
      </c>
      <c r="L28" s="38">
        <v>2844.5166666666664</v>
      </c>
      <c r="M28" s="28">
        <v>2780.95</v>
      </c>
      <c r="N28" s="28">
        <v>2721.75</v>
      </c>
      <c r="O28" s="39">
        <v>7632600</v>
      </c>
      <c r="P28" s="40">
        <v>-2.2989682803819668E-2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1878.7</v>
      </c>
      <c r="F29" s="37">
        <v>1893.0833333333333</v>
      </c>
      <c r="G29" s="38">
        <v>1861.2166666666665</v>
      </c>
      <c r="H29" s="38">
        <v>1843.7333333333331</v>
      </c>
      <c r="I29" s="38">
        <v>1811.8666666666663</v>
      </c>
      <c r="J29" s="38">
        <v>1910.5666666666666</v>
      </c>
      <c r="K29" s="38">
        <v>1942.4333333333334</v>
      </c>
      <c r="L29" s="38">
        <v>1959.9166666666667</v>
      </c>
      <c r="M29" s="28">
        <v>1924.95</v>
      </c>
      <c r="N29" s="28">
        <v>1875.6</v>
      </c>
      <c r="O29" s="39">
        <v>1885125</v>
      </c>
      <c r="P29" s="40">
        <v>3.2846165436191052E-2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7166.6</v>
      </c>
      <c r="F30" s="37">
        <v>7211.8166666666666</v>
      </c>
      <c r="G30" s="38">
        <v>7099.4833333333336</v>
      </c>
      <c r="H30" s="38">
        <v>7032.3666666666668</v>
      </c>
      <c r="I30" s="38">
        <v>6920.0333333333338</v>
      </c>
      <c r="J30" s="38">
        <v>7278.9333333333334</v>
      </c>
      <c r="K30" s="38">
        <v>7391.2666666666673</v>
      </c>
      <c r="L30" s="38">
        <v>7458.3833333333332</v>
      </c>
      <c r="M30" s="28">
        <v>7324.15</v>
      </c>
      <c r="N30" s="28">
        <v>7144.7</v>
      </c>
      <c r="O30" s="39">
        <v>174900</v>
      </c>
      <c r="P30" s="40">
        <v>1.0836584308625921E-2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594.6</v>
      </c>
      <c r="F31" s="37">
        <v>597.2833333333333</v>
      </c>
      <c r="G31" s="38">
        <v>589.66666666666663</v>
      </c>
      <c r="H31" s="38">
        <v>584.73333333333335</v>
      </c>
      <c r="I31" s="38">
        <v>577.11666666666667</v>
      </c>
      <c r="J31" s="38">
        <v>602.21666666666658</v>
      </c>
      <c r="K31" s="38">
        <v>609.83333333333337</v>
      </c>
      <c r="L31" s="38">
        <v>614.76666666666654</v>
      </c>
      <c r="M31" s="28">
        <v>604.9</v>
      </c>
      <c r="N31" s="28">
        <v>592.35</v>
      </c>
      <c r="O31" s="39">
        <v>10772000</v>
      </c>
      <c r="P31" s="40">
        <v>1.6130553721347043E-2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471.8</v>
      </c>
      <c r="F32" s="37">
        <v>470.61666666666662</v>
      </c>
      <c r="G32" s="38">
        <v>465.53333333333325</v>
      </c>
      <c r="H32" s="38">
        <v>459.26666666666665</v>
      </c>
      <c r="I32" s="38">
        <v>454.18333333333328</v>
      </c>
      <c r="J32" s="38">
        <v>476.88333333333321</v>
      </c>
      <c r="K32" s="38">
        <v>481.96666666666658</v>
      </c>
      <c r="L32" s="38">
        <v>488.23333333333318</v>
      </c>
      <c r="M32" s="28">
        <v>475.7</v>
      </c>
      <c r="N32" s="28">
        <v>464.35</v>
      </c>
      <c r="O32" s="39">
        <v>14059000</v>
      </c>
      <c r="P32" s="40">
        <v>-6.3974978675007113E-4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854.6</v>
      </c>
      <c r="F33" s="37">
        <v>854.19999999999993</v>
      </c>
      <c r="G33" s="38">
        <v>849.99999999999989</v>
      </c>
      <c r="H33" s="38">
        <v>845.4</v>
      </c>
      <c r="I33" s="38">
        <v>841.19999999999993</v>
      </c>
      <c r="J33" s="38">
        <v>858.79999999999984</v>
      </c>
      <c r="K33" s="38">
        <v>862.99999999999989</v>
      </c>
      <c r="L33" s="38">
        <v>867.5999999999998</v>
      </c>
      <c r="M33" s="28">
        <v>858.4</v>
      </c>
      <c r="N33" s="28">
        <v>849.6</v>
      </c>
      <c r="O33" s="39">
        <v>47511600</v>
      </c>
      <c r="P33" s="40">
        <v>-1.6420728374819893E-2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3864.45</v>
      </c>
      <c r="F34" s="37">
        <v>3866.0833333333335</v>
      </c>
      <c r="G34" s="38">
        <v>3843.3666666666668</v>
      </c>
      <c r="H34" s="38">
        <v>3822.2833333333333</v>
      </c>
      <c r="I34" s="38">
        <v>3799.5666666666666</v>
      </c>
      <c r="J34" s="38">
        <v>3887.166666666667</v>
      </c>
      <c r="K34" s="38">
        <v>3909.8833333333332</v>
      </c>
      <c r="L34" s="38">
        <v>3930.9666666666672</v>
      </c>
      <c r="M34" s="28">
        <v>3888.8</v>
      </c>
      <c r="N34" s="28">
        <v>3845</v>
      </c>
      <c r="O34" s="39">
        <v>1243750</v>
      </c>
      <c r="P34" s="40">
        <v>2.2159548751007254E-3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1367.95</v>
      </c>
      <c r="F35" s="37">
        <v>1374.2833333333335</v>
      </c>
      <c r="G35" s="38">
        <v>1353.416666666667</v>
      </c>
      <c r="H35" s="38">
        <v>1338.8833333333334</v>
      </c>
      <c r="I35" s="38">
        <v>1318.0166666666669</v>
      </c>
      <c r="J35" s="38">
        <v>1388.8166666666671</v>
      </c>
      <c r="K35" s="38">
        <v>1409.6833333333334</v>
      </c>
      <c r="L35" s="38">
        <v>1424.2166666666672</v>
      </c>
      <c r="M35" s="28">
        <v>1395.15</v>
      </c>
      <c r="N35" s="28">
        <v>1359.75</v>
      </c>
      <c r="O35" s="39">
        <v>9805000</v>
      </c>
      <c r="P35" s="40">
        <v>-1.9058576359361711E-2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6268.7</v>
      </c>
      <c r="F36" s="37">
        <v>6270.25</v>
      </c>
      <c r="G36" s="38">
        <v>6226.45</v>
      </c>
      <c r="H36" s="38">
        <v>6184.2</v>
      </c>
      <c r="I36" s="38">
        <v>6140.4</v>
      </c>
      <c r="J36" s="38">
        <v>6312.5</v>
      </c>
      <c r="K36" s="38">
        <v>6356.2999999999993</v>
      </c>
      <c r="L36" s="38">
        <v>6398.55</v>
      </c>
      <c r="M36" s="28">
        <v>6314.05</v>
      </c>
      <c r="N36" s="28">
        <v>6228</v>
      </c>
      <c r="O36" s="39">
        <v>4560125</v>
      </c>
      <c r="P36" s="40">
        <v>-8.3720677376389677E-3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2048.25</v>
      </c>
      <c r="F37" s="37">
        <v>2051.8333333333335</v>
      </c>
      <c r="G37" s="38">
        <v>2025.0166666666669</v>
      </c>
      <c r="H37" s="38">
        <v>2001.7833333333333</v>
      </c>
      <c r="I37" s="38">
        <v>1974.9666666666667</v>
      </c>
      <c r="J37" s="38">
        <v>2075.0666666666671</v>
      </c>
      <c r="K37" s="38">
        <v>2101.8833333333337</v>
      </c>
      <c r="L37" s="38">
        <v>2125.1166666666672</v>
      </c>
      <c r="M37" s="28">
        <v>2078.65</v>
      </c>
      <c r="N37" s="28">
        <v>2028.6</v>
      </c>
      <c r="O37" s="39">
        <v>1683900</v>
      </c>
      <c r="P37" s="40">
        <v>1.9433345441336725E-2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361.5</v>
      </c>
      <c r="F38" s="37">
        <v>363.25</v>
      </c>
      <c r="G38" s="38">
        <v>357</v>
      </c>
      <c r="H38" s="38">
        <v>352.5</v>
      </c>
      <c r="I38" s="38">
        <v>346.25</v>
      </c>
      <c r="J38" s="38">
        <v>367.75</v>
      </c>
      <c r="K38" s="38">
        <v>374</v>
      </c>
      <c r="L38" s="38">
        <v>378.5</v>
      </c>
      <c r="M38" s="28">
        <v>369.5</v>
      </c>
      <c r="N38" s="28">
        <v>358.75</v>
      </c>
      <c r="O38" s="39">
        <v>6052800</v>
      </c>
      <c r="P38" s="40">
        <v>2.0226537216828478E-2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230.1</v>
      </c>
      <c r="F39" s="37">
        <v>231.31666666666669</v>
      </c>
      <c r="G39" s="38">
        <v>227.78333333333339</v>
      </c>
      <c r="H39" s="38">
        <v>225.4666666666667</v>
      </c>
      <c r="I39" s="38">
        <v>221.93333333333339</v>
      </c>
      <c r="J39" s="38">
        <v>233.63333333333338</v>
      </c>
      <c r="K39" s="38">
        <v>237.16666666666669</v>
      </c>
      <c r="L39" s="38">
        <v>239.48333333333338</v>
      </c>
      <c r="M39" s="28">
        <v>234.85</v>
      </c>
      <c r="N39" s="28">
        <v>229</v>
      </c>
      <c r="O39" s="39">
        <v>36590400</v>
      </c>
      <c r="P39" s="40">
        <v>2.5646084040244622E-3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155.30000000000001</v>
      </c>
      <c r="F40" s="37">
        <v>156.15</v>
      </c>
      <c r="G40" s="38">
        <v>153.60000000000002</v>
      </c>
      <c r="H40" s="38">
        <v>151.9</v>
      </c>
      <c r="I40" s="38">
        <v>149.35000000000002</v>
      </c>
      <c r="J40" s="38">
        <v>157.85000000000002</v>
      </c>
      <c r="K40" s="38">
        <v>160.40000000000003</v>
      </c>
      <c r="L40" s="38">
        <v>162.10000000000002</v>
      </c>
      <c r="M40" s="28">
        <v>158.69999999999999</v>
      </c>
      <c r="N40" s="28">
        <v>154.44999999999999</v>
      </c>
      <c r="O40" s="39">
        <v>104089050</v>
      </c>
      <c r="P40" s="40">
        <v>-2.2201461779414188E-2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1427.45</v>
      </c>
      <c r="F41" s="37">
        <v>1430.9166666666667</v>
      </c>
      <c r="G41" s="38">
        <v>1420.8833333333334</v>
      </c>
      <c r="H41" s="38">
        <v>1414.3166666666666</v>
      </c>
      <c r="I41" s="38">
        <v>1404.2833333333333</v>
      </c>
      <c r="J41" s="38">
        <v>1437.4833333333336</v>
      </c>
      <c r="K41" s="38">
        <v>1447.5166666666669</v>
      </c>
      <c r="L41" s="38">
        <v>1454.0833333333337</v>
      </c>
      <c r="M41" s="28">
        <v>1440.95</v>
      </c>
      <c r="N41" s="28">
        <v>1424.35</v>
      </c>
      <c r="O41" s="39">
        <v>2535775</v>
      </c>
      <c r="P41" s="40">
        <v>6.9891885988860982E-3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95.8</v>
      </c>
      <c r="F42" s="37">
        <v>95.899999999999991</v>
      </c>
      <c r="G42" s="38">
        <v>95.34999999999998</v>
      </c>
      <c r="H42" s="38">
        <v>94.899999999999991</v>
      </c>
      <c r="I42" s="38">
        <v>94.34999999999998</v>
      </c>
      <c r="J42" s="38">
        <v>96.34999999999998</v>
      </c>
      <c r="K42" s="38">
        <v>96.899999999999991</v>
      </c>
      <c r="L42" s="38">
        <v>97.34999999999998</v>
      </c>
      <c r="M42" s="28">
        <v>96.45</v>
      </c>
      <c r="N42" s="28">
        <v>95.45</v>
      </c>
      <c r="O42" s="39">
        <v>96734700</v>
      </c>
      <c r="P42" s="40">
        <v>9.8179221706533384E-3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557.25</v>
      </c>
      <c r="F43" s="37">
        <v>559.45000000000005</v>
      </c>
      <c r="G43" s="38">
        <v>554.00000000000011</v>
      </c>
      <c r="H43" s="38">
        <v>550.75000000000011</v>
      </c>
      <c r="I43" s="38">
        <v>545.30000000000018</v>
      </c>
      <c r="J43" s="38">
        <v>562.70000000000005</v>
      </c>
      <c r="K43" s="38">
        <v>568.14999999999986</v>
      </c>
      <c r="L43" s="38">
        <v>571.4</v>
      </c>
      <c r="M43" s="28">
        <v>564.9</v>
      </c>
      <c r="N43" s="28">
        <v>556.20000000000005</v>
      </c>
      <c r="O43" s="39">
        <v>6997100</v>
      </c>
      <c r="P43" s="40">
        <v>6.6744927050142552E-2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831.85</v>
      </c>
      <c r="F44" s="37">
        <v>834.38333333333333</v>
      </c>
      <c r="G44" s="38">
        <v>824.66666666666663</v>
      </c>
      <c r="H44" s="38">
        <v>817.48333333333335</v>
      </c>
      <c r="I44" s="38">
        <v>807.76666666666665</v>
      </c>
      <c r="J44" s="38">
        <v>841.56666666666661</v>
      </c>
      <c r="K44" s="38">
        <v>851.2833333333333</v>
      </c>
      <c r="L44" s="38">
        <v>858.46666666666658</v>
      </c>
      <c r="M44" s="28">
        <v>844.1</v>
      </c>
      <c r="N44" s="28">
        <v>827.2</v>
      </c>
      <c r="O44" s="39">
        <v>6913000</v>
      </c>
      <c r="P44" s="40">
        <v>1.7515454813070357E-2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762.15</v>
      </c>
      <c r="F45" s="37">
        <v>765.68333333333339</v>
      </c>
      <c r="G45" s="38">
        <v>755.46666666666681</v>
      </c>
      <c r="H45" s="38">
        <v>748.78333333333342</v>
      </c>
      <c r="I45" s="38">
        <v>738.56666666666683</v>
      </c>
      <c r="J45" s="38">
        <v>772.36666666666679</v>
      </c>
      <c r="K45" s="38">
        <v>782.58333333333348</v>
      </c>
      <c r="L45" s="38">
        <v>789.26666666666677</v>
      </c>
      <c r="M45" s="28">
        <v>775.9</v>
      </c>
      <c r="N45" s="28">
        <v>759</v>
      </c>
      <c r="O45" s="39">
        <v>43629700</v>
      </c>
      <c r="P45" s="40">
        <v>2.3134002618943692E-3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68.900000000000006</v>
      </c>
      <c r="F46" s="37">
        <v>69.25</v>
      </c>
      <c r="G46" s="38">
        <v>68.349999999999994</v>
      </c>
      <c r="H46" s="38">
        <v>67.8</v>
      </c>
      <c r="I46" s="38">
        <v>66.899999999999991</v>
      </c>
      <c r="J46" s="38">
        <v>69.8</v>
      </c>
      <c r="K46" s="38">
        <v>70.7</v>
      </c>
      <c r="L46" s="38">
        <v>71.25</v>
      </c>
      <c r="M46" s="28">
        <v>70.150000000000006</v>
      </c>
      <c r="N46" s="28">
        <v>68.7</v>
      </c>
      <c r="O46" s="39">
        <v>74508000</v>
      </c>
      <c r="P46" s="40">
        <v>1.5525758645024701E-3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227.15</v>
      </c>
      <c r="F47" s="37">
        <v>224.76666666666665</v>
      </c>
      <c r="G47" s="38">
        <v>220.6333333333333</v>
      </c>
      <c r="H47" s="38">
        <v>214.11666666666665</v>
      </c>
      <c r="I47" s="38">
        <v>209.98333333333329</v>
      </c>
      <c r="J47" s="38">
        <v>231.2833333333333</v>
      </c>
      <c r="K47" s="38">
        <v>235.41666666666663</v>
      </c>
      <c r="L47" s="38">
        <v>241.93333333333331</v>
      </c>
      <c r="M47" s="28">
        <v>228.9</v>
      </c>
      <c r="N47" s="28">
        <v>218.25</v>
      </c>
      <c r="O47" s="39">
        <v>33642100</v>
      </c>
      <c r="P47" s="40">
        <v>1.2529419908625225E-2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17800.849999999999</v>
      </c>
      <c r="F48" s="37">
        <v>17910.433333333334</v>
      </c>
      <c r="G48" s="38">
        <v>17540.616666666669</v>
      </c>
      <c r="H48" s="38">
        <v>17280.383333333335</v>
      </c>
      <c r="I48" s="38">
        <v>16910.566666666669</v>
      </c>
      <c r="J48" s="38">
        <v>18170.666666666668</v>
      </c>
      <c r="K48" s="38">
        <v>18540.483333333334</v>
      </c>
      <c r="L48" s="38">
        <v>18800.716666666667</v>
      </c>
      <c r="M48" s="28">
        <v>18280.25</v>
      </c>
      <c r="N48" s="28">
        <v>17650.2</v>
      </c>
      <c r="O48" s="39">
        <v>139000</v>
      </c>
      <c r="P48" s="40">
        <v>5.0642479213907785E-2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319.7</v>
      </c>
      <c r="F49" s="37">
        <v>320.40000000000003</v>
      </c>
      <c r="G49" s="38">
        <v>317.60000000000008</v>
      </c>
      <c r="H49" s="38">
        <v>315.50000000000006</v>
      </c>
      <c r="I49" s="38">
        <v>312.7000000000001</v>
      </c>
      <c r="J49" s="38">
        <v>322.50000000000006</v>
      </c>
      <c r="K49" s="38">
        <v>325.3</v>
      </c>
      <c r="L49" s="38">
        <v>327.40000000000003</v>
      </c>
      <c r="M49" s="28">
        <v>323.2</v>
      </c>
      <c r="N49" s="28">
        <v>318.3</v>
      </c>
      <c r="O49" s="39">
        <v>14810400</v>
      </c>
      <c r="P49" s="40">
        <v>1.5551715625771415E-2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4471.3500000000004</v>
      </c>
      <c r="F50" s="37">
        <v>4481.3</v>
      </c>
      <c r="G50" s="38">
        <v>4440.8</v>
      </c>
      <c r="H50" s="38">
        <v>4410.25</v>
      </c>
      <c r="I50" s="38">
        <v>4369.75</v>
      </c>
      <c r="J50" s="38">
        <v>4511.8500000000004</v>
      </c>
      <c r="K50" s="38">
        <v>4552.3500000000004</v>
      </c>
      <c r="L50" s="38">
        <v>4582.9000000000005</v>
      </c>
      <c r="M50" s="28">
        <v>4521.8</v>
      </c>
      <c r="N50" s="28">
        <v>4450.75</v>
      </c>
      <c r="O50" s="39">
        <v>1409200</v>
      </c>
      <c r="P50" s="40">
        <v>1.381294964028777E-2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284.7</v>
      </c>
      <c r="F51" s="37">
        <v>285.81666666666666</v>
      </c>
      <c r="G51" s="38">
        <v>282.48333333333335</v>
      </c>
      <c r="H51" s="38">
        <v>280.26666666666671</v>
      </c>
      <c r="I51" s="38">
        <v>276.93333333333339</v>
      </c>
      <c r="J51" s="38">
        <v>288.0333333333333</v>
      </c>
      <c r="K51" s="38">
        <v>291.36666666666667</v>
      </c>
      <c r="L51" s="38">
        <v>293.58333333333326</v>
      </c>
      <c r="M51" s="28">
        <v>289.14999999999998</v>
      </c>
      <c r="N51" s="28">
        <v>283.60000000000002</v>
      </c>
      <c r="O51" s="39">
        <v>8166000</v>
      </c>
      <c r="P51" s="40">
        <v>-1.827362346717961E-2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273</v>
      </c>
      <c r="F52" s="37">
        <v>274.14999999999998</v>
      </c>
      <c r="G52" s="38">
        <v>269.49999999999994</v>
      </c>
      <c r="H52" s="38">
        <v>265.99999999999994</v>
      </c>
      <c r="I52" s="38">
        <v>261.34999999999991</v>
      </c>
      <c r="J52" s="38">
        <v>277.64999999999998</v>
      </c>
      <c r="K52" s="38">
        <v>282.30000000000007</v>
      </c>
      <c r="L52" s="38">
        <v>285.8</v>
      </c>
      <c r="M52" s="28">
        <v>278.8</v>
      </c>
      <c r="N52" s="28">
        <v>270.64999999999998</v>
      </c>
      <c r="O52" s="39">
        <v>40467600</v>
      </c>
      <c r="P52" s="40">
        <v>2.791303751457376E-2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570.4</v>
      </c>
      <c r="F53" s="37">
        <v>573.2833333333333</v>
      </c>
      <c r="G53" s="38">
        <v>565.16666666666663</v>
      </c>
      <c r="H53" s="38">
        <v>559.93333333333328</v>
      </c>
      <c r="I53" s="38">
        <v>551.81666666666661</v>
      </c>
      <c r="J53" s="38">
        <v>578.51666666666665</v>
      </c>
      <c r="K53" s="38">
        <v>586.63333333333344</v>
      </c>
      <c r="L53" s="38">
        <v>591.86666666666667</v>
      </c>
      <c r="M53" s="28">
        <v>581.4</v>
      </c>
      <c r="N53" s="28">
        <v>568.04999999999995</v>
      </c>
      <c r="O53" s="39">
        <v>2836275</v>
      </c>
      <c r="P53" s="40">
        <v>2.8278543655001768E-2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276</v>
      </c>
      <c r="F54" s="37">
        <v>277.13333333333333</v>
      </c>
      <c r="G54" s="38">
        <v>272.26666666666665</v>
      </c>
      <c r="H54" s="38">
        <v>268.5333333333333</v>
      </c>
      <c r="I54" s="38">
        <v>263.66666666666663</v>
      </c>
      <c r="J54" s="38">
        <v>280.86666666666667</v>
      </c>
      <c r="K54" s="38">
        <v>285.73333333333335</v>
      </c>
      <c r="L54" s="38">
        <v>289.4666666666667</v>
      </c>
      <c r="M54" s="28">
        <v>282</v>
      </c>
      <c r="N54" s="28">
        <v>273.39999999999998</v>
      </c>
      <c r="O54" s="39">
        <v>4852500</v>
      </c>
      <c r="P54" s="40">
        <v>4.4896640826873384E-2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765.7</v>
      </c>
      <c r="F55" s="37">
        <v>763.23333333333323</v>
      </c>
      <c r="G55" s="38">
        <v>758.46666666666647</v>
      </c>
      <c r="H55" s="38">
        <v>751.23333333333323</v>
      </c>
      <c r="I55" s="38">
        <v>746.46666666666647</v>
      </c>
      <c r="J55" s="38">
        <v>770.46666666666647</v>
      </c>
      <c r="K55" s="38">
        <v>775.23333333333312</v>
      </c>
      <c r="L55" s="38">
        <v>782.46666666666647</v>
      </c>
      <c r="M55" s="28">
        <v>768</v>
      </c>
      <c r="N55" s="28">
        <v>756</v>
      </c>
      <c r="O55" s="39">
        <v>10742500</v>
      </c>
      <c r="P55" s="40">
        <v>-1.2070352914128061E-2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967.25</v>
      </c>
      <c r="F56" s="37">
        <v>965.93333333333339</v>
      </c>
      <c r="G56" s="38">
        <v>960.61666666666679</v>
      </c>
      <c r="H56" s="38">
        <v>953.98333333333335</v>
      </c>
      <c r="I56" s="38">
        <v>948.66666666666674</v>
      </c>
      <c r="J56" s="38">
        <v>972.56666666666683</v>
      </c>
      <c r="K56" s="38">
        <v>977.88333333333344</v>
      </c>
      <c r="L56" s="38">
        <v>984.51666666666688</v>
      </c>
      <c r="M56" s="28">
        <v>971.25</v>
      </c>
      <c r="N56" s="28">
        <v>959.3</v>
      </c>
      <c r="O56" s="39">
        <v>9274200</v>
      </c>
      <c r="P56" s="40">
        <v>1.1226494527083919E-3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217.9</v>
      </c>
      <c r="F57" s="37">
        <v>217.13333333333335</v>
      </c>
      <c r="G57" s="38">
        <v>216.06666666666672</v>
      </c>
      <c r="H57" s="38">
        <v>214.23333333333338</v>
      </c>
      <c r="I57" s="38">
        <v>213.16666666666674</v>
      </c>
      <c r="J57" s="38">
        <v>218.9666666666667</v>
      </c>
      <c r="K57" s="38">
        <v>220.03333333333336</v>
      </c>
      <c r="L57" s="38">
        <v>221.86666666666667</v>
      </c>
      <c r="M57" s="28">
        <v>218.2</v>
      </c>
      <c r="N57" s="28">
        <v>215.3</v>
      </c>
      <c r="O57" s="39">
        <v>39228000</v>
      </c>
      <c r="P57" s="40">
        <v>-1.4663994092203819E-2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4402.8500000000004</v>
      </c>
      <c r="F58" s="37">
        <v>4414.75</v>
      </c>
      <c r="G58" s="38">
        <v>4368.55</v>
      </c>
      <c r="H58" s="38">
        <v>4334.25</v>
      </c>
      <c r="I58" s="38">
        <v>4288.05</v>
      </c>
      <c r="J58" s="38">
        <v>4449.05</v>
      </c>
      <c r="K58" s="38">
        <v>4495.2500000000009</v>
      </c>
      <c r="L58" s="38">
        <v>4529.55</v>
      </c>
      <c r="M58" s="28">
        <v>4460.95</v>
      </c>
      <c r="N58" s="28">
        <v>4380.45</v>
      </c>
      <c r="O58" s="39">
        <v>957750</v>
      </c>
      <c r="P58" s="40">
        <v>-4.6765393608729543E-3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1469.95</v>
      </c>
      <c r="F59" s="37">
        <v>1468.0333333333335</v>
      </c>
      <c r="G59" s="38">
        <v>1463.116666666667</v>
      </c>
      <c r="H59" s="38">
        <v>1456.2833333333335</v>
      </c>
      <c r="I59" s="38">
        <v>1451.366666666667</v>
      </c>
      <c r="J59" s="38">
        <v>1474.866666666667</v>
      </c>
      <c r="K59" s="38">
        <v>1479.7833333333335</v>
      </c>
      <c r="L59" s="38">
        <v>1486.616666666667</v>
      </c>
      <c r="M59" s="28">
        <v>1472.95</v>
      </c>
      <c r="N59" s="28">
        <v>1461.2</v>
      </c>
      <c r="O59" s="39">
        <v>1919050</v>
      </c>
      <c r="P59" s="40">
        <v>-9.752573595810006E-3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597.20000000000005</v>
      </c>
      <c r="F60" s="37">
        <v>597.11666666666667</v>
      </c>
      <c r="G60" s="38">
        <v>591.43333333333339</v>
      </c>
      <c r="H60" s="38">
        <v>585.66666666666674</v>
      </c>
      <c r="I60" s="38">
        <v>579.98333333333346</v>
      </c>
      <c r="J60" s="38">
        <v>602.88333333333333</v>
      </c>
      <c r="K60" s="38">
        <v>608.56666666666649</v>
      </c>
      <c r="L60" s="38">
        <v>614.33333333333326</v>
      </c>
      <c r="M60" s="28">
        <v>602.79999999999995</v>
      </c>
      <c r="N60" s="28">
        <v>591.35</v>
      </c>
      <c r="O60" s="39">
        <v>9692000</v>
      </c>
      <c r="P60" s="40">
        <v>-1.6739373034391804E-2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891.5</v>
      </c>
      <c r="F61" s="37">
        <v>892.19999999999993</v>
      </c>
      <c r="G61" s="38">
        <v>887.79999999999984</v>
      </c>
      <c r="H61" s="38">
        <v>884.09999999999991</v>
      </c>
      <c r="I61" s="38">
        <v>879.69999999999982</v>
      </c>
      <c r="J61" s="38">
        <v>895.89999999999986</v>
      </c>
      <c r="K61" s="38">
        <v>900.3</v>
      </c>
      <c r="L61" s="38">
        <v>903.99999999999989</v>
      </c>
      <c r="M61" s="28">
        <v>896.6</v>
      </c>
      <c r="N61" s="28">
        <v>888.5</v>
      </c>
      <c r="O61" s="39">
        <v>1799000</v>
      </c>
      <c r="P61" s="40">
        <v>-6.5713181291070736E-3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301</v>
      </c>
      <c r="F62" s="37">
        <v>301.76666666666665</v>
      </c>
      <c r="G62" s="38">
        <v>298.7833333333333</v>
      </c>
      <c r="H62" s="38">
        <v>296.56666666666666</v>
      </c>
      <c r="I62" s="38">
        <v>293.58333333333331</v>
      </c>
      <c r="J62" s="38">
        <v>303.98333333333329</v>
      </c>
      <c r="K62" s="38">
        <v>306.96666666666664</v>
      </c>
      <c r="L62" s="38">
        <v>309.18333333333328</v>
      </c>
      <c r="M62" s="28">
        <v>304.75</v>
      </c>
      <c r="N62" s="28">
        <v>299.55</v>
      </c>
      <c r="O62" s="39">
        <v>5898000</v>
      </c>
      <c r="P62" s="40">
        <v>-6.5689742294087923E-3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135.4</v>
      </c>
      <c r="F63" s="37">
        <v>134.61666666666667</v>
      </c>
      <c r="G63" s="38">
        <v>133.38333333333335</v>
      </c>
      <c r="H63" s="38">
        <v>131.36666666666667</v>
      </c>
      <c r="I63" s="38">
        <v>130.13333333333335</v>
      </c>
      <c r="J63" s="38">
        <v>136.63333333333335</v>
      </c>
      <c r="K63" s="38">
        <v>137.8666666666667</v>
      </c>
      <c r="L63" s="38">
        <v>139.88333333333335</v>
      </c>
      <c r="M63" s="28">
        <v>135.85</v>
      </c>
      <c r="N63" s="28">
        <v>132.6</v>
      </c>
      <c r="O63" s="39">
        <v>12860000</v>
      </c>
      <c r="P63" s="40">
        <v>2.4293110314615691E-2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1575.3</v>
      </c>
      <c r="F64" s="37">
        <v>1587.5166666666667</v>
      </c>
      <c r="G64" s="38">
        <v>1553.5333333333333</v>
      </c>
      <c r="H64" s="38">
        <v>1531.7666666666667</v>
      </c>
      <c r="I64" s="38">
        <v>1497.7833333333333</v>
      </c>
      <c r="J64" s="38">
        <v>1609.2833333333333</v>
      </c>
      <c r="K64" s="38">
        <v>1643.2666666666664</v>
      </c>
      <c r="L64" s="38">
        <v>1665.0333333333333</v>
      </c>
      <c r="M64" s="28">
        <v>1621.5</v>
      </c>
      <c r="N64" s="28">
        <v>1565.75</v>
      </c>
      <c r="O64" s="39">
        <v>2806200</v>
      </c>
      <c r="P64" s="40">
        <v>0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537.1</v>
      </c>
      <c r="F65" s="37">
        <v>539.01666666666665</v>
      </c>
      <c r="G65" s="38">
        <v>534.13333333333333</v>
      </c>
      <c r="H65" s="38">
        <v>531.16666666666663</v>
      </c>
      <c r="I65" s="38">
        <v>526.2833333333333</v>
      </c>
      <c r="J65" s="38">
        <v>541.98333333333335</v>
      </c>
      <c r="K65" s="38">
        <v>546.86666666666656</v>
      </c>
      <c r="L65" s="38">
        <v>549.83333333333337</v>
      </c>
      <c r="M65" s="28">
        <v>543.9</v>
      </c>
      <c r="N65" s="28">
        <v>536.04999999999995</v>
      </c>
      <c r="O65" s="39">
        <v>10012500</v>
      </c>
      <c r="P65" s="40">
        <v>1.110830598333754E-2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1895.55</v>
      </c>
      <c r="F66" s="37">
        <v>1903.1166666666668</v>
      </c>
      <c r="G66" s="38">
        <v>1871.3333333333335</v>
      </c>
      <c r="H66" s="38">
        <v>1847.1166666666668</v>
      </c>
      <c r="I66" s="38">
        <v>1815.3333333333335</v>
      </c>
      <c r="J66" s="38">
        <v>1927.3333333333335</v>
      </c>
      <c r="K66" s="38">
        <v>1959.1166666666668</v>
      </c>
      <c r="L66" s="38">
        <v>1983.3333333333335</v>
      </c>
      <c r="M66" s="28">
        <v>1934.9</v>
      </c>
      <c r="N66" s="28">
        <v>1878.9</v>
      </c>
      <c r="O66" s="39">
        <v>1696000</v>
      </c>
      <c r="P66" s="40">
        <v>2.6323751891074131E-2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1818.6</v>
      </c>
      <c r="F67" s="37">
        <v>1811.1499999999999</v>
      </c>
      <c r="G67" s="38">
        <v>1798.7999999999997</v>
      </c>
      <c r="H67" s="38">
        <v>1778.9999999999998</v>
      </c>
      <c r="I67" s="38">
        <v>1766.6499999999996</v>
      </c>
      <c r="J67" s="38">
        <v>1830.9499999999998</v>
      </c>
      <c r="K67" s="38">
        <v>1843.2999999999997</v>
      </c>
      <c r="L67" s="38">
        <v>1863.1</v>
      </c>
      <c r="M67" s="28">
        <v>1823.5</v>
      </c>
      <c r="N67" s="28">
        <v>1791.35</v>
      </c>
      <c r="O67" s="39">
        <v>1456250</v>
      </c>
      <c r="P67" s="40">
        <v>3.3901313454029108E-2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184.9</v>
      </c>
      <c r="F68" s="37">
        <v>186.16666666666666</v>
      </c>
      <c r="G68" s="38">
        <v>183.0333333333333</v>
      </c>
      <c r="H68" s="38">
        <v>181.16666666666666</v>
      </c>
      <c r="I68" s="38">
        <v>178.0333333333333</v>
      </c>
      <c r="J68" s="38">
        <v>188.0333333333333</v>
      </c>
      <c r="K68" s="38">
        <v>191.16666666666669</v>
      </c>
      <c r="L68" s="38">
        <v>193.0333333333333</v>
      </c>
      <c r="M68" s="28">
        <v>189.3</v>
      </c>
      <c r="N68" s="28">
        <v>184.3</v>
      </c>
      <c r="O68" s="39">
        <v>18802000</v>
      </c>
      <c r="P68" s="40">
        <v>3.1173218673218674E-2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2928.4</v>
      </c>
      <c r="F69" s="37">
        <v>2933.4666666666672</v>
      </c>
      <c r="G69" s="38">
        <v>2886.9833333333345</v>
      </c>
      <c r="H69" s="38">
        <v>2845.5666666666675</v>
      </c>
      <c r="I69" s="38">
        <v>2799.0833333333348</v>
      </c>
      <c r="J69" s="38">
        <v>2974.8833333333341</v>
      </c>
      <c r="K69" s="38">
        <v>3021.3666666666668</v>
      </c>
      <c r="L69" s="38">
        <v>3062.7833333333338</v>
      </c>
      <c r="M69" s="28">
        <v>2979.95</v>
      </c>
      <c r="N69" s="28">
        <v>2892.05</v>
      </c>
      <c r="O69" s="39">
        <v>3008850</v>
      </c>
      <c r="P69" s="40">
        <v>3.4015306888099646E-3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2804.25</v>
      </c>
      <c r="F70" s="37">
        <v>2770.6166666666668</v>
      </c>
      <c r="G70" s="38">
        <v>2727.4833333333336</v>
      </c>
      <c r="H70" s="38">
        <v>2650.7166666666667</v>
      </c>
      <c r="I70" s="38">
        <v>2607.5833333333335</v>
      </c>
      <c r="J70" s="38">
        <v>2847.3833333333337</v>
      </c>
      <c r="K70" s="38">
        <v>2890.5166666666669</v>
      </c>
      <c r="L70" s="38">
        <v>2967.2833333333338</v>
      </c>
      <c r="M70" s="28">
        <v>2813.75</v>
      </c>
      <c r="N70" s="28">
        <v>2693.85</v>
      </c>
      <c r="O70" s="39">
        <v>929500</v>
      </c>
      <c r="P70" s="40">
        <v>1.0738072583933668E-2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347.6</v>
      </c>
      <c r="F71" s="37">
        <v>349.05</v>
      </c>
      <c r="G71" s="38">
        <v>344.90000000000003</v>
      </c>
      <c r="H71" s="38">
        <v>342.20000000000005</v>
      </c>
      <c r="I71" s="38">
        <v>338.05000000000007</v>
      </c>
      <c r="J71" s="38">
        <v>351.75</v>
      </c>
      <c r="K71" s="38">
        <v>355.9</v>
      </c>
      <c r="L71" s="38">
        <v>358.59999999999997</v>
      </c>
      <c r="M71" s="28">
        <v>353.2</v>
      </c>
      <c r="N71" s="28">
        <v>346.35</v>
      </c>
      <c r="O71" s="39">
        <v>45346950</v>
      </c>
      <c r="P71" s="40">
        <v>-2.5405581969295539E-3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4509.1000000000004</v>
      </c>
      <c r="F72" s="37">
        <v>4499.0666666666666</v>
      </c>
      <c r="G72" s="38">
        <v>4469.8833333333332</v>
      </c>
      <c r="H72" s="38">
        <v>4430.666666666667</v>
      </c>
      <c r="I72" s="38">
        <v>4401.4833333333336</v>
      </c>
      <c r="J72" s="38">
        <v>4538.2833333333328</v>
      </c>
      <c r="K72" s="38">
        <v>4567.4666666666653</v>
      </c>
      <c r="L72" s="38">
        <v>4606.6833333333325</v>
      </c>
      <c r="M72" s="28">
        <v>4528.25</v>
      </c>
      <c r="N72" s="28">
        <v>4459.8500000000004</v>
      </c>
      <c r="O72" s="39">
        <v>2060875</v>
      </c>
      <c r="P72" s="40">
        <v>-2.5648602328467586E-2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3220.95</v>
      </c>
      <c r="F73" s="37">
        <v>3223.7666666666664</v>
      </c>
      <c r="G73" s="38">
        <v>3185.4833333333327</v>
      </c>
      <c r="H73" s="38">
        <v>3150.0166666666664</v>
      </c>
      <c r="I73" s="38">
        <v>3111.7333333333327</v>
      </c>
      <c r="J73" s="38">
        <v>3259.2333333333327</v>
      </c>
      <c r="K73" s="38">
        <v>3297.5166666666664</v>
      </c>
      <c r="L73" s="38">
        <v>3332.9833333333327</v>
      </c>
      <c r="M73" s="28">
        <v>3262.05</v>
      </c>
      <c r="N73" s="28">
        <v>3188.3</v>
      </c>
      <c r="O73" s="39">
        <v>3018750</v>
      </c>
      <c r="P73" s="40">
        <v>2.4407625155888117E-2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2008.25</v>
      </c>
      <c r="F74" s="37">
        <v>2011.5666666666666</v>
      </c>
      <c r="G74" s="38">
        <v>1982.6833333333332</v>
      </c>
      <c r="H74" s="38">
        <v>1957.1166666666666</v>
      </c>
      <c r="I74" s="38">
        <v>1928.2333333333331</v>
      </c>
      <c r="J74" s="38">
        <v>2037.1333333333332</v>
      </c>
      <c r="K74" s="38">
        <v>2066.0166666666664</v>
      </c>
      <c r="L74" s="38">
        <v>2091.583333333333</v>
      </c>
      <c r="M74" s="28">
        <v>2040.45</v>
      </c>
      <c r="N74" s="28">
        <v>1986</v>
      </c>
      <c r="O74" s="39">
        <v>1068650</v>
      </c>
      <c r="P74" s="40">
        <v>9.9603848330503675E-2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176.35</v>
      </c>
      <c r="F75" s="37">
        <v>175.5333333333333</v>
      </c>
      <c r="G75" s="38">
        <v>174.36666666666662</v>
      </c>
      <c r="H75" s="38">
        <v>172.38333333333333</v>
      </c>
      <c r="I75" s="38">
        <v>171.21666666666664</v>
      </c>
      <c r="J75" s="38">
        <v>177.51666666666659</v>
      </c>
      <c r="K75" s="38">
        <v>178.68333333333328</v>
      </c>
      <c r="L75" s="38">
        <v>180.66666666666657</v>
      </c>
      <c r="M75" s="28">
        <v>176.7</v>
      </c>
      <c r="N75" s="28">
        <v>173.55</v>
      </c>
      <c r="O75" s="39">
        <v>19789200</v>
      </c>
      <c r="P75" s="40">
        <v>-3.3409530508176542E-2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127.75</v>
      </c>
      <c r="F76" s="37">
        <v>128.11666666666667</v>
      </c>
      <c r="G76" s="38">
        <v>126.78333333333336</v>
      </c>
      <c r="H76" s="38">
        <v>125.81666666666669</v>
      </c>
      <c r="I76" s="38">
        <v>124.48333333333338</v>
      </c>
      <c r="J76" s="38">
        <v>129.08333333333334</v>
      </c>
      <c r="K76" s="38">
        <v>130.41666666666666</v>
      </c>
      <c r="L76" s="38">
        <v>131.38333333333333</v>
      </c>
      <c r="M76" s="28">
        <v>129.44999999999999</v>
      </c>
      <c r="N76" s="28">
        <v>127.15</v>
      </c>
      <c r="O76" s="39">
        <v>67340000</v>
      </c>
      <c r="P76" s="40">
        <v>-1.0651583045618159E-2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117</v>
      </c>
      <c r="F77" s="37">
        <v>117.39999999999999</v>
      </c>
      <c r="G77" s="38">
        <v>116.09999999999998</v>
      </c>
      <c r="H77" s="38">
        <v>115.19999999999999</v>
      </c>
      <c r="I77" s="38">
        <v>113.89999999999998</v>
      </c>
      <c r="J77" s="38">
        <v>118.29999999999998</v>
      </c>
      <c r="K77" s="38">
        <v>119.6</v>
      </c>
      <c r="L77" s="38">
        <v>120.49999999999999</v>
      </c>
      <c r="M77" s="28">
        <v>118.7</v>
      </c>
      <c r="N77" s="28">
        <v>116.5</v>
      </c>
      <c r="O77" s="39">
        <v>16380000</v>
      </c>
      <c r="P77" s="40">
        <v>-2.8490028490028491E-3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104.1</v>
      </c>
      <c r="F78" s="37">
        <v>102.5</v>
      </c>
      <c r="G78" s="38">
        <v>100.6</v>
      </c>
      <c r="H78" s="38">
        <v>97.1</v>
      </c>
      <c r="I78" s="38">
        <v>95.199999999999989</v>
      </c>
      <c r="J78" s="38">
        <v>106</v>
      </c>
      <c r="K78" s="38">
        <v>107.9</v>
      </c>
      <c r="L78" s="38">
        <v>111.4</v>
      </c>
      <c r="M78" s="28">
        <v>104.4</v>
      </c>
      <c r="N78" s="28">
        <v>99</v>
      </c>
      <c r="O78" s="39">
        <v>65797650</v>
      </c>
      <c r="P78" s="40">
        <v>0.18214696695709354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441.8</v>
      </c>
      <c r="F79" s="37">
        <v>444.88333333333338</v>
      </c>
      <c r="G79" s="38">
        <v>436.91666666666674</v>
      </c>
      <c r="H79" s="38">
        <v>432.03333333333336</v>
      </c>
      <c r="I79" s="38">
        <v>424.06666666666672</v>
      </c>
      <c r="J79" s="38">
        <v>449.76666666666677</v>
      </c>
      <c r="K79" s="38">
        <v>457.73333333333335</v>
      </c>
      <c r="L79" s="38">
        <v>462.61666666666679</v>
      </c>
      <c r="M79" s="28">
        <v>452.85</v>
      </c>
      <c r="N79" s="28">
        <v>440</v>
      </c>
      <c r="O79" s="39">
        <v>4484850</v>
      </c>
      <c r="P79" s="40">
        <v>-4.0632754342431764E-2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37.5</v>
      </c>
      <c r="F80" s="37">
        <v>37.65</v>
      </c>
      <c r="G80" s="38">
        <v>37.25</v>
      </c>
      <c r="H80" s="38">
        <v>37</v>
      </c>
      <c r="I80" s="38">
        <v>36.6</v>
      </c>
      <c r="J80" s="38">
        <v>37.9</v>
      </c>
      <c r="K80" s="38">
        <v>38.29999999999999</v>
      </c>
      <c r="L80" s="38">
        <v>38.549999999999997</v>
      </c>
      <c r="M80" s="28">
        <v>38.049999999999997</v>
      </c>
      <c r="N80" s="28">
        <v>37.4</v>
      </c>
      <c r="O80" s="39">
        <v>124627500</v>
      </c>
      <c r="P80" s="40">
        <v>1.9698085419734904E-2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554.29999999999995</v>
      </c>
      <c r="F81" s="37">
        <v>545.69999999999993</v>
      </c>
      <c r="G81" s="38">
        <v>534.09999999999991</v>
      </c>
      <c r="H81" s="38">
        <v>513.9</v>
      </c>
      <c r="I81" s="38">
        <v>502.29999999999995</v>
      </c>
      <c r="J81" s="38">
        <v>565.89999999999986</v>
      </c>
      <c r="K81" s="38">
        <v>577.5</v>
      </c>
      <c r="L81" s="38">
        <v>597.69999999999982</v>
      </c>
      <c r="M81" s="28">
        <v>557.29999999999995</v>
      </c>
      <c r="N81" s="28">
        <v>525.5</v>
      </c>
      <c r="O81" s="39">
        <v>8216000</v>
      </c>
      <c r="P81" s="40">
        <v>0.12375533428165007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932.5</v>
      </c>
      <c r="F82" s="37">
        <v>935.81666666666661</v>
      </c>
      <c r="G82" s="38">
        <v>922.83333333333326</v>
      </c>
      <c r="H82" s="38">
        <v>913.16666666666663</v>
      </c>
      <c r="I82" s="38">
        <v>900.18333333333328</v>
      </c>
      <c r="J82" s="38">
        <v>945.48333333333323</v>
      </c>
      <c r="K82" s="38">
        <v>958.46666666666658</v>
      </c>
      <c r="L82" s="38">
        <v>968.13333333333321</v>
      </c>
      <c r="M82" s="28">
        <v>948.8</v>
      </c>
      <c r="N82" s="28">
        <v>926.15</v>
      </c>
      <c r="O82" s="39">
        <v>5362000</v>
      </c>
      <c r="P82" s="40">
        <v>-4.6408019305736034E-3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1087.55</v>
      </c>
      <c r="F83" s="37">
        <v>1094.5333333333333</v>
      </c>
      <c r="G83" s="38">
        <v>1077.1166666666666</v>
      </c>
      <c r="H83" s="38">
        <v>1066.6833333333332</v>
      </c>
      <c r="I83" s="38">
        <v>1049.2666666666664</v>
      </c>
      <c r="J83" s="38">
        <v>1104.9666666666667</v>
      </c>
      <c r="K83" s="38">
        <v>1122.3833333333337</v>
      </c>
      <c r="L83" s="38">
        <v>1132.8166666666668</v>
      </c>
      <c r="M83" s="28">
        <v>1111.95</v>
      </c>
      <c r="N83" s="28">
        <v>1084.0999999999999</v>
      </c>
      <c r="O83" s="39">
        <v>4649500</v>
      </c>
      <c r="P83" s="40">
        <v>1.9951519671825471E-2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286.7</v>
      </c>
      <c r="F84" s="37">
        <v>286.40000000000003</v>
      </c>
      <c r="G84" s="38">
        <v>283.80000000000007</v>
      </c>
      <c r="H84" s="38">
        <v>280.90000000000003</v>
      </c>
      <c r="I84" s="38">
        <v>278.30000000000007</v>
      </c>
      <c r="J84" s="38">
        <v>289.30000000000007</v>
      </c>
      <c r="K84" s="38">
        <v>291.90000000000009</v>
      </c>
      <c r="L84" s="38">
        <v>294.80000000000007</v>
      </c>
      <c r="M84" s="28">
        <v>289</v>
      </c>
      <c r="N84" s="28">
        <v>283.5</v>
      </c>
      <c r="O84" s="39">
        <v>6788000</v>
      </c>
      <c r="P84" s="40">
        <v>-2.9377203290246769E-3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1585.55</v>
      </c>
      <c r="F85" s="37">
        <v>1589.5166666666667</v>
      </c>
      <c r="G85" s="38">
        <v>1576.5333333333333</v>
      </c>
      <c r="H85" s="38">
        <v>1567.5166666666667</v>
      </c>
      <c r="I85" s="38">
        <v>1554.5333333333333</v>
      </c>
      <c r="J85" s="38">
        <v>1598.5333333333333</v>
      </c>
      <c r="K85" s="38">
        <v>1611.5166666666664</v>
      </c>
      <c r="L85" s="38">
        <v>1620.5333333333333</v>
      </c>
      <c r="M85" s="28">
        <v>1602.5</v>
      </c>
      <c r="N85" s="28">
        <v>1580.5</v>
      </c>
      <c r="O85" s="39">
        <v>8974650</v>
      </c>
      <c r="P85" s="40">
        <v>6.8852285366241192E-4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510.1</v>
      </c>
      <c r="F86" s="37">
        <v>510.65000000000003</v>
      </c>
      <c r="G86" s="38">
        <v>502.00000000000011</v>
      </c>
      <c r="H86" s="38">
        <v>493.90000000000009</v>
      </c>
      <c r="I86" s="38">
        <v>485.25000000000017</v>
      </c>
      <c r="J86" s="38">
        <v>518.75</v>
      </c>
      <c r="K86" s="38">
        <v>527.40000000000009</v>
      </c>
      <c r="L86" s="38">
        <v>535.5</v>
      </c>
      <c r="M86" s="28">
        <v>519.29999999999995</v>
      </c>
      <c r="N86" s="28">
        <v>502.55</v>
      </c>
      <c r="O86" s="39">
        <v>3491250</v>
      </c>
      <c r="P86" s="40">
        <v>3.8289962825278807E-2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2541.1</v>
      </c>
      <c r="F87" s="37">
        <v>2543.8833333333332</v>
      </c>
      <c r="G87" s="38">
        <v>2518.8666666666663</v>
      </c>
      <c r="H87" s="38">
        <v>2496.6333333333332</v>
      </c>
      <c r="I87" s="38">
        <v>2471.6166666666663</v>
      </c>
      <c r="J87" s="38">
        <v>2566.1166666666663</v>
      </c>
      <c r="K87" s="38">
        <v>2591.1333333333328</v>
      </c>
      <c r="L87" s="38">
        <v>2613.3666666666663</v>
      </c>
      <c r="M87" s="28">
        <v>2568.9</v>
      </c>
      <c r="N87" s="28">
        <v>2521.65</v>
      </c>
      <c r="O87" s="39">
        <v>3103200</v>
      </c>
      <c r="P87" s="40">
        <v>4.4668867741308989E-3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1189.3</v>
      </c>
      <c r="F88" s="37">
        <v>1194.6499999999999</v>
      </c>
      <c r="G88" s="38">
        <v>1181.4499999999998</v>
      </c>
      <c r="H88" s="38">
        <v>1173.5999999999999</v>
      </c>
      <c r="I88" s="38">
        <v>1160.3999999999999</v>
      </c>
      <c r="J88" s="38">
        <v>1202.4999999999998</v>
      </c>
      <c r="K88" s="38">
        <v>1215.7</v>
      </c>
      <c r="L88" s="38">
        <v>1223.5499999999997</v>
      </c>
      <c r="M88" s="28">
        <v>1207.8499999999999</v>
      </c>
      <c r="N88" s="28">
        <v>1186.8</v>
      </c>
      <c r="O88" s="39">
        <v>4697000</v>
      </c>
      <c r="P88" s="40">
        <v>1.2393576894061861E-2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1099.6500000000001</v>
      </c>
      <c r="F89" s="37">
        <v>1098.8166666666666</v>
      </c>
      <c r="G89" s="38">
        <v>1088.6333333333332</v>
      </c>
      <c r="H89" s="38">
        <v>1077.6166666666666</v>
      </c>
      <c r="I89" s="38">
        <v>1067.4333333333332</v>
      </c>
      <c r="J89" s="38">
        <v>1109.8333333333333</v>
      </c>
      <c r="K89" s="38">
        <v>1120.0166666666667</v>
      </c>
      <c r="L89" s="38">
        <v>1131.0333333333333</v>
      </c>
      <c r="M89" s="28">
        <v>1109</v>
      </c>
      <c r="N89" s="28">
        <v>1087.8</v>
      </c>
      <c r="O89" s="39">
        <v>13114500</v>
      </c>
      <c r="P89" s="40">
        <v>3.5769570986289252E-2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2595.15</v>
      </c>
      <c r="F90" s="37">
        <v>2603.9833333333331</v>
      </c>
      <c r="G90" s="38">
        <v>2579.1166666666663</v>
      </c>
      <c r="H90" s="38">
        <v>2563.083333333333</v>
      </c>
      <c r="I90" s="38">
        <v>2538.2166666666662</v>
      </c>
      <c r="J90" s="38">
        <v>2620.0166666666664</v>
      </c>
      <c r="K90" s="38">
        <v>2644.8833333333332</v>
      </c>
      <c r="L90" s="38">
        <v>2660.9166666666665</v>
      </c>
      <c r="M90" s="28">
        <v>2628.85</v>
      </c>
      <c r="N90" s="28">
        <v>2587.9499999999998</v>
      </c>
      <c r="O90" s="39">
        <v>23452200</v>
      </c>
      <c r="P90" s="40">
        <v>3.5238965476143178E-2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1829.7</v>
      </c>
      <c r="F91" s="37">
        <v>1834.3833333333332</v>
      </c>
      <c r="G91" s="38">
        <v>1805.6666666666665</v>
      </c>
      <c r="H91" s="38">
        <v>1781.6333333333332</v>
      </c>
      <c r="I91" s="38">
        <v>1752.9166666666665</v>
      </c>
      <c r="J91" s="38">
        <v>1858.4166666666665</v>
      </c>
      <c r="K91" s="38">
        <v>1887.1333333333332</v>
      </c>
      <c r="L91" s="38">
        <v>1911.1666666666665</v>
      </c>
      <c r="M91" s="28">
        <v>1863.1</v>
      </c>
      <c r="N91" s="28">
        <v>1810.35</v>
      </c>
      <c r="O91" s="39">
        <v>2521800</v>
      </c>
      <c r="P91" s="40">
        <v>0.10926365795724466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1600.4</v>
      </c>
      <c r="F92" s="37">
        <v>1607.05</v>
      </c>
      <c r="G92" s="38">
        <v>1589.5</v>
      </c>
      <c r="H92" s="38">
        <v>1578.6000000000001</v>
      </c>
      <c r="I92" s="38">
        <v>1561.0500000000002</v>
      </c>
      <c r="J92" s="38">
        <v>1617.9499999999998</v>
      </c>
      <c r="K92" s="38">
        <v>1635.4999999999995</v>
      </c>
      <c r="L92" s="38">
        <v>1646.3999999999996</v>
      </c>
      <c r="M92" s="28">
        <v>1624.6</v>
      </c>
      <c r="N92" s="28">
        <v>1596.15</v>
      </c>
      <c r="O92" s="39">
        <v>65358150</v>
      </c>
      <c r="P92" s="40">
        <v>1.3310935261614025E-2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486.25</v>
      </c>
      <c r="F93" s="37">
        <v>488.36666666666662</v>
      </c>
      <c r="G93" s="38">
        <v>483.18333333333322</v>
      </c>
      <c r="H93" s="38">
        <v>480.11666666666662</v>
      </c>
      <c r="I93" s="38">
        <v>474.93333333333322</v>
      </c>
      <c r="J93" s="38">
        <v>491.43333333333322</v>
      </c>
      <c r="K93" s="38">
        <v>496.61666666666662</v>
      </c>
      <c r="L93" s="38">
        <v>499.68333333333322</v>
      </c>
      <c r="M93" s="28">
        <v>493.55</v>
      </c>
      <c r="N93" s="28">
        <v>485.3</v>
      </c>
      <c r="O93" s="39">
        <v>23289200</v>
      </c>
      <c r="P93" s="40">
        <v>6.5129545994770622E-3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2493.75</v>
      </c>
      <c r="F94" s="37">
        <v>2501.2166666666667</v>
      </c>
      <c r="G94" s="38">
        <v>2480.3833333333332</v>
      </c>
      <c r="H94" s="38">
        <v>2467.0166666666664</v>
      </c>
      <c r="I94" s="38">
        <v>2446.1833333333329</v>
      </c>
      <c r="J94" s="38">
        <v>2514.5833333333335</v>
      </c>
      <c r="K94" s="38">
        <v>2535.4166666666665</v>
      </c>
      <c r="L94" s="38">
        <v>2548.7833333333338</v>
      </c>
      <c r="M94" s="28">
        <v>2522.0500000000002</v>
      </c>
      <c r="N94" s="28">
        <v>2487.85</v>
      </c>
      <c r="O94" s="39">
        <v>2823300</v>
      </c>
      <c r="P94" s="40">
        <v>3.7253389176678059E-2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417.05</v>
      </c>
      <c r="F95" s="37">
        <v>424.05</v>
      </c>
      <c r="G95" s="38">
        <v>408.45000000000005</v>
      </c>
      <c r="H95" s="38">
        <v>399.85</v>
      </c>
      <c r="I95" s="38">
        <v>384.25000000000006</v>
      </c>
      <c r="J95" s="38">
        <v>432.65000000000003</v>
      </c>
      <c r="K95" s="38">
        <v>448.25000000000006</v>
      </c>
      <c r="L95" s="38">
        <v>456.85</v>
      </c>
      <c r="M95" s="28">
        <v>439.65</v>
      </c>
      <c r="N95" s="28">
        <v>415.45</v>
      </c>
      <c r="O95" s="39">
        <v>25491200</v>
      </c>
      <c r="P95" s="40">
        <v>6.2558356676003735E-2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100.35</v>
      </c>
      <c r="F96" s="37">
        <v>100.89999999999999</v>
      </c>
      <c r="G96" s="38">
        <v>99.299999999999983</v>
      </c>
      <c r="H96" s="38">
        <v>98.249999999999986</v>
      </c>
      <c r="I96" s="38">
        <v>96.649999999999977</v>
      </c>
      <c r="J96" s="38">
        <v>101.94999999999999</v>
      </c>
      <c r="K96" s="38">
        <v>103.54999999999998</v>
      </c>
      <c r="L96" s="38">
        <v>104.6</v>
      </c>
      <c r="M96" s="28">
        <v>102.5</v>
      </c>
      <c r="N96" s="28">
        <v>99.85</v>
      </c>
      <c r="O96" s="39">
        <v>20692800</v>
      </c>
      <c r="P96" s="40">
        <v>6.9637883008356546E-4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218.55</v>
      </c>
      <c r="F97" s="37">
        <v>220.28333333333333</v>
      </c>
      <c r="G97" s="38">
        <v>216.31666666666666</v>
      </c>
      <c r="H97" s="38">
        <v>214.08333333333334</v>
      </c>
      <c r="I97" s="38">
        <v>210.11666666666667</v>
      </c>
      <c r="J97" s="38">
        <v>222.51666666666665</v>
      </c>
      <c r="K97" s="38">
        <v>226.48333333333329</v>
      </c>
      <c r="L97" s="38">
        <v>228.71666666666664</v>
      </c>
      <c r="M97" s="28">
        <v>224.25</v>
      </c>
      <c r="N97" s="28">
        <v>218.05</v>
      </c>
      <c r="O97" s="39">
        <v>22094100</v>
      </c>
      <c r="P97" s="40">
        <v>6.0661049902786777E-2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2501</v>
      </c>
      <c r="F98" s="37">
        <v>2504.3333333333335</v>
      </c>
      <c r="G98" s="38">
        <v>2484.666666666667</v>
      </c>
      <c r="H98" s="38">
        <v>2468.3333333333335</v>
      </c>
      <c r="I98" s="38">
        <v>2448.666666666667</v>
      </c>
      <c r="J98" s="38">
        <v>2520.666666666667</v>
      </c>
      <c r="K98" s="38">
        <v>2540.3333333333339</v>
      </c>
      <c r="L98" s="38">
        <v>2556.666666666667</v>
      </c>
      <c r="M98" s="28">
        <v>2524</v>
      </c>
      <c r="N98" s="28">
        <v>2488</v>
      </c>
      <c r="O98" s="39">
        <v>9303000</v>
      </c>
      <c r="P98" s="40">
        <v>1.6126431220770844E-4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36439.9</v>
      </c>
      <c r="F99" s="37">
        <v>36793.799999999996</v>
      </c>
      <c r="G99" s="38">
        <v>35882.44999999999</v>
      </c>
      <c r="H99" s="38">
        <v>35324.999999999993</v>
      </c>
      <c r="I99" s="38">
        <v>34413.649999999987</v>
      </c>
      <c r="J99" s="38">
        <v>37351.249999999993</v>
      </c>
      <c r="K99" s="38">
        <v>38262.6</v>
      </c>
      <c r="L99" s="38">
        <v>38820.049999999996</v>
      </c>
      <c r="M99" s="28">
        <v>37705.15</v>
      </c>
      <c r="N99" s="28">
        <v>36236.35</v>
      </c>
      <c r="O99" s="39">
        <v>22575</v>
      </c>
      <c r="P99" s="40">
        <v>-2.8405422853453842E-2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101.95</v>
      </c>
      <c r="F100" s="37">
        <v>103.01666666666665</v>
      </c>
      <c r="G100" s="38">
        <v>100.0333333333333</v>
      </c>
      <c r="H100" s="38">
        <v>98.116666666666646</v>
      </c>
      <c r="I100" s="38">
        <v>95.133333333333297</v>
      </c>
      <c r="J100" s="38">
        <v>104.93333333333331</v>
      </c>
      <c r="K100" s="38">
        <v>107.91666666666666</v>
      </c>
      <c r="L100" s="38">
        <v>109.83333333333331</v>
      </c>
      <c r="M100" s="28">
        <v>106</v>
      </c>
      <c r="N100" s="28">
        <v>101.1</v>
      </c>
      <c r="O100" s="39">
        <v>43800000</v>
      </c>
      <c r="P100" s="40">
        <v>5.3593765034157609E-2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845.45</v>
      </c>
      <c r="F101" s="37">
        <v>845.9</v>
      </c>
      <c r="G101" s="38">
        <v>841.34999999999991</v>
      </c>
      <c r="H101" s="38">
        <v>837.24999999999989</v>
      </c>
      <c r="I101" s="38">
        <v>832.69999999999982</v>
      </c>
      <c r="J101" s="38">
        <v>850</v>
      </c>
      <c r="K101" s="38">
        <v>854.55</v>
      </c>
      <c r="L101" s="38">
        <v>858.65000000000009</v>
      </c>
      <c r="M101" s="28">
        <v>850.45</v>
      </c>
      <c r="N101" s="28">
        <v>841.8</v>
      </c>
      <c r="O101" s="39">
        <v>74981200</v>
      </c>
      <c r="P101" s="40">
        <v>2.0823207631681773E-2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1096.8499999999999</v>
      </c>
      <c r="F102" s="37">
        <v>1099.4833333333333</v>
      </c>
      <c r="G102" s="38">
        <v>1091.9666666666667</v>
      </c>
      <c r="H102" s="38">
        <v>1087.0833333333333</v>
      </c>
      <c r="I102" s="38">
        <v>1079.5666666666666</v>
      </c>
      <c r="J102" s="38">
        <v>1104.3666666666668</v>
      </c>
      <c r="K102" s="38">
        <v>1111.8833333333337</v>
      </c>
      <c r="L102" s="38">
        <v>1116.7666666666669</v>
      </c>
      <c r="M102" s="28">
        <v>1107</v>
      </c>
      <c r="N102" s="28">
        <v>1094.5999999999999</v>
      </c>
      <c r="O102" s="39">
        <v>3382575</v>
      </c>
      <c r="P102" s="40">
        <v>4.6705377429941937E-3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402.3</v>
      </c>
      <c r="F103" s="37">
        <v>403.65000000000003</v>
      </c>
      <c r="G103" s="38">
        <v>399.15000000000009</v>
      </c>
      <c r="H103" s="38">
        <v>396.00000000000006</v>
      </c>
      <c r="I103" s="38">
        <v>391.50000000000011</v>
      </c>
      <c r="J103" s="38">
        <v>406.80000000000007</v>
      </c>
      <c r="K103" s="38">
        <v>411.29999999999995</v>
      </c>
      <c r="L103" s="38">
        <v>414.45000000000005</v>
      </c>
      <c r="M103" s="28">
        <v>408.15</v>
      </c>
      <c r="N103" s="28">
        <v>400.5</v>
      </c>
      <c r="O103" s="39">
        <v>13716000</v>
      </c>
      <c r="P103" s="40">
        <v>2.4308278256973227E-2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6.8</v>
      </c>
      <c r="F104" s="37">
        <v>6.8666666666666663</v>
      </c>
      <c r="G104" s="38">
        <v>6.6333333333333329</v>
      </c>
      <c r="H104" s="38">
        <v>6.4666666666666668</v>
      </c>
      <c r="I104" s="38">
        <v>6.2333333333333334</v>
      </c>
      <c r="J104" s="38">
        <v>7.0333333333333323</v>
      </c>
      <c r="K104" s="38">
        <v>7.2666666666666648</v>
      </c>
      <c r="L104" s="38">
        <v>7.4333333333333318</v>
      </c>
      <c r="M104" s="28">
        <v>7.1</v>
      </c>
      <c r="N104" s="28">
        <v>6.7</v>
      </c>
      <c r="O104" s="39">
        <v>457100000</v>
      </c>
      <c r="P104" s="40">
        <v>4.8827497590748475E-2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75.150000000000006</v>
      </c>
      <c r="F105" s="37">
        <v>75.333333333333329</v>
      </c>
      <c r="G105" s="38">
        <v>74.566666666666663</v>
      </c>
      <c r="H105" s="38">
        <v>73.983333333333334</v>
      </c>
      <c r="I105" s="38">
        <v>73.216666666666669</v>
      </c>
      <c r="J105" s="38">
        <v>75.916666666666657</v>
      </c>
      <c r="K105" s="38">
        <v>76.683333333333337</v>
      </c>
      <c r="L105" s="38">
        <v>77.266666666666652</v>
      </c>
      <c r="M105" s="28">
        <v>76.099999999999994</v>
      </c>
      <c r="N105" s="28">
        <v>74.75</v>
      </c>
      <c r="O105" s="39">
        <v>175460000</v>
      </c>
      <c r="P105" s="40">
        <v>-2.6715170806570795E-3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54.2</v>
      </c>
      <c r="F106" s="37">
        <v>54.483333333333327</v>
      </c>
      <c r="G106" s="38">
        <v>53.716666666666654</v>
      </c>
      <c r="H106" s="38">
        <v>53.233333333333327</v>
      </c>
      <c r="I106" s="38">
        <v>52.466666666666654</v>
      </c>
      <c r="J106" s="38">
        <v>54.966666666666654</v>
      </c>
      <c r="K106" s="38">
        <v>55.73333333333332</v>
      </c>
      <c r="L106" s="38">
        <v>56.216666666666654</v>
      </c>
      <c r="M106" s="28">
        <v>55.25</v>
      </c>
      <c r="N106" s="28">
        <v>54</v>
      </c>
      <c r="O106" s="39">
        <v>189630000</v>
      </c>
      <c r="P106" s="40">
        <v>3.8357289527720738E-2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144.44999999999999</v>
      </c>
      <c r="F107" s="37">
        <v>144.56666666666666</v>
      </c>
      <c r="G107" s="38">
        <v>142.88333333333333</v>
      </c>
      <c r="H107" s="38">
        <v>141.31666666666666</v>
      </c>
      <c r="I107" s="38">
        <v>139.63333333333333</v>
      </c>
      <c r="J107" s="38">
        <v>146.13333333333333</v>
      </c>
      <c r="K107" s="38">
        <v>147.81666666666666</v>
      </c>
      <c r="L107" s="38">
        <v>149.38333333333333</v>
      </c>
      <c r="M107" s="28">
        <v>146.25</v>
      </c>
      <c r="N107" s="28">
        <v>143</v>
      </c>
      <c r="O107" s="39">
        <v>39693750</v>
      </c>
      <c r="P107" s="40">
        <v>-1.5257233230998233E-2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441.3</v>
      </c>
      <c r="F108" s="37">
        <v>439.08333333333331</v>
      </c>
      <c r="G108" s="38">
        <v>434.21666666666664</v>
      </c>
      <c r="H108" s="38">
        <v>427.13333333333333</v>
      </c>
      <c r="I108" s="38">
        <v>422.26666666666665</v>
      </c>
      <c r="J108" s="38">
        <v>446.16666666666663</v>
      </c>
      <c r="K108" s="38">
        <v>451.0333333333333</v>
      </c>
      <c r="L108" s="38">
        <v>458.11666666666662</v>
      </c>
      <c r="M108" s="28">
        <v>443.95</v>
      </c>
      <c r="N108" s="28">
        <v>432</v>
      </c>
      <c r="O108" s="39">
        <v>7368625</v>
      </c>
      <c r="P108" s="40">
        <v>1.3043478260869565E-2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311.10000000000002</v>
      </c>
      <c r="F109" s="37">
        <v>312.08333333333331</v>
      </c>
      <c r="G109" s="38">
        <v>308.41666666666663</v>
      </c>
      <c r="H109" s="38">
        <v>305.73333333333329</v>
      </c>
      <c r="I109" s="38">
        <v>302.06666666666661</v>
      </c>
      <c r="J109" s="38">
        <v>314.76666666666665</v>
      </c>
      <c r="K109" s="38">
        <v>318.43333333333328</v>
      </c>
      <c r="L109" s="38">
        <v>321.11666666666667</v>
      </c>
      <c r="M109" s="28">
        <v>315.75</v>
      </c>
      <c r="N109" s="28">
        <v>309.39999999999998</v>
      </c>
      <c r="O109" s="39">
        <v>24834000</v>
      </c>
      <c r="P109" s="40">
        <v>-2.9921875000000001E-2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190.25</v>
      </c>
      <c r="F110" s="37">
        <v>190.4</v>
      </c>
      <c r="G110" s="38">
        <v>188.70000000000002</v>
      </c>
      <c r="H110" s="38">
        <v>187.15</v>
      </c>
      <c r="I110" s="38">
        <v>185.45000000000002</v>
      </c>
      <c r="J110" s="38">
        <v>191.95000000000002</v>
      </c>
      <c r="K110" s="38">
        <v>193.65</v>
      </c>
      <c r="L110" s="38">
        <v>195.20000000000002</v>
      </c>
      <c r="M110" s="28">
        <v>192.1</v>
      </c>
      <c r="N110" s="28">
        <v>188.85</v>
      </c>
      <c r="O110" s="39">
        <v>14723300</v>
      </c>
      <c r="P110" s="40">
        <v>5.7448494453248809E-3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4672.7</v>
      </c>
      <c r="F111" s="37">
        <v>4702.5166666666664</v>
      </c>
      <c r="G111" s="38">
        <v>4625.1333333333332</v>
      </c>
      <c r="H111" s="38">
        <v>4577.5666666666666</v>
      </c>
      <c r="I111" s="38">
        <v>4500.1833333333334</v>
      </c>
      <c r="J111" s="38">
        <v>4750.083333333333</v>
      </c>
      <c r="K111" s="38">
        <v>4827.4666666666662</v>
      </c>
      <c r="L111" s="38">
        <v>4875.0333333333328</v>
      </c>
      <c r="M111" s="28">
        <v>4779.8999999999996</v>
      </c>
      <c r="N111" s="28">
        <v>4654.95</v>
      </c>
      <c r="O111" s="39">
        <v>268050</v>
      </c>
      <c r="P111" s="40">
        <v>4.1375291375291376E-2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1865.05</v>
      </c>
      <c r="F112" s="37">
        <v>1867.95</v>
      </c>
      <c r="G112" s="38">
        <v>1849.9</v>
      </c>
      <c r="H112" s="38">
        <v>1834.75</v>
      </c>
      <c r="I112" s="38">
        <v>1816.7</v>
      </c>
      <c r="J112" s="38">
        <v>1883.1000000000001</v>
      </c>
      <c r="K112" s="38">
        <v>1901.1499999999999</v>
      </c>
      <c r="L112" s="38">
        <v>1916.3000000000002</v>
      </c>
      <c r="M112" s="28">
        <v>1886</v>
      </c>
      <c r="N112" s="28">
        <v>1852.8</v>
      </c>
      <c r="O112" s="39">
        <v>3441900</v>
      </c>
      <c r="P112" s="40">
        <v>-4.5982994967898663E-3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1086.3499999999999</v>
      </c>
      <c r="F113" s="37">
        <v>1086.4833333333333</v>
      </c>
      <c r="G113" s="38">
        <v>1076.9666666666667</v>
      </c>
      <c r="H113" s="38">
        <v>1067.5833333333333</v>
      </c>
      <c r="I113" s="38">
        <v>1058.0666666666666</v>
      </c>
      <c r="J113" s="38">
        <v>1095.8666666666668</v>
      </c>
      <c r="K113" s="38">
        <v>1105.3833333333337</v>
      </c>
      <c r="L113" s="38">
        <v>1114.7666666666669</v>
      </c>
      <c r="M113" s="28">
        <v>1096</v>
      </c>
      <c r="N113" s="28">
        <v>1077.0999999999999</v>
      </c>
      <c r="O113" s="39">
        <v>25626150</v>
      </c>
      <c r="P113" s="40">
        <v>8.3219717761212533E-3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159.75</v>
      </c>
      <c r="F114" s="37">
        <v>161.25</v>
      </c>
      <c r="G114" s="38">
        <v>155.80000000000001</v>
      </c>
      <c r="H114" s="38">
        <v>151.85000000000002</v>
      </c>
      <c r="I114" s="38">
        <v>146.40000000000003</v>
      </c>
      <c r="J114" s="38">
        <v>165.2</v>
      </c>
      <c r="K114" s="38">
        <v>170.64999999999998</v>
      </c>
      <c r="L114" s="38">
        <v>174.59999999999997</v>
      </c>
      <c r="M114" s="28">
        <v>166.7</v>
      </c>
      <c r="N114" s="28">
        <v>157.30000000000001</v>
      </c>
      <c r="O114" s="39">
        <v>29845200</v>
      </c>
      <c r="P114" s="40">
        <v>4.6436285097192227E-2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1556.6</v>
      </c>
      <c r="F115" s="37">
        <v>1561.45</v>
      </c>
      <c r="G115" s="38">
        <v>1548.4</v>
      </c>
      <c r="H115" s="38">
        <v>1540.2</v>
      </c>
      <c r="I115" s="38">
        <v>1527.15</v>
      </c>
      <c r="J115" s="38">
        <v>1569.65</v>
      </c>
      <c r="K115" s="38">
        <v>1582.6999999999998</v>
      </c>
      <c r="L115" s="38">
        <v>1590.9</v>
      </c>
      <c r="M115" s="28">
        <v>1574.5</v>
      </c>
      <c r="N115" s="28">
        <v>1553.25</v>
      </c>
      <c r="O115" s="39">
        <v>34030000</v>
      </c>
      <c r="P115" s="40">
        <v>1.8484155582957226E-2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465.2</v>
      </c>
      <c r="F116" s="37">
        <v>463.91666666666669</v>
      </c>
      <c r="G116" s="38">
        <v>457.93333333333339</v>
      </c>
      <c r="H116" s="38">
        <v>450.66666666666669</v>
      </c>
      <c r="I116" s="38">
        <v>444.68333333333339</v>
      </c>
      <c r="J116" s="38">
        <v>471.18333333333339</v>
      </c>
      <c r="K116" s="38">
        <v>477.16666666666663</v>
      </c>
      <c r="L116" s="38">
        <v>484.43333333333339</v>
      </c>
      <c r="M116" s="28">
        <v>469.9</v>
      </c>
      <c r="N116" s="28">
        <v>456.65</v>
      </c>
      <c r="O116" s="39">
        <v>4082000</v>
      </c>
      <c r="P116" s="40">
        <v>-1.4961389961389961E-2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77.650000000000006</v>
      </c>
      <c r="F117" s="37">
        <v>77.733333333333334</v>
      </c>
      <c r="G117" s="38">
        <v>77.366666666666674</v>
      </c>
      <c r="H117" s="38">
        <v>77.083333333333343</v>
      </c>
      <c r="I117" s="38">
        <v>76.716666666666683</v>
      </c>
      <c r="J117" s="38">
        <v>78.016666666666666</v>
      </c>
      <c r="K117" s="38">
        <v>78.383333333333312</v>
      </c>
      <c r="L117" s="38">
        <v>78.666666666666657</v>
      </c>
      <c r="M117" s="28">
        <v>78.099999999999994</v>
      </c>
      <c r="N117" s="28">
        <v>77.45</v>
      </c>
      <c r="O117" s="39">
        <v>69810000</v>
      </c>
      <c r="P117" s="40">
        <v>7.5992119335772587E-3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807.75</v>
      </c>
      <c r="F118" s="37">
        <v>812.48333333333323</v>
      </c>
      <c r="G118" s="38">
        <v>798.26666666666642</v>
      </c>
      <c r="H118" s="38">
        <v>788.78333333333319</v>
      </c>
      <c r="I118" s="38">
        <v>774.56666666666638</v>
      </c>
      <c r="J118" s="38">
        <v>821.96666666666647</v>
      </c>
      <c r="K118" s="38">
        <v>836.18333333333339</v>
      </c>
      <c r="L118" s="38">
        <v>845.66666666666652</v>
      </c>
      <c r="M118" s="28">
        <v>826.7</v>
      </c>
      <c r="N118" s="28">
        <v>803</v>
      </c>
      <c r="O118" s="39">
        <v>1721200</v>
      </c>
      <c r="P118" s="40">
        <v>3.7617554858934171E-2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609.79999999999995</v>
      </c>
      <c r="F119" s="37">
        <v>608.58333333333326</v>
      </c>
      <c r="G119" s="38">
        <v>604.76666666666654</v>
      </c>
      <c r="H119" s="38">
        <v>599.73333333333323</v>
      </c>
      <c r="I119" s="38">
        <v>595.91666666666652</v>
      </c>
      <c r="J119" s="38">
        <v>613.61666666666656</v>
      </c>
      <c r="K119" s="38">
        <v>617.43333333333317</v>
      </c>
      <c r="L119" s="38">
        <v>622.46666666666658</v>
      </c>
      <c r="M119" s="28">
        <v>612.4</v>
      </c>
      <c r="N119" s="28">
        <v>603.54999999999995</v>
      </c>
      <c r="O119" s="39">
        <v>13482875</v>
      </c>
      <c r="P119" s="40">
        <v>1.0426229508196721E-2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384.75</v>
      </c>
      <c r="F120" s="37">
        <v>385.11666666666662</v>
      </c>
      <c r="G120" s="38">
        <v>380.78333333333325</v>
      </c>
      <c r="H120" s="38">
        <v>376.81666666666661</v>
      </c>
      <c r="I120" s="38">
        <v>372.48333333333323</v>
      </c>
      <c r="J120" s="38">
        <v>389.08333333333326</v>
      </c>
      <c r="K120" s="38">
        <v>393.41666666666663</v>
      </c>
      <c r="L120" s="38">
        <v>397.38333333333327</v>
      </c>
      <c r="M120" s="28">
        <v>389.45</v>
      </c>
      <c r="N120" s="28">
        <v>381.15</v>
      </c>
      <c r="O120" s="39">
        <v>61281600</v>
      </c>
      <c r="P120" s="40">
        <v>4.8251135803820677E-2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563.45000000000005</v>
      </c>
      <c r="F121" s="37">
        <v>570.6</v>
      </c>
      <c r="G121" s="38">
        <v>553.5</v>
      </c>
      <c r="H121" s="38">
        <v>543.54999999999995</v>
      </c>
      <c r="I121" s="38">
        <v>526.44999999999993</v>
      </c>
      <c r="J121" s="38">
        <v>580.55000000000007</v>
      </c>
      <c r="K121" s="38">
        <v>597.6500000000002</v>
      </c>
      <c r="L121" s="38">
        <v>607.60000000000014</v>
      </c>
      <c r="M121" s="28">
        <v>587.70000000000005</v>
      </c>
      <c r="N121" s="28">
        <v>560.65</v>
      </c>
      <c r="O121" s="39">
        <v>20346250</v>
      </c>
      <c r="P121" s="40">
        <v>1.6232752700255978E-2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2797.55</v>
      </c>
      <c r="F122" s="37">
        <v>2808.0833333333335</v>
      </c>
      <c r="G122" s="38">
        <v>2763.8666666666668</v>
      </c>
      <c r="H122" s="38">
        <v>2730.1833333333334</v>
      </c>
      <c r="I122" s="38">
        <v>2685.9666666666667</v>
      </c>
      <c r="J122" s="38">
        <v>2841.7666666666669</v>
      </c>
      <c r="K122" s="38">
        <v>2885.9833333333331</v>
      </c>
      <c r="L122" s="38">
        <v>2919.666666666667</v>
      </c>
      <c r="M122" s="28">
        <v>2852.3</v>
      </c>
      <c r="N122" s="28">
        <v>2774.4</v>
      </c>
      <c r="O122" s="39">
        <v>492750</v>
      </c>
      <c r="P122" s="40">
        <v>-3.0349013657056147E-3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688.95</v>
      </c>
      <c r="F123" s="37">
        <v>693.03333333333342</v>
      </c>
      <c r="G123" s="38">
        <v>676.61666666666679</v>
      </c>
      <c r="H123" s="38">
        <v>664.28333333333342</v>
      </c>
      <c r="I123" s="38">
        <v>647.86666666666679</v>
      </c>
      <c r="J123" s="38">
        <v>705.36666666666679</v>
      </c>
      <c r="K123" s="38">
        <v>721.78333333333353</v>
      </c>
      <c r="L123" s="38">
        <v>734.11666666666679</v>
      </c>
      <c r="M123" s="28">
        <v>709.45</v>
      </c>
      <c r="N123" s="28">
        <v>680.7</v>
      </c>
      <c r="O123" s="39">
        <v>23734350</v>
      </c>
      <c r="P123" s="40">
        <v>1.4425018752524379E-2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443.45</v>
      </c>
      <c r="F124" s="37">
        <v>444.68333333333334</v>
      </c>
      <c r="G124" s="38">
        <v>438.51666666666665</v>
      </c>
      <c r="H124" s="38">
        <v>433.58333333333331</v>
      </c>
      <c r="I124" s="38">
        <v>427.41666666666663</v>
      </c>
      <c r="J124" s="38">
        <v>449.61666666666667</v>
      </c>
      <c r="K124" s="38">
        <v>455.7833333333333</v>
      </c>
      <c r="L124" s="38">
        <v>460.7166666666667</v>
      </c>
      <c r="M124" s="28">
        <v>450.85</v>
      </c>
      <c r="N124" s="28">
        <v>439.75</v>
      </c>
      <c r="O124" s="39">
        <v>14915000</v>
      </c>
      <c r="P124" s="40">
        <v>3.7926235212247736E-2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1708.9</v>
      </c>
      <c r="F125" s="37">
        <v>1715.8500000000001</v>
      </c>
      <c r="G125" s="38">
        <v>1698.8000000000002</v>
      </c>
      <c r="H125" s="38">
        <v>1688.7</v>
      </c>
      <c r="I125" s="38">
        <v>1671.65</v>
      </c>
      <c r="J125" s="38">
        <v>1725.9500000000003</v>
      </c>
      <c r="K125" s="38">
        <v>1743</v>
      </c>
      <c r="L125" s="38">
        <v>1753.1000000000004</v>
      </c>
      <c r="M125" s="28">
        <v>1732.9</v>
      </c>
      <c r="N125" s="28">
        <v>1705.75</v>
      </c>
      <c r="O125" s="39">
        <v>42017200</v>
      </c>
      <c r="P125" s="40">
        <v>-5.8037753082660986E-4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89.15</v>
      </c>
      <c r="F126" s="37">
        <v>89.466666666666683</v>
      </c>
      <c r="G126" s="38">
        <v>88.233333333333363</v>
      </c>
      <c r="H126" s="38">
        <v>87.316666666666677</v>
      </c>
      <c r="I126" s="38">
        <v>86.083333333333357</v>
      </c>
      <c r="J126" s="38">
        <v>90.383333333333368</v>
      </c>
      <c r="K126" s="38">
        <v>91.616666666666688</v>
      </c>
      <c r="L126" s="38">
        <v>92.533333333333374</v>
      </c>
      <c r="M126" s="28">
        <v>90.7</v>
      </c>
      <c r="N126" s="28">
        <v>88.55</v>
      </c>
      <c r="O126" s="39">
        <v>64922100</v>
      </c>
      <c r="P126" s="40">
        <v>2.2344013490725127E-2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1931.1</v>
      </c>
      <c r="F127" s="37">
        <v>1918.2833333333335</v>
      </c>
      <c r="G127" s="38">
        <v>1897.616666666667</v>
      </c>
      <c r="H127" s="38">
        <v>1864.1333333333334</v>
      </c>
      <c r="I127" s="38">
        <v>1843.4666666666669</v>
      </c>
      <c r="J127" s="38">
        <v>1951.7666666666671</v>
      </c>
      <c r="K127" s="38">
        <v>1972.4333333333336</v>
      </c>
      <c r="L127" s="38">
        <v>2005.9166666666672</v>
      </c>
      <c r="M127" s="28">
        <v>1938.95</v>
      </c>
      <c r="N127" s="28">
        <v>1884.8</v>
      </c>
      <c r="O127" s="39">
        <v>770000</v>
      </c>
      <c r="P127" s="40">
        <v>1.3003901170351106E-3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319.2</v>
      </c>
      <c r="F128" s="37">
        <v>319.73333333333335</v>
      </c>
      <c r="G128" s="38">
        <v>316.4666666666667</v>
      </c>
      <c r="H128" s="38">
        <v>313.73333333333335</v>
      </c>
      <c r="I128" s="38">
        <v>310.4666666666667</v>
      </c>
      <c r="J128" s="38">
        <v>322.4666666666667</v>
      </c>
      <c r="K128" s="38">
        <v>325.73333333333335</v>
      </c>
      <c r="L128" s="38">
        <v>328.4666666666667</v>
      </c>
      <c r="M128" s="28">
        <v>323</v>
      </c>
      <c r="N128" s="28">
        <v>317</v>
      </c>
      <c r="O128" s="39">
        <v>9615100</v>
      </c>
      <c r="P128" s="40">
        <v>1.1455681555195557E-2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352.2</v>
      </c>
      <c r="F129" s="37">
        <v>353.40000000000003</v>
      </c>
      <c r="G129" s="38">
        <v>349.30000000000007</v>
      </c>
      <c r="H129" s="38">
        <v>346.40000000000003</v>
      </c>
      <c r="I129" s="38">
        <v>342.30000000000007</v>
      </c>
      <c r="J129" s="38">
        <v>356.30000000000007</v>
      </c>
      <c r="K129" s="38">
        <v>360.40000000000009</v>
      </c>
      <c r="L129" s="38">
        <v>363.30000000000007</v>
      </c>
      <c r="M129" s="28">
        <v>357.5</v>
      </c>
      <c r="N129" s="28">
        <v>350.5</v>
      </c>
      <c r="O129" s="39">
        <v>11418000</v>
      </c>
      <c r="P129" s="40">
        <v>1.9100321313816494E-2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2142.6999999999998</v>
      </c>
      <c r="F130" s="37">
        <v>2151.9166666666665</v>
      </c>
      <c r="G130" s="38">
        <v>2120.9333333333329</v>
      </c>
      <c r="H130" s="38">
        <v>2099.1666666666665</v>
      </c>
      <c r="I130" s="38">
        <v>2068.1833333333329</v>
      </c>
      <c r="J130" s="38">
        <v>2173.6833333333329</v>
      </c>
      <c r="K130" s="38">
        <v>2204.6666666666665</v>
      </c>
      <c r="L130" s="38">
        <v>2226.4333333333329</v>
      </c>
      <c r="M130" s="28">
        <v>2182.9</v>
      </c>
      <c r="N130" s="28">
        <v>2130.15</v>
      </c>
      <c r="O130" s="39">
        <v>7970700</v>
      </c>
      <c r="P130" s="40">
        <v>-1.4539520047475983E-2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45014</v>
      </c>
      <c r="E131" s="37">
        <v>4872.3500000000004</v>
      </c>
      <c r="F131" s="37">
        <v>4894.2</v>
      </c>
      <c r="G131" s="38">
        <v>4820.3999999999996</v>
      </c>
      <c r="H131" s="38">
        <v>4768.45</v>
      </c>
      <c r="I131" s="38">
        <v>4694.6499999999996</v>
      </c>
      <c r="J131" s="38">
        <v>4946.1499999999996</v>
      </c>
      <c r="K131" s="38">
        <v>5019.9500000000007</v>
      </c>
      <c r="L131" s="38">
        <v>5071.8999999999996</v>
      </c>
      <c r="M131" s="28">
        <v>4968</v>
      </c>
      <c r="N131" s="28">
        <v>4842.25</v>
      </c>
      <c r="O131" s="39">
        <v>1185150</v>
      </c>
      <c r="P131" s="40">
        <v>2.5319660716546398E-4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3692.05</v>
      </c>
      <c r="F132" s="37">
        <v>3714.5833333333335</v>
      </c>
      <c r="G132" s="38">
        <v>3660.2666666666669</v>
      </c>
      <c r="H132" s="38">
        <v>3628.4833333333336</v>
      </c>
      <c r="I132" s="38">
        <v>3574.166666666667</v>
      </c>
      <c r="J132" s="38">
        <v>3746.3666666666668</v>
      </c>
      <c r="K132" s="38">
        <v>3800.6833333333334</v>
      </c>
      <c r="L132" s="38">
        <v>3832.4666666666667</v>
      </c>
      <c r="M132" s="28">
        <v>3768.9</v>
      </c>
      <c r="N132" s="28">
        <v>3682.8</v>
      </c>
      <c r="O132" s="39">
        <v>972000</v>
      </c>
      <c r="P132" s="40">
        <v>1.3978718965157521E-2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662.45</v>
      </c>
      <c r="F133" s="37">
        <v>662.08333333333337</v>
      </c>
      <c r="G133" s="38">
        <v>655.91666666666674</v>
      </c>
      <c r="H133" s="38">
        <v>649.38333333333333</v>
      </c>
      <c r="I133" s="38">
        <v>643.2166666666667</v>
      </c>
      <c r="J133" s="38">
        <v>668.61666666666679</v>
      </c>
      <c r="K133" s="38">
        <v>674.78333333333353</v>
      </c>
      <c r="L133" s="38">
        <v>681.31666666666683</v>
      </c>
      <c r="M133" s="28">
        <v>668.25</v>
      </c>
      <c r="N133" s="28">
        <v>655.55</v>
      </c>
      <c r="O133" s="39">
        <v>7614300</v>
      </c>
      <c r="P133" s="40">
        <v>1.5876616012701295E-2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1288.95</v>
      </c>
      <c r="F134" s="37">
        <v>1301.7333333333333</v>
      </c>
      <c r="G134" s="38">
        <v>1274.2666666666667</v>
      </c>
      <c r="H134" s="38">
        <v>1259.5833333333333</v>
      </c>
      <c r="I134" s="38">
        <v>1232.1166666666666</v>
      </c>
      <c r="J134" s="38">
        <v>1316.4166666666667</v>
      </c>
      <c r="K134" s="38">
        <v>1343.8833333333334</v>
      </c>
      <c r="L134" s="38">
        <v>1358.5666666666668</v>
      </c>
      <c r="M134" s="28">
        <v>1329.2</v>
      </c>
      <c r="N134" s="28">
        <v>1287.05</v>
      </c>
      <c r="O134" s="39">
        <v>12737200</v>
      </c>
      <c r="P134" s="40">
        <v>1.4309301045679693E-3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257.7</v>
      </c>
      <c r="F135" s="37">
        <v>258.09999999999997</v>
      </c>
      <c r="G135" s="38">
        <v>255.14999999999992</v>
      </c>
      <c r="H135" s="38">
        <v>252.59999999999997</v>
      </c>
      <c r="I135" s="38">
        <v>249.64999999999992</v>
      </c>
      <c r="J135" s="38">
        <v>260.64999999999992</v>
      </c>
      <c r="K135" s="38">
        <v>263.59999999999997</v>
      </c>
      <c r="L135" s="38">
        <v>266.14999999999992</v>
      </c>
      <c r="M135" s="28">
        <v>261.05</v>
      </c>
      <c r="N135" s="28">
        <v>255.55</v>
      </c>
      <c r="O135" s="39">
        <v>22620000</v>
      </c>
      <c r="P135" s="40">
        <v>-2.8016500515641113E-2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103.75</v>
      </c>
      <c r="F136" s="37">
        <v>104.41666666666667</v>
      </c>
      <c r="G136" s="38">
        <v>102.68333333333334</v>
      </c>
      <c r="H136" s="38">
        <v>101.61666666666666</v>
      </c>
      <c r="I136" s="38">
        <v>99.883333333333326</v>
      </c>
      <c r="J136" s="38">
        <v>105.48333333333335</v>
      </c>
      <c r="K136" s="38">
        <v>107.21666666666667</v>
      </c>
      <c r="L136" s="38">
        <v>108.28333333333336</v>
      </c>
      <c r="M136" s="28">
        <v>106.15</v>
      </c>
      <c r="N136" s="28">
        <v>103.35</v>
      </c>
      <c r="O136" s="39">
        <v>42234000</v>
      </c>
      <c r="P136" s="40">
        <v>1.033443375915028E-2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495.55</v>
      </c>
      <c r="F137" s="37">
        <v>496.7833333333333</v>
      </c>
      <c r="G137" s="38">
        <v>491.41666666666663</v>
      </c>
      <c r="H137" s="38">
        <v>487.2833333333333</v>
      </c>
      <c r="I137" s="38">
        <v>481.91666666666663</v>
      </c>
      <c r="J137" s="38">
        <v>500.91666666666663</v>
      </c>
      <c r="K137" s="38">
        <v>506.2833333333333</v>
      </c>
      <c r="L137" s="38">
        <v>510.41666666666663</v>
      </c>
      <c r="M137" s="28">
        <v>502.15</v>
      </c>
      <c r="N137" s="28">
        <v>492.65</v>
      </c>
      <c r="O137" s="39">
        <v>7771200</v>
      </c>
      <c r="P137" s="40">
        <v>2.2257300710339385E-2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8695.0499999999993</v>
      </c>
      <c r="F138" s="37">
        <v>8712.1666666666661</v>
      </c>
      <c r="G138" s="38">
        <v>8633.0333333333328</v>
      </c>
      <c r="H138" s="38">
        <v>8571.0166666666664</v>
      </c>
      <c r="I138" s="38">
        <v>8491.8833333333332</v>
      </c>
      <c r="J138" s="38">
        <v>8774.1833333333325</v>
      </c>
      <c r="K138" s="38">
        <v>8853.3166666666675</v>
      </c>
      <c r="L138" s="38">
        <v>8915.3333333333321</v>
      </c>
      <c r="M138" s="28">
        <v>8791.2999999999993</v>
      </c>
      <c r="N138" s="28">
        <v>8650.15</v>
      </c>
      <c r="O138" s="39">
        <v>2192800</v>
      </c>
      <c r="P138" s="40">
        <v>-1.41172184525707E-3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747.45</v>
      </c>
      <c r="F139" s="37">
        <v>747.25</v>
      </c>
      <c r="G139" s="38">
        <v>743.8</v>
      </c>
      <c r="H139" s="38">
        <v>740.15</v>
      </c>
      <c r="I139" s="38">
        <v>736.69999999999993</v>
      </c>
      <c r="J139" s="38">
        <v>750.9</v>
      </c>
      <c r="K139" s="38">
        <v>754.35</v>
      </c>
      <c r="L139" s="38">
        <v>758</v>
      </c>
      <c r="M139" s="28">
        <v>750.7</v>
      </c>
      <c r="N139" s="28">
        <v>743.6</v>
      </c>
      <c r="O139" s="39">
        <v>13578125</v>
      </c>
      <c r="P139" s="40">
        <v>1.8907950562626822E-3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1372.2</v>
      </c>
      <c r="F140" s="37">
        <v>1375.0999999999997</v>
      </c>
      <c r="G140" s="38">
        <v>1365.6999999999994</v>
      </c>
      <c r="H140" s="38">
        <v>1359.1999999999996</v>
      </c>
      <c r="I140" s="38">
        <v>1349.7999999999993</v>
      </c>
      <c r="J140" s="38">
        <v>1381.5999999999995</v>
      </c>
      <c r="K140" s="38">
        <v>1390.9999999999995</v>
      </c>
      <c r="L140" s="38">
        <v>1397.4999999999995</v>
      </c>
      <c r="M140" s="28">
        <v>1384.5</v>
      </c>
      <c r="N140" s="28">
        <v>1368.6</v>
      </c>
      <c r="O140" s="39">
        <v>1026400</v>
      </c>
      <c r="P140" s="40">
        <v>-1.7234775947912676E-2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1345.25</v>
      </c>
      <c r="F141" s="37">
        <v>1342.3166666666666</v>
      </c>
      <c r="G141" s="38">
        <v>1330.9333333333332</v>
      </c>
      <c r="H141" s="38">
        <v>1316.6166666666666</v>
      </c>
      <c r="I141" s="38">
        <v>1305.2333333333331</v>
      </c>
      <c r="J141" s="38">
        <v>1356.6333333333332</v>
      </c>
      <c r="K141" s="38">
        <v>1368.0166666666664</v>
      </c>
      <c r="L141" s="38">
        <v>1382.3333333333333</v>
      </c>
      <c r="M141" s="28">
        <v>1353.7</v>
      </c>
      <c r="N141" s="28">
        <v>1328</v>
      </c>
      <c r="O141" s="39">
        <v>1015200</v>
      </c>
      <c r="P141" s="40">
        <v>6.3441712926249009E-3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694.85</v>
      </c>
      <c r="F142" s="37">
        <v>697.58333333333337</v>
      </c>
      <c r="G142" s="38">
        <v>690.16666666666674</v>
      </c>
      <c r="H142" s="38">
        <v>685.48333333333335</v>
      </c>
      <c r="I142" s="38">
        <v>678.06666666666672</v>
      </c>
      <c r="J142" s="38">
        <v>702.26666666666677</v>
      </c>
      <c r="K142" s="38">
        <v>709.68333333333351</v>
      </c>
      <c r="L142" s="38">
        <v>714.36666666666679</v>
      </c>
      <c r="M142" s="28">
        <v>705</v>
      </c>
      <c r="N142" s="28">
        <v>692.9</v>
      </c>
      <c r="O142" s="39">
        <v>2603900</v>
      </c>
      <c r="P142" s="40">
        <v>5.0175614651279477E-3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885</v>
      </c>
      <c r="F143" s="37">
        <v>881.81666666666661</v>
      </c>
      <c r="G143" s="38">
        <v>874.88333333333321</v>
      </c>
      <c r="H143" s="38">
        <v>864.76666666666665</v>
      </c>
      <c r="I143" s="38">
        <v>857.83333333333326</v>
      </c>
      <c r="J143" s="38">
        <v>891.93333333333317</v>
      </c>
      <c r="K143" s="38">
        <v>898.86666666666656</v>
      </c>
      <c r="L143" s="38">
        <v>908.98333333333312</v>
      </c>
      <c r="M143" s="28">
        <v>888.75</v>
      </c>
      <c r="N143" s="28">
        <v>871.7</v>
      </c>
      <c r="O143" s="39">
        <v>2076000</v>
      </c>
      <c r="P143" s="40">
        <v>-8.027522935779817E-3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82.75</v>
      </c>
      <c r="F144" s="37">
        <v>82.666666666666671</v>
      </c>
      <c r="G144" s="38">
        <v>82.033333333333346</v>
      </c>
      <c r="H144" s="38">
        <v>81.316666666666677</v>
      </c>
      <c r="I144" s="38">
        <v>80.683333333333351</v>
      </c>
      <c r="J144" s="38">
        <v>83.38333333333334</v>
      </c>
      <c r="K144" s="38">
        <v>84.016666666666666</v>
      </c>
      <c r="L144" s="38">
        <v>84.733333333333334</v>
      </c>
      <c r="M144" s="28">
        <v>83.3</v>
      </c>
      <c r="N144" s="28">
        <v>81.95</v>
      </c>
      <c r="O144" s="39">
        <v>64003500</v>
      </c>
      <c r="P144" s="40">
        <v>-5.1411184555660476E-3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2205.15</v>
      </c>
      <c r="F145" s="37">
        <v>2198.9666666666667</v>
      </c>
      <c r="G145" s="38">
        <v>2179.9333333333334</v>
      </c>
      <c r="H145" s="38">
        <v>2154.7166666666667</v>
      </c>
      <c r="I145" s="38">
        <v>2135.6833333333334</v>
      </c>
      <c r="J145" s="38">
        <v>2224.1833333333334</v>
      </c>
      <c r="K145" s="38">
        <v>2243.2166666666672</v>
      </c>
      <c r="L145" s="38">
        <v>2268.4333333333334</v>
      </c>
      <c r="M145" s="28">
        <v>2218</v>
      </c>
      <c r="N145" s="28">
        <v>2173.75</v>
      </c>
      <c r="O145" s="39">
        <v>1608750</v>
      </c>
      <c r="P145" s="40">
        <v>6.7323481116584566E-2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86783.95</v>
      </c>
      <c r="F146" s="37">
        <v>86867.333333333328</v>
      </c>
      <c r="G146" s="38">
        <v>86366.616666666654</v>
      </c>
      <c r="H146" s="38">
        <v>85949.283333333326</v>
      </c>
      <c r="I146" s="38">
        <v>85448.566666666651</v>
      </c>
      <c r="J146" s="38">
        <v>87284.666666666657</v>
      </c>
      <c r="K146" s="38">
        <v>87785.383333333331</v>
      </c>
      <c r="L146" s="38">
        <v>88202.71666666666</v>
      </c>
      <c r="M146" s="28">
        <v>87368.05</v>
      </c>
      <c r="N146" s="28">
        <v>86450</v>
      </c>
      <c r="O146" s="39">
        <v>58960</v>
      </c>
      <c r="P146" s="40">
        <v>5.4570259208731242E-3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961.6</v>
      </c>
      <c r="F147" s="37">
        <v>963.93333333333339</v>
      </c>
      <c r="G147" s="38">
        <v>955.86666666666679</v>
      </c>
      <c r="H147" s="38">
        <v>950.13333333333344</v>
      </c>
      <c r="I147" s="38">
        <v>942.06666666666683</v>
      </c>
      <c r="J147" s="38">
        <v>969.66666666666674</v>
      </c>
      <c r="K147" s="38">
        <v>977.73333333333335</v>
      </c>
      <c r="L147" s="38">
        <v>983.4666666666667</v>
      </c>
      <c r="M147" s="28">
        <v>972</v>
      </c>
      <c r="N147" s="28">
        <v>958.2</v>
      </c>
      <c r="O147" s="39">
        <v>6584600</v>
      </c>
      <c r="P147" s="40">
        <v>5.5434234839576687E-3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78.8</v>
      </c>
      <c r="F148" s="37">
        <v>79.95</v>
      </c>
      <c r="G148" s="38">
        <v>77.2</v>
      </c>
      <c r="H148" s="38">
        <v>75.599999999999994</v>
      </c>
      <c r="I148" s="38">
        <v>72.849999999999994</v>
      </c>
      <c r="J148" s="38">
        <v>81.550000000000011</v>
      </c>
      <c r="K148" s="38">
        <v>84.300000000000011</v>
      </c>
      <c r="L148" s="38">
        <v>85.90000000000002</v>
      </c>
      <c r="M148" s="28">
        <v>82.7</v>
      </c>
      <c r="N148" s="28">
        <v>78.349999999999994</v>
      </c>
      <c r="O148" s="39">
        <v>52110000</v>
      </c>
      <c r="P148" s="40">
        <v>1.6978922716627636E-2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3570.6</v>
      </c>
      <c r="F149" s="37">
        <v>3564.1166666666668</v>
      </c>
      <c r="G149" s="38">
        <v>3540.2333333333336</v>
      </c>
      <c r="H149" s="38">
        <v>3509.8666666666668</v>
      </c>
      <c r="I149" s="38">
        <v>3485.9833333333336</v>
      </c>
      <c r="J149" s="38">
        <v>3594.4833333333336</v>
      </c>
      <c r="K149" s="38">
        <v>3618.3666666666668</v>
      </c>
      <c r="L149" s="38">
        <v>3648.7333333333336</v>
      </c>
      <c r="M149" s="28">
        <v>3588</v>
      </c>
      <c r="N149" s="28">
        <v>3533.75</v>
      </c>
      <c r="O149" s="39">
        <v>1597375</v>
      </c>
      <c r="P149" s="40">
        <v>-5.4478947778037199E-3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4194.6000000000004</v>
      </c>
      <c r="F150" s="37">
        <v>4194.5166666666664</v>
      </c>
      <c r="G150" s="38">
        <v>4159.083333333333</v>
      </c>
      <c r="H150" s="38">
        <v>4123.5666666666666</v>
      </c>
      <c r="I150" s="38">
        <v>4088.1333333333332</v>
      </c>
      <c r="J150" s="38">
        <v>4230.0333333333328</v>
      </c>
      <c r="K150" s="38">
        <v>4265.4666666666672</v>
      </c>
      <c r="L150" s="38">
        <v>4300.9833333333327</v>
      </c>
      <c r="M150" s="28">
        <v>4229.95</v>
      </c>
      <c r="N150" s="28">
        <v>4159</v>
      </c>
      <c r="O150" s="39">
        <v>382200</v>
      </c>
      <c r="P150" s="40">
        <v>4.1275030649775238E-2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18811</v>
      </c>
      <c r="F151" s="37">
        <v>18836.216666666667</v>
      </c>
      <c r="G151" s="38">
        <v>18718.383333333335</v>
      </c>
      <c r="H151" s="38">
        <v>18625.766666666666</v>
      </c>
      <c r="I151" s="38">
        <v>18507.933333333334</v>
      </c>
      <c r="J151" s="38">
        <v>18928.833333333336</v>
      </c>
      <c r="K151" s="38">
        <v>19046.666666666664</v>
      </c>
      <c r="L151" s="38">
        <v>19139.283333333336</v>
      </c>
      <c r="M151" s="28">
        <v>18954.05</v>
      </c>
      <c r="N151" s="28">
        <v>18743.599999999999</v>
      </c>
      <c r="O151" s="39">
        <v>270040</v>
      </c>
      <c r="P151" s="40">
        <v>7.4117995849392237E-4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112.75</v>
      </c>
      <c r="F152" s="37">
        <v>113.46666666666665</v>
      </c>
      <c r="G152" s="38">
        <v>111.18333333333331</v>
      </c>
      <c r="H152" s="38">
        <v>109.61666666666666</v>
      </c>
      <c r="I152" s="38">
        <v>107.33333333333331</v>
      </c>
      <c r="J152" s="38">
        <v>115.0333333333333</v>
      </c>
      <c r="K152" s="38">
        <v>117.31666666666663</v>
      </c>
      <c r="L152" s="38">
        <v>118.8833333333333</v>
      </c>
      <c r="M152" s="28">
        <v>115.75</v>
      </c>
      <c r="N152" s="28">
        <v>111.9</v>
      </c>
      <c r="O152" s="39">
        <v>45787500</v>
      </c>
      <c r="P152" s="40">
        <v>-3.0374289633548894E-3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171.95</v>
      </c>
      <c r="F153" s="37">
        <v>171.54999999999998</v>
      </c>
      <c r="G153" s="38">
        <v>170.89999999999998</v>
      </c>
      <c r="H153" s="38">
        <v>169.85</v>
      </c>
      <c r="I153" s="38">
        <v>169.2</v>
      </c>
      <c r="J153" s="38">
        <v>172.59999999999997</v>
      </c>
      <c r="K153" s="38">
        <v>173.25</v>
      </c>
      <c r="L153" s="38">
        <v>174.29999999999995</v>
      </c>
      <c r="M153" s="28">
        <v>172.2</v>
      </c>
      <c r="N153" s="28">
        <v>170.5</v>
      </c>
      <c r="O153" s="39">
        <v>73370400</v>
      </c>
      <c r="P153" s="40">
        <v>4.2911757821643129E-3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851.05</v>
      </c>
      <c r="F154" s="37">
        <v>849.65</v>
      </c>
      <c r="G154" s="38">
        <v>842.3</v>
      </c>
      <c r="H154" s="38">
        <v>833.55</v>
      </c>
      <c r="I154" s="38">
        <v>826.19999999999993</v>
      </c>
      <c r="J154" s="38">
        <v>858.4</v>
      </c>
      <c r="K154" s="38">
        <v>865.75000000000011</v>
      </c>
      <c r="L154" s="38">
        <v>874.5</v>
      </c>
      <c r="M154" s="28">
        <v>857</v>
      </c>
      <c r="N154" s="28">
        <v>840.9</v>
      </c>
      <c r="O154" s="39">
        <v>6024200</v>
      </c>
      <c r="P154" s="40">
        <v>4.6696240952603316E-3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3167.75</v>
      </c>
      <c r="F155" s="37">
        <v>3174.1333333333332</v>
      </c>
      <c r="G155" s="38">
        <v>3149.6166666666663</v>
      </c>
      <c r="H155" s="38">
        <v>3131.4833333333331</v>
      </c>
      <c r="I155" s="38">
        <v>3106.9666666666662</v>
      </c>
      <c r="J155" s="38">
        <v>3192.2666666666664</v>
      </c>
      <c r="K155" s="38">
        <v>3216.7833333333328</v>
      </c>
      <c r="L155" s="38">
        <v>3234.9166666666665</v>
      </c>
      <c r="M155" s="28">
        <v>3198.65</v>
      </c>
      <c r="N155" s="28">
        <v>3156</v>
      </c>
      <c r="O155" s="39">
        <v>330200</v>
      </c>
      <c r="P155" s="40">
        <v>-9.00360144057623E-3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155.6</v>
      </c>
      <c r="F156" s="37">
        <v>153.95000000000002</v>
      </c>
      <c r="G156" s="38">
        <v>152.00000000000003</v>
      </c>
      <c r="H156" s="38">
        <v>148.4</v>
      </c>
      <c r="I156" s="38">
        <v>146.45000000000002</v>
      </c>
      <c r="J156" s="38">
        <v>157.55000000000004</v>
      </c>
      <c r="K156" s="38">
        <v>159.50000000000003</v>
      </c>
      <c r="L156" s="38">
        <v>163.10000000000005</v>
      </c>
      <c r="M156" s="28">
        <v>155.9</v>
      </c>
      <c r="N156" s="28">
        <v>150.35</v>
      </c>
      <c r="O156" s="39">
        <v>33121550</v>
      </c>
      <c r="P156" s="40">
        <v>-5.606758832565284E-2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38257.949999999997</v>
      </c>
      <c r="F157" s="37">
        <v>38328.5</v>
      </c>
      <c r="G157" s="38">
        <v>38027.050000000003</v>
      </c>
      <c r="H157" s="38">
        <v>37796.15</v>
      </c>
      <c r="I157" s="38">
        <v>37494.700000000004</v>
      </c>
      <c r="J157" s="38">
        <v>38559.4</v>
      </c>
      <c r="K157" s="38">
        <v>38860.85</v>
      </c>
      <c r="L157" s="38">
        <v>39091.75</v>
      </c>
      <c r="M157" s="28">
        <v>38629.949999999997</v>
      </c>
      <c r="N157" s="28">
        <v>38097.599999999999</v>
      </c>
      <c r="O157" s="39">
        <v>125985</v>
      </c>
      <c r="P157" s="40">
        <v>9.4951923076923069E-3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800</v>
      </c>
      <c r="F158" s="37">
        <v>802.48333333333323</v>
      </c>
      <c r="G158" s="38">
        <v>793.76666666666642</v>
      </c>
      <c r="H158" s="38">
        <v>787.53333333333319</v>
      </c>
      <c r="I158" s="38">
        <v>778.81666666666638</v>
      </c>
      <c r="J158" s="38">
        <v>808.71666666666647</v>
      </c>
      <c r="K158" s="38">
        <v>817.43333333333339</v>
      </c>
      <c r="L158" s="38">
        <v>823.66666666666652</v>
      </c>
      <c r="M158" s="28">
        <v>811.2</v>
      </c>
      <c r="N158" s="28">
        <v>796.25</v>
      </c>
      <c r="O158" s="39">
        <v>5861350</v>
      </c>
      <c r="P158" s="40">
        <v>0.15963003264417847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4908</v>
      </c>
      <c r="F159" s="37">
        <v>4925.5999999999995</v>
      </c>
      <c r="G159" s="38">
        <v>4868.5499999999993</v>
      </c>
      <c r="H159" s="38">
        <v>4829.0999999999995</v>
      </c>
      <c r="I159" s="38">
        <v>4772.0499999999993</v>
      </c>
      <c r="J159" s="38">
        <v>4965.0499999999993</v>
      </c>
      <c r="K159" s="38">
        <v>5022.1000000000004</v>
      </c>
      <c r="L159" s="38">
        <v>5061.5499999999993</v>
      </c>
      <c r="M159" s="28">
        <v>4982.6499999999996</v>
      </c>
      <c r="N159" s="28">
        <v>4886.1499999999996</v>
      </c>
      <c r="O159" s="39">
        <v>874125</v>
      </c>
      <c r="P159" s="40">
        <v>-1.6732283464566931E-2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223.25</v>
      </c>
      <c r="F160" s="37">
        <v>222.26666666666665</v>
      </c>
      <c r="G160" s="38">
        <v>220.98333333333329</v>
      </c>
      <c r="H160" s="38">
        <v>218.71666666666664</v>
      </c>
      <c r="I160" s="38">
        <v>217.43333333333328</v>
      </c>
      <c r="J160" s="38">
        <v>224.5333333333333</v>
      </c>
      <c r="K160" s="38">
        <v>225.81666666666666</v>
      </c>
      <c r="L160" s="38">
        <v>228.08333333333331</v>
      </c>
      <c r="M160" s="28">
        <v>223.55</v>
      </c>
      <c r="N160" s="28">
        <v>220</v>
      </c>
      <c r="O160" s="39">
        <v>11847000</v>
      </c>
      <c r="P160" s="40">
        <v>-2.009925558312655E-2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145.30000000000001</v>
      </c>
      <c r="F161" s="37">
        <v>145.26666666666668</v>
      </c>
      <c r="G161" s="38">
        <v>143.73333333333335</v>
      </c>
      <c r="H161" s="38">
        <v>142.16666666666666</v>
      </c>
      <c r="I161" s="38">
        <v>140.63333333333333</v>
      </c>
      <c r="J161" s="38">
        <v>146.83333333333337</v>
      </c>
      <c r="K161" s="38">
        <v>148.36666666666673</v>
      </c>
      <c r="L161" s="38">
        <v>149.93333333333339</v>
      </c>
      <c r="M161" s="28">
        <v>146.80000000000001</v>
      </c>
      <c r="N161" s="28">
        <v>143.69999999999999</v>
      </c>
      <c r="O161" s="39">
        <v>46357400</v>
      </c>
      <c r="P161" s="40">
        <v>-1.540690018435607E-2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2283.9</v>
      </c>
      <c r="F162" s="37">
        <v>2283.15</v>
      </c>
      <c r="G162" s="38">
        <v>2266.2000000000003</v>
      </c>
      <c r="H162" s="38">
        <v>2248.5</v>
      </c>
      <c r="I162" s="38">
        <v>2231.5500000000002</v>
      </c>
      <c r="J162" s="38">
        <v>2300.8500000000004</v>
      </c>
      <c r="K162" s="38">
        <v>2317.8000000000002</v>
      </c>
      <c r="L162" s="38">
        <v>2335.5000000000005</v>
      </c>
      <c r="M162" s="28">
        <v>2300.1</v>
      </c>
      <c r="N162" s="28">
        <v>2265.4499999999998</v>
      </c>
      <c r="O162" s="39">
        <v>2922750</v>
      </c>
      <c r="P162" s="40">
        <v>2.9953308078583384E-2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3135.65</v>
      </c>
      <c r="F163" s="37">
        <v>3153.0166666666669</v>
      </c>
      <c r="G163" s="38">
        <v>3104.2333333333336</v>
      </c>
      <c r="H163" s="38">
        <v>3072.8166666666666</v>
      </c>
      <c r="I163" s="38">
        <v>3024.0333333333333</v>
      </c>
      <c r="J163" s="38">
        <v>3184.4333333333338</v>
      </c>
      <c r="K163" s="38">
        <v>3233.2166666666676</v>
      </c>
      <c r="L163" s="38">
        <v>3264.6333333333341</v>
      </c>
      <c r="M163" s="28">
        <v>3201.8</v>
      </c>
      <c r="N163" s="28">
        <v>3121.6</v>
      </c>
      <c r="O163" s="39">
        <v>1997750</v>
      </c>
      <c r="P163" s="40">
        <v>1.473015873015873E-2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47.85</v>
      </c>
      <c r="F164" s="37">
        <v>48.35</v>
      </c>
      <c r="G164" s="38">
        <v>47.2</v>
      </c>
      <c r="H164" s="38">
        <v>46.550000000000004</v>
      </c>
      <c r="I164" s="38">
        <v>45.400000000000006</v>
      </c>
      <c r="J164" s="38">
        <v>49</v>
      </c>
      <c r="K164" s="38">
        <v>50.149999999999991</v>
      </c>
      <c r="L164" s="38">
        <v>50.8</v>
      </c>
      <c r="M164" s="28">
        <v>49.5</v>
      </c>
      <c r="N164" s="28">
        <v>47.7</v>
      </c>
      <c r="O164" s="39">
        <v>202736000</v>
      </c>
      <c r="P164" s="40">
        <v>2.2939408321468123E-3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3052.05</v>
      </c>
      <c r="F165" s="37">
        <v>3066.1833333333338</v>
      </c>
      <c r="G165" s="38">
        <v>3023.9666666666676</v>
      </c>
      <c r="H165" s="38">
        <v>2995.8833333333337</v>
      </c>
      <c r="I165" s="38">
        <v>2953.6666666666674</v>
      </c>
      <c r="J165" s="38">
        <v>3094.2666666666678</v>
      </c>
      <c r="K165" s="38">
        <v>3136.483333333334</v>
      </c>
      <c r="L165" s="38">
        <v>3164.566666666668</v>
      </c>
      <c r="M165" s="28">
        <v>3108.4</v>
      </c>
      <c r="N165" s="28">
        <v>3038.1</v>
      </c>
      <c r="O165" s="39">
        <v>825000</v>
      </c>
      <c r="P165" s="40">
        <v>-1.0897203051216855E-3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216.5</v>
      </c>
      <c r="F166" s="37">
        <v>215.98333333333335</v>
      </c>
      <c r="G166" s="38">
        <v>215.01666666666671</v>
      </c>
      <c r="H166" s="38">
        <v>213.53333333333336</v>
      </c>
      <c r="I166" s="38">
        <v>212.56666666666672</v>
      </c>
      <c r="J166" s="38">
        <v>217.4666666666667</v>
      </c>
      <c r="K166" s="38">
        <v>218.43333333333334</v>
      </c>
      <c r="L166" s="38">
        <v>219.91666666666669</v>
      </c>
      <c r="M166" s="28">
        <v>216.95</v>
      </c>
      <c r="N166" s="28">
        <v>214.5</v>
      </c>
      <c r="O166" s="39">
        <v>31266000</v>
      </c>
      <c r="P166" s="40">
        <v>1.2946116165150455E-2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1587.8</v>
      </c>
      <c r="F167" s="37">
        <v>1599.9166666666667</v>
      </c>
      <c r="G167" s="38">
        <v>1572.8833333333334</v>
      </c>
      <c r="H167" s="38">
        <v>1557.9666666666667</v>
      </c>
      <c r="I167" s="38">
        <v>1530.9333333333334</v>
      </c>
      <c r="J167" s="38">
        <v>1614.8333333333335</v>
      </c>
      <c r="K167" s="38">
        <v>1641.8666666666668</v>
      </c>
      <c r="L167" s="38">
        <v>1656.7833333333335</v>
      </c>
      <c r="M167" s="28">
        <v>1626.95</v>
      </c>
      <c r="N167" s="28">
        <v>1585</v>
      </c>
      <c r="O167" s="39">
        <v>2306062</v>
      </c>
      <c r="P167" s="40">
        <v>2.8318584070796461E-3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155.4</v>
      </c>
      <c r="F168" s="37">
        <v>156.65</v>
      </c>
      <c r="G168" s="38">
        <v>153.55000000000001</v>
      </c>
      <c r="H168" s="38">
        <v>151.70000000000002</v>
      </c>
      <c r="I168" s="38">
        <v>148.60000000000002</v>
      </c>
      <c r="J168" s="38">
        <v>158.5</v>
      </c>
      <c r="K168" s="38">
        <v>161.59999999999997</v>
      </c>
      <c r="L168" s="38">
        <v>163.44999999999999</v>
      </c>
      <c r="M168" s="28">
        <v>159.75</v>
      </c>
      <c r="N168" s="28">
        <v>154.80000000000001</v>
      </c>
      <c r="O168" s="39">
        <v>10192000</v>
      </c>
      <c r="P168" s="40">
        <v>3.0067209055535903E-2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724.85</v>
      </c>
      <c r="F169" s="37">
        <v>729.5333333333333</v>
      </c>
      <c r="G169" s="38">
        <v>717.31666666666661</v>
      </c>
      <c r="H169" s="38">
        <v>709.7833333333333</v>
      </c>
      <c r="I169" s="38">
        <v>697.56666666666661</v>
      </c>
      <c r="J169" s="38">
        <v>737.06666666666661</v>
      </c>
      <c r="K169" s="38">
        <v>749.2833333333333</v>
      </c>
      <c r="L169" s="38">
        <v>756.81666666666661</v>
      </c>
      <c r="M169" s="28">
        <v>741.75</v>
      </c>
      <c r="N169" s="28">
        <v>722</v>
      </c>
      <c r="O169" s="39">
        <v>2569550</v>
      </c>
      <c r="P169" s="40">
        <v>-1.1122015047432123E-2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153.9</v>
      </c>
      <c r="F170" s="37">
        <v>154.5</v>
      </c>
      <c r="G170" s="38">
        <v>152.55000000000001</v>
      </c>
      <c r="H170" s="38">
        <v>151.20000000000002</v>
      </c>
      <c r="I170" s="38">
        <v>149.25000000000003</v>
      </c>
      <c r="J170" s="38">
        <v>155.85</v>
      </c>
      <c r="K170" s="38">
        <v>157.79999999999998</v>
      </c>
      <c r="L170" s="38">
        <v>159.14999999999998</v>
      </c>
      <c r="M170" s="28">
        <v>156.44999999999999</v>
      </c>
      <c r="N170" s="28">
        <v>153.15</v>
      </c>
      <c r="O170" s="39">
        <v>23610000</v>
      </c>
      <c r="P170" s="40">
        <v>-1.5224191866527632E-2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113.5</v>
      </c>
      <c r="F171" s="37">
        <v>113.56666666666666</v>
      </c>
      <c r="G171" s="38">
        <v>112.78333333333333</v>
      </c>
      <c r="H171" s="38">
        <v>112.06666666666666</v>
      </c>
      <c r="I171" s="38">
        <v>111.28333333333333</v>
      </c>
      <c r="J171" s="38">
        <v>114.28333333333333</v>
      </c>
      <c r="K171" s="38">
        <v>115.06666666666666</v>
      </c>
      <c r="L171" s="38">
        <v>115.78333333333333</v>
      </c>
      <c r="M171" s="28">
        <v>114.35</v>
      </c>
      <c r="N171" s="28">
        <v>112.85</v>
      </c>
      <c r="O171" s="39">
        <v>44904000</v>
      </c>
      <c r="P171" s="40">
        <v>-1.8019594121763471E-2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2395.9</v>
      </c>
      <c r="F172" s="37">
        <v>2392.8833333333332</v>
      </c>
      <c r="G172" s="38">
        <v>2380.7666666666664</v>
      </c>
      <c r="H172" s="38">
        <v>2365.6333333333332</v>
      </c>
      <c r="I172" s="38">
        <v>2353.5166666666664</v>
      </c>
      <c r="J172" s="38">
        <v>2408.0166666666664</v>
      </c>
      <c r="K172" s="38">
        <v>2420.1333333333332</v>
      </c>
      <c r="L172" s="38">
        <v>2435.2666666666664</v>
      </c>
      <c r="M172" s="28">
        <v>2405</v>
      </c>
      <c r="N172" s="28">
        <v>2377.75</v>
      </c>
      <c r="O172" s="39">
        <v>36245000</v>
      </c>
      <c r="P172" s="40">
        <v>-9.1038329050248789E-3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83.35</v>
      </c>
      <c r="F173" s="37">
        <v>84.166666666666657</v>
      </c>
      <c r="G173" s="38">
        <v>82.283333333333317</v>
      </c>
      <c r="H173" s="38">
        <v>81.216666666666654</v>
      </c>
      <c r="I173" s="38">
        <v>79.333333333333314</v>
      </c>
      <c r="J173" s="38">
        <v>85.23333333333332</v>
      </c>
      <c r="K173" s="38">
        <v>87.116666666666646</v>
      </c>
      <c r="L173" s="38">
        <v>88.183333333333323</v>
      </c>
      <c r="M173" s="28">
        <v>86.05</v>
      </c>
      <c r="N173" s="28">
        <v>83.1</v>
      </c>
      <c r="O173" s="39">
        <v>108064000</v>
      </c>
      <c r="P173" s="40">
        <v>5.658129839189994E-3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750.4</v>
      </c>
      <c r="F174" s="37">
        <v>750.16666666666663</v>
      </c>
      <c r="G174" s="38">
        <v>741.88333333333321</v>
      </c>
      <c r="H174" s="38">
        <v>733.36666666666656</v>
      </c>
      <c r="I174" s="38">
        <v>725.08333333333314</v>
      </c>
      <c r="J174" s="38">
        <v>758.68333333333328</v>
      </c>
      <c r="K174" s="38">
        <v>766.96666666666681</v>
      </c>
      <c r="L174" s="38">
        <v>775.48333333333335</v>
      </c>
      <c r="M174" s="28">
        <v>758.45</v>
      </c>
      <c r="N174" s="28">
        <v>741.65</v>
      </c>
      <c r="O174" s="39">
        <v>7790400</v>
      </c>
      <c r="P174" s="40">
        <v>-5.1082958724969346E-3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1129.75</v>
      </c>
      <c r="F175" s="37">
        <v>1134.0666666666666</v>
      </c>
      <c r="G175" s="38">
        <v>1120.6833333333332</v>
      </c>
      <c r="H175" s="38">
        <v>1111.6166666666666</v>
      </c>
      <c r="I175" s="38">
        <v>1098.2333333333331</v>
      </c>
      <c r="J175" s="38">
        <v>1143.1333333333332</v>
      </c>
      <c r="K175" s="38">
        <v>1156.5166666666664</v>
      </c>
      <c r="L175" s="38">
        <v>1165.5833333333333</v>
      </c>
      <c r="M175" s="28">
        <v>1147.45</v>
      </c>
      <c r="N175" s="28">
        <v>1125</v>
      </c>
      <c r="O175" s="39">
        <v>5963250</v>
      </c>
      <c r="P175" s="40">
        <v>-1.450173525037184E-2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523.6</v>
      </c>
      <c r="F176" s="37">
        <v>524.56666666666661</v>
      </c>
      <c r="G176" s="38">
        <v>519.38333333333321</v>
      </c>
      <c r="H176" s="38">
        <v>515.16666666666663</v>
      </c>
      <c r="I176" s="38">
        <v>509.98333333333323</v>
      </c>
      <c r="J176" s="38">
        <v>528.78333333333319</v>
      </c>
      <c r="K176" s="38">
        <v>533.96666666666658</v>
      </c>
      <c r="L176" s="38">
        <v>538.18333333333317</v>
      </c>
      <c r="M176" s="28">
        <v>529.75</v>
      </c>
      <c r="N176" s="28">
        <v>520.35</v>
      </c>
      <c r="O176" s="39">
        <v>89379000</v>
      </c>
      <c r="P176" s="40">
        <v>-9.2218440334669105E-4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25225.7</v>
      </c>
      <c r="F177" s="37">
        <v>25258.316666666669</v>
      </c>
      <c r="G177" s="38">
        <v>25044.28333333334</v>
      </c>
      <c r="H177" s="38">
        <v>24862.866666666672</v>
      </c>
      <c r="I177" s="38">
        <v>24648.833333333343</v>
      </c>
      <c r="J177" s="38">
        <v>25439.733333333337</v>
      </c>
      <c r="K177" s="38">
        <v>25653.76666666667</v>
      </c>
      <c r="L177" s="38">
        <v>25835.183333333334</v>
      </c>
      <c r="M177" s="28">
        <v>25472.35</v>
      </c>
      <c r="N177" s="28">
        <v>25076.9</v>
      </c>
      <c r="O177" s="39">
        <v>352750</v>
      </c>
      <c r="P177" s="40">
        <v>-2.1216407355021216E-3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3263.55</v>
      </c>
      <c r="F178" s="37">
        <v>3263.2166666666672</v>
      </c>
      <c r="G178" s="38">
        <v>3234.8833333333341</v>
      </c>
      <c r="H178" s="38">
        <v>3206.2166666666672</v>
      </c>
      <c r="I178" s="38">
        <v>3177.8833333333341</v>
      </c>
      <c r="J178" s="38">
        <v>3291.8833333333341</v>
      </c>
      <c r="K178" s="38">
        <v>3320.2166666666672</v>
      </c>
      <c r="L178" s="38">
        <v>3348.8833333333341</v>
      </c>
      <c r="M178" s="28">
        <v>3291.55</v>
      </c>
      <c r="N178" s="28">
        <v>3234.55</v>
      </c>
      <c r="O178" s="39">
        <v>2045175</v>
      </c>
      <c r="P178" s="40">
        <v>-1.6109544905356424E-3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2236.1999999999998</v>
      </c>
      <c r="F179" s="37">
        <v>2243.9666666666667</v>
      </c>
      <c r="G179" s="38">
        <v>2221.2333333333336</v>
      </c>
      <c r="H179" s="38">
        <v>2206.2666666666669</v>
      </c>
      <c r="I179" s="38">
        <v>2183.5333333333338</v>
      </c>
      <c r="J179" s="38">
        <v>2258.9333333333334</v>
      </c>
      <c r="K179" s="38">
        <v>2281.6666666666661</v>
      </c>
      <c r="L179" s="38">
        <v>2296.6333333333332</v>
      </c>
      <c r="M179" s="28">
        <v>2266.6999999999998</v>
      </c>
      <c r="N179" s="28">
        <v>2229</v>
      </c>
      <c r="O179" s="39">
        <v>3965625</v>
      </c>
      <c r="P179" s="40">
        <v>1.3902205177372963E-2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45014</v>
      </c>
      <c r="E180" s="37">
        <v>1223.7</v>
      </c>
      <c r="F180" s="37">
        <v>1219.1833333333334</v>
      </c>
      <c r="G180" s="38">
        <v>1210.4666666666667</v>
      </c>
      <c r="H180" s="38">
        <v>1197.2333333333333</v>
      </c>
      <c r="I180" s="38">
        <v>1188.5166666666667</v>
      </c>
      <c r="J180" s="38">
        <v>1232.4166666666667</v>
      </c>
      <c r="K180" s="38">
        <v>1241.1333333333334</v>
      </c>
      <c r="L180" s="38">
        <v>1254.3666666666668</v>
      </c>
      <c r="M180" s="28">
        <v>1227.9000000000001</v>
      </c>
      <c r="N180" s="28">
        <v>1205.95</v>
      </c>
      <c r="O180" s="39">
        <v>4425000</v>
      </c>
      <c r="P180" s="40">
        <v>-3.0753055592062033E-2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975.8</v>
      </c>
      <c r="F181" s="37">
        <v>977.33333333333337</v>
      </c>
      <c r="G181" s="38">
        <v>967.56666666666672</v>
      </c>
      <c r="H181" s="38">
        <v>959.33333333333337</v>
      </c>
      <c r="I181" s="38">
        <v>949.56666666666672</v>
      </c>
      <c r="J181" s="38">
        <v>985.56666666666672</v>
      </c>
      <c r="K181" s="38">
        <v>995.33333333333337</v>
      </c>
      <c r="L181" s="38">
        <v>1003.5666666666667</v>
      </c>
      <c r="M181" s="28">
        <v>987.1</v>
      </c>
      <c r="N181" s="28">
        <v>969.1</v>
      </c>
      <c r="O181" s="39">
        <v>16124500</v>
      </c>
      <c r="P181" s="40">
        <v>-3.0727949450359213E-3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434.4</v>
      </c>
      <c r="F182" s="37">
        <v>435.83333333333331</v>
      </c>
      <c r="G182" s="38">
        <v>430.66666666666663</v>
      </c>
      <c r="H182" s="38">
        <v>426.93333333333334</v>
      </c>
      <c r="I182" s="38">
        <v>421.76666666666665</v>
      </c>
      <c r="J182" s="38">
        <v>439.56666666666661</v>
      </c>
      <c r="K182" s="38">
        <v>444.73333333333323</v>
      </c>
      <c r="L182" s="38">
        <v>448.46666666666658</v>
      </c>
      <c r="M182" s="28">
        <v>441</v>
      </c>
      <c r="N182" s="28">
        <v>432.1</v>
      </c>
      <c r="O182" s="39">
        <v>8260500</v>
      </c>
      <c r="P182" s="40">
        <v>1.2874747103181901E-2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569.70000000000005</v>
      </c>
      <c r="F183" s="37">
        <v>575.44999999999993</v>
      </c>
      <c r="G183" s="38">
        <v>560.74999999999989</v>
      </c>
      <c r="H183" s="38">
        <v>551.79999999999995</v>
      </c>
      <c r="I183" s="38">
        <v>537.09999999999991</v>
      </c>
      <c r="J183" s="38">
        <v>584.39999999999986</v>
      </c>
      <c r="K183" s="38">
        <v>599.09999999999991</v>
      </c>
      <c r="L183" s="38">
        <v>608.04999999999984</v>
      </c>
      <c r="M183" s="28">
        <v>590.15</v>
      </c>
      <c r="N183" s="28">
        <v>566.5</v>
      </c>
      <c r="O183" s="39">
        <v>2461000</v>
      </c>
      <c r="P183" s="40">
        <v>-2.4321037697608433E-3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978.35</v>
      </c>
      <c r="F184" s="37">
        <v>980.85</v>
      </c>
      <c r="G184" s="38">
        <v>972.15000000000009</v>
      </c>
      <c r="H184" s="38">
        <v>965.95</v>
      </c>
      <c r="I184" s="38">
        <v>957.25000000000011</v>
      </c>
      <c r="J184" s="38">
        <v>987.05000000000007</v>
      </c>
      <c r="K184" s="38">
        <v>995.75000000000011</v>
      </c>
      <c r="L184" s="38">
        <v>1001.95</v>
      </c>
      <c r="M184" s="28">
        <v>989.55</v>
      </c>
      <c r="N184" s="28">
        <v>974.65</v>
      </c>
      <c r="O184" s="39">
        <v>5549500</v>
      </c>
      <c r="P184" s="40">
        <v>1.5276253201609953E-2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1209.8</v>
      </c>
      <c r="F185" s="37">
        <v>1212.1000000000001</v>
      </c>
      <c r="G185" s="38">
        <v>1202.7000000000003</v>
      </c>
      <c r="H185" s="38">
        <v>1195.6000000000001</v>
      </c>
      <c r="I185" s="38">
        <v>1186.2000000000003</v>
      </c>
      <c r="J185" s="38">
        <v>1219.2000000000003</v>
      </c>
      <c r="K185" s="38">
        <v>1228.6000000000004</v>
      </c>
      <c r="L185" s="38">
        <v>1235.7000000000003</v>
      </c>
      <c r="M185" s="28">
        <v>1221.5</v>
      </c>
      <c r="N185" s="28">
        <v>1205</v>
      </c>
      <c r="O185" s="39">
        <v>2259500</v>
      </c>
      <c r="P185" s="40">
        <v>7.805530776092774E-3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720.15</v>
      </c>
      <c r="F186" s="37">
        <v>720.9666666666667</v>
      </c>
      <c r="G186" s="38">
        <v>715.93333333333339</v>
      </c>
      <c r="H186" s="38">
        <v>711.7166666666667</v>
      </c>
      <c r="I186" s="38">
        <v>706.68333333333339</v>
      </c>
      <c r="J186" s="38">
        <v>725.18333333333339</v>
      </c>
      <c r="K186" s="38">
        <v>730.2166666666667</v>
      </c>
      <c r="L186" s="38">
        <v>734.43333333333339</v>
      </c>
      <c r="M186" s="28">
        <v>726</v>
      </c>
      <c r="N186" s="28">
        <v>716.75</v>
      </c>
      <c r="O186" s="39">
        <v>11018700</v>
      </c>
      <c r="P186" s="40">
        <v>-5.1194539249146756E-3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429.6</v>
      </c>
      <c r="F187" s="37">
        <v>432.81666666666666</v>
      </c>
      <c r="G187" s="38">
        <v>425.63333333333333</v>
      </c>
      <c r="H187" s="38">
        <v>421.66666666666669</v>
      </c>
      <c r="I187" s="38">
        <v>414.48333333333335</v>
      </c>
      <c r="J187" s="38">
        <v>436.7833333333333</v>
      </c>
      <c r="K187" s="38">
        <v>443.96666666666658</v>
      </c>
      <c r="L187" s="38">
        <v>447.93333333333328</v>
      </c>
      <c r="M187" s="28">
        <v>440</v>
      </c>
      <c r="N187" s="28">
        <v>428.85</v>
      </c>
      <c r="O187" s="39">
        <v>64182000</v>
      </c>
      <c r="P187" s="40">
        <v>4.7291871151958599E-3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203.15</v>
      </c>
      <c r="F188" s="37">
        <v>203.04999999999998</v>
      </c>
      <c r="G188" s="38">
        <v>202.24999999999997</v>
      </c>
      <c r="H188" s="38">
        <v>201.35</v>
      </c>
      <c r="I188" s="38">
        <v>200.54999999999998</v>
      </c>
      <c r="J188" s="38">
        <v>203.94999999999996</v>
      </c>
      <c r="K188" s="38">
        <v>204.74999999999997</v>
      </c>
      <c r="L188" s="38">
        <v>205.64999999999995</v>
      </c>
      <c r="M188" s="28">
        <v>203.85</v>
      </c>
      <c r="N188" s="28">
        <v>202.15</v>
      </c>
      <c r="O188" s="39">
        <v>102745125</v>
      </c>
      <c r="P188" s="40">
        <v>-1.0948667966211826E-2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110.35</v>
      </c>
      <c r="F189" s="37">
        <v>111.31666666666668</v>
      </c>
      <c r="G189" s="38">
        <v>109.18333333333335</v>
      </c>
      <c r="H189" s="38">
        <v>108.01666666666668</v>
      </c>
      <c r="I189" s="38">
        <v>105.88333333333335</v>
      </c>
      <c r="J189" s="38">
        <v>112.48333333333335</v>
      </c>
      <c r="K189" s="38">
        <v>114.61666666666667</v>
      </c>
      <c r="L189" s="38">
        <v>115.78333333333335</v>
      </c>
      <c r="M189" s="28">
        <v>113.45</v>
      </c>
      <c r="N189" s="28">
        <v>110.15</v>
      </c>
      <c r="O189" s="39">
        <v>176698500</v>
      </c>
      <c r="P189" s="40">
        <v>1.8352985926207682E-2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3415.1</v>
      </c>
      <c r="F190" s="37">
        <v>3421.7833333333333</v>
      </c>
      <c r="G190" s="38">
        <v>3392.3166666666666</v>
      </c>
      <c r="H190" s="38">
        <v>3369.5333333333333</v>
      </c>
      <c r="I190" s="38">
        <v>3340.0666666666666</v>
      </c>
      <c r="J190" s="38">
        <v>3444.5666666666666</v>
      </c>
      <c r="K190" s="38">
        <v>3474.0333333333328</v>
      </c>
      <c r="L190" s="38">
        <v>3496.8166666666666</v>
      </c>
      <c r="M190" s="28">
        <v>3451.25</v>
      </c>
      <c r="N190" s="28">
        <v>3399</v>
      </c>
      <c r="O190" s="39">
        <v>9914100</v>
      </c>
      <c r="P190" s="40">
        <v>5.0739807685484155E-3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1124.05</v>
      </c>
      <c r="F191" s="37">
        <v>1130.1000000000001</v>
      </c>
      <c r="G191" s="38">
        <v>1114.7000000000003</v>
      </c>
      <c r="H191" s="38">
        <v>1105.3500000000001</v>
      </c>
      <c r="I191" s="38">
        <v>1089.9500000000003</v>
      </c>
      <c r="J191" s="38">
        <v>1139.4500000000003</v>
      </c>
      <c r="K191" s="38">
        <v>1154.8500000000004</v>
      </c>
      <c r="L191" s="38">
        <v>1164.2000000000003</v>
      </c>
      <c r="M191" s="28">
        <v>1145.5</v>
      </c>
      <c r="N191" s="28">
        <v>1120.75</v>
      </c>
      <c r="O191" s="39">
        <v>10676400</v>
      </c>
      <c r="P191" s="40">
        <v>-4.0754716981132075E-2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2415.85</v>
      </c>
      <c r="F192" s="37">
        <v>2412.6666666666665</v>
      </c>
      <c r="G192" s="38">
        <v>2398.1333333333332</v>
      </c>
      <c r="H192" s="38">
        <v>2380.4166666666665</v>
      </c>
      <c r="I192" s="38">
        <v>2365.8833333333332</v>
      </c>
      <c r="J192" s="38">
        <v>2430.3833333333332</v>
      </c>
      <c r="K192" s="38">
        <v>2444.916666666667</v>
      </c>
      <c r="L192" s="38">
        <v>2462.6333333333332</v>
      </c>
      <c r="M192" s="28">
        <v>2427.1999999999998</v>
      </c>
      <c r="N192" s="28">
        <v>2394.9499999999998</v>
      </c>
      <c r="O192" s="39">
        <v>6725250</v>
      </c>
      <c r="P192" s="40">
        <v>3.9953609741954187E-2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1490.6</v>
      </c>
      <c r="F193" s="37">
        <v>1496.0333333333335</v>
      </c>
      <c r="G193" s="38">
        <v>1474.366666666667</v>
      </c>
      <c r="H193" s="38">
        <v>1458.1333333333334</v>
      </c>
      <c r="I193" s="38">
        <v>1436.4666666666669</v>
      </c>
      <c r="J193" s="38">
        <v>1512.2666666666671</v>
      </c>
      <c r="K193" s="38">
        <v>1533.9333333333336</v>
      </c>
      <c r="L193" s="38">
        <v>1550.1666666666672</v>
      </c>
      <c r="M193" s="28">
        <v>1517.7</v>
      </c>
      <c r="N193" s="28">
        <v>1479.8</v>
      </c>
      <c r="O193" s="39">
        <v>1830500</v>
      </c>
      <c r="P193" s="40">
        <v>1.977715877437326E-2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500.55</v>
      </c>
      <c r="F194" s="37">
        <v>503.18333333333339</v>
      </c>
      <c r="G194" s="38">
        <v>496.76666666666677</v>
      </c>
      <c r="H194" s="38">
        <v>492.98333333333335</v>
      </c>
      <c r="I194" s="38">
        <v>486.56666666666672</v>
      </c>
      <c r="J194" s="38">
        <v>506.96666666666681</v>
      </c>
      <c r="K194" s="38">
        <v>513.38333333333344</v>
      </c>
      <c r="L194" s="38">
        <v>517.16666666666686</v>
      </c>
      <c r="M194" s="28">
        <v>509.6</v>
      </c>
      <c r="N194" s="28">
        <v>499.4</v>
      </c>
      <c r="O194" s="39">
        <v>3129000</v>
      </c>
      <c r="P194" s="40">
        <v>-1.4360938247965534E-3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1310.4000000000001</v>
      </c>
      <c r="F195" s="37">
        <v>1320.1333333333334</v>
      </c>
      <c r="G195" s="38">
        <v>1294.2666666666669</v>
      </c>
      <c r="H195" s="38">
        <v>1278.1333333333334</v>
      </c>
      <c r="I195" s="38">
        <v>1252.2666666666669</v>
      </c>
      <c r="J195" s="38">
        <v>1336.2666666666669</v>
      </c>
      <c r="K195" s="38">
        <v>1362.1333333333332</v>
      </c>
      <c r="L195" s="38">
        <v>1378.2666666666669</v>
      </c>
      <c r="M195" s="28">
        <v>1346</v>
      </c>
      <c r="N195" s="28">
        <v>1304</v>
      </c>
      <c r="O195" s="39">
        <v>3899600</v>
      </c>
      <c r="P195" s="40">
        <v>-6.1168314812926903E-3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1111</v>
      </c>
      <c r="F196" s="37">
        <v>1116.3500000000001</v>
      </c>
      <c r="G196" s="38">
        <v>1102.8000000000002</v>
      </c>
      <c r="H196" s="38">
        <v>1094.6000000000001</v>
      </c>
      <c r="I196" s="38">
        <v>1081.0500000000002</v>
      </c>
      <c r="J196" s="38">
        <v>1124.5500000000002</v>
      </c>
      <c r="K196" s="38">
        <v>1138.0999999999999</v>
      </c>
      <c r="L196" s="38">
        <v>1146.3000000000002</v>
      </c>
      <c r="M196" s="28">
        <v>1129.9000000000001</v>
      </c>
      <c r="N196" s="28">
        <v>1108.1500000000001</v>
      </c>
      <c r="O196" s="39">
        <v>6297200</v>
      </c>
      <c r="P196" s="40">
        <v>-1.2513721185510428E-2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1435.3</v>
      </c>
      <c r="F197" s="37">
        <v>1439.8</v>
      </c>
      <c r="G197" s="38">
        <v>1425</v>
      </c>
      <c r="H197" s="38">
        <v>1414.7</v>
      </c>
      <c r="I197" s="38">
        <v>1399.9</v>
      </c>
      <c r="J197" s="38">
        <v>1450.1</v>
      </c>
      <c r="K197" s="38">
        <v>1464.8999999999996</v>
      </c>
      <c r="L197" s="38">
        <v>1475.1999999999998</v>
      </c>
      <c r="M197" s="28">
        <v>1454.6</v>
      </c>
      <c r="N197" s="28">
        <v>1429.5</v>
      </c>
      <c r="O197" s="39">
        <v>1156000</v>
      </c>
      <c r="P197" s="40">
        <v>2.3733616719801631E-2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7250.6</v>
      </c>
      <c r="F198" s="37">
        <v>7239.8166666666666</v>
      </c>
      <c r="G198" s="38">
        <v>7206.9833333333336</v>
      </c>
      <c r="H198" s="38">
        <v>7163.3666666666668</v>
      </c>
      <c r="I198" s="38">
        <v>7130.5333333333338</v>
      </c>
      <c r="J198" s="38">
        <v>7283.4333333333334</v>
      </c>
      <c r="K198" s="38">
        <v>7316.2666666666673</v>
      </c>
      <c r="L198" s="38">
        <v>7359.8833333333332</v>
      </c>
      <c r="M198" s="28">
        <v>7272.65</v>
      </c>
      <c r="N198" s="28">
        <v>7196.2</v>
      </c>
      <c r="O198" s="39">
        <v>2034300</v>
      </c>
      <c r="P198" s="40">
        <v>1.2341378452351332E-2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741.75</v>
      </c>
      <c r="F199" s="37">
        <v>746.55000000000007</v>
      </c>
      <c r="G199" s="38">
        <v>735.30000000000018</v>
      </c>
      <c r="H199" s="38">
        <v>728.85000000000014</v>
      </c>
      <c r="I199" s="38">
        <v>717.60000000000025</v>
      </c>
      <c r="J199" s="38">
        <v>753.00000000000011</v>
      </c>
      <c r="K199" s="38">
        <v>764.24999999999989</v>
      </c>
      <c r="L199" s="38">
        <v>770.7</v>
      </c>
      <c r="M199" s="28">
        <v>757.8</v>
      </c>
      <c r="N199" s="28">
        <v>740.1</v>
      </c>
      <c r="O199" s="39">
        <v>13874900</v>
      </c>
      <c r="P199" s="40">
        <v>1.4736641947138239E-2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295.8</v>
      </c>
      <c r="F200" s="37">
        <v>298.4666666666667</v>
      </c>
      <c r="G200" s="38">
        <v>290.33333333333337</v>
      </c>
      <c r="H200" s="38">
        <v>284.86666666666667</v>
      </c>
      <c r="I200" s="38">
        <v>276.73333333333335</v>
      </c>
      <c r="J200" s="38">
        <v>303.93333333333339</v>
      </c>
      <c r="K200" s="38">
        <v>312.06666666666672</v>
      </c>
      <c r="L200" s="38">
        <v>317.53333333333342</v>
      </c>
      <c r="M200" s="28">
        <v>306.60000000000002</v>
      </c>
      <c r="N200" s="28">
        <v>293</v>
      </c>
      <c r="O200" s="39">
        <v>32070000</v>
      </c>
      <c r="P200" s="40">
        <v>3.5674051821254224E-3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894.85</v>
      </c>
      <c r="F201" s="37">
        <v>899.76666666666677</v>
      </c>
      <c r="G201" s="38">
        <v>887.53333333333353</v>
      </c>
      <c r="H201" s="38">
        <v>880.21666666666681</v>
      </c>
      <c r="I201" s="38">
        <v>867.98333333333358</v>
      </c>
      <c r="J201" s="38">
        <v>907.08333333333348</v>
      </c>
      <c r="K201" s="38">
        <v>919.31666666666683</v>
      </c>
      <c r="L201" s="38">
        <v>926.63333333333344</v>
      </c>
      <c r="M201" s="28">
        <v>912</v>
      </c>
      <c r="N201" s="28">
        <v>892.45</v>
      </c>
      <c r="O201" s="39">
        <v>4494000</v>
      </c>
      <c r="P201" s="40">
        <v>-4.7558494404883009E-2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1327.05</v>
      </c>
      <c r="F202" s="37">
        <v>1311.55</v>
      </c>
      <c r="G202" s="38">
        <v>1291.0999999999999</v>
      </c>
      <c r="H202" s="38">
        <v>1255.1499999999999</v>
      </c>
      <c r="I202" s="38">
        <v>1234.6999999999998</v>
      </c>
      <c r="J202" s="38">
        <v>1347.5</v>
      </c>
      <c r="K202" s="38">
        <v>1367.9500000000003</v>
      </c>
      <c r="L202" s="38">
        <v>1403.9</v>
      </c>
      <c r="M202" s="28">
        <v>1332</v>
      </c>
      <c r="N202" s="28">
        <v>1275.5999999999999</v>
      </c>
      <c r="O202" s="39">
        <v>917700</v>
      </c>
      <c r="P202" s="40">
        <v>5.5555555555555552E-2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395.4</v>
      </c>
      <c r="F203" s="37">
        <v>396.2166666666667</v>
      </c>
      <c r="G203" s="38">
        <v>393.78333333333342</v>
      </c>
      <c r="H203" s="38">
        <v>392.16666666666674</v>
      </c>
      <c r="I203" s="38">
        <v>389.73333333333346</v>
      </c>
      <c r="J203" s="38">
        <v>397.83333333333337</v>
      </c>
      <c r="K203" s="38">
        <v>400.26666666666665</v>
      </c>
      <c r="L203" s="38">
        <v>401.88333333333333</v>
      </c>
      <c r="M203" s="28">
        <v>398.65</v>
      </c>
      <c r="N203" s="28">
        <v>394.6</v>
      </c>
      <c r="O203" s="39">
        <v>37005000</v>
      </c>
      <c r="P203" s="40">
        <v>9.3282055478275099E-3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196.25</v>
      </c>
      <c r="F204" s="37">
        <v>197.48333333333335</v>
      </c>
      <c r="G204" s="38">
        <v>188.91666666666669</v>
      </c>
      <c r="H204" s="38">
        <v>181.58333333333334</v>
      </c>
      <c r="I204" s="38">
        <v>173.01666666666668</v>
      </c>
      <c r="J204" s="38">
        <v>204.81666666666669</v>
      </c>
      <c r="K204" s="38">
        <v>213.38333333333335</v>
      </c>
      <c r="L204" s="38">
        <v>220.7166666666667</v>
      </c>
      <c r="M204" s="28">
        <v>206.05</v>
      </c>
      <c r="N204" s="28">
        <v>190.15</v>
      </c>
      <c r="O204" s="39">
        <v>73266000</v>
      </c>
      <c r="P204" s="40">
        <v>-9.8686152937702984E-2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470.25</v>
      </c>
      <c r="F205" s="37">
        <v>469.7166666666667</v>
      </c>
      <c r="G205" s="38">
        <v>465.28333333333342</v>
      </c>
      <c r="H205" s="38">
        <v>460.31666666666672</v>
      </c>
      <c r="I205" s="38">
        <v>455.88333333333344</v>
      </c>
      <c r="J205" s="38">
        <v>474.68333333333339</v>
      </c>
      <c r="K205" s="38">
        <v>479.11666666666667</v>
      </c>
      <c r="L205" s="38">
        <v>484.08333333333337</v>
      </c>
      <c r="M205" s="28">
        <v>474.15</v>
      </c>
      <c r="N205" s="28">
        <v>464.75</v>
      </c>
      <c r="O205" s="39">
        <v>7525800</v>
      </c>
      <c r="P205" s="40">
        <v>3.2600642133860214E-2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F14" sqref="F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7" t="s">
        <v>16</v>
      </c>
      <c r="B8" s="389"/>
      <c r="C8" s="393" t="s">
        <v>20</v>
      </c>
      <c r="D8" s="393" t="s">
        <v>21</v>
      </c>
      <c r="E8" s="384" t="s">
        <v>22</v>
      </c>
      <c r="F8" s="385"/>
      <c r="G8" s="386"/>
      <c r="H8" s="384" t="s">
        <v>23</v>
      </c>
      <c r="I8" s="385"/>
      <c r="J8" s="386"/>
      <c r="K8" s="23"/>
      <c r="L8" s="50"/>
      <c r="M8" s="50"/>
      <c r="N8" s="1"/>
      <c r="O8" s="1"/>
    </row>
    <row r="9" spans="1:15" ht="36" customHeight="1">
      <c r="A9" s="391"/>
      <c r="B9" s="392"/>
      <c r="C9" s="392"/>
      <c r="D9" s="39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17465.8</v>
      </c>
      <c r="D10" s="259">
        <v>17495.783333333336</v>
      </c>
      <c r="E10" s="259">
        <v>17391.816666666673</v>
      </c>
      <c r="F10" s="259">
        <v>17317.833333333336</v>
      </c>
      <c r="G10" s="259">
        <v>17213.866666666672</v>
      </c>
      <c r="H10" s="259">
        <v>17569.766666666674</v>
      </c>
      <c r="I10" s="259">
        <v>17673.733333333341</v>
      </c>
      <c r="J10" s="259">
        <v>17747.716666666674</v>
      </c>
      <c r="K10" s="259">
        <v>17599.75</v>
      </c>
      <c r="L10" s="259">
        <v>17421.8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39909.4</v>
      </c>
      <c r="D11" s="259">
        <v>40025.466666666667</v>
      </c>
      <c r="E11" s="259">
        <v>39702.833333333336</v>
      </c>
      <c r="F11" s="259">
        <v>39496.26666666667</v>
      </c>
      <c r="G11" s="259">
        <v>39173.633333333339</v>
      </c>
      <c r="H11" s="259">
        <v>40232.033333333333</v>
      </c>
      <c r="I11" s="259">
        <v>40554.666666666664</v>
      </c>
      <c r="J11" s="259">
        <v>40761.23333333333</v>
      </c>
      <c r="K11" s="259">
        <v>40348.1</v>
      </c>
      <c r="L11" s="259">
        <v>39818.9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2878.7</v>
      </c>
      <c r="D12" s="232">
        <v>2868.9333333333329</v>
      </c>
      <c r="E12" s="232">
        <v>2855.9166666666661</v>
      </c>
      <c r="F12" s="232">
        <v>2833.1333333333332</v>
      </c>
      <c r="G12" s="232">
        <v>2820.1166666666663</v>
      </c>
      <c r="H12" s="232">
        <v>2891.7166666666658</v>
      </c>
      <c r="I12" s="232">
        <v>2904.7333333333331</v>
      </c>
      <c r="J12" s="232">
        <v>2927.5166666666655</v>
      </c>
      <c r="K12" s="232">
        <v>2881.95</v>
      </c>
      <c r="L12" s="232">
        <v>2846.15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5050.25</v>
      </c>
      <c r="D13" s="232">
        <v>5050.083333333333</v>
      </c>
      <c r="E13" s="232">
        <v>5027.5666666666657</v>
      </c>
      <c r="F13" s="232">
        <v>5004.8833333333323</v>
      </c>
      <c r="G13" s="232">
        <v>4982.366666666665</v>
      </c>
      <c r="H13" s="232">
        <v>5072.7666666666664</v>
      </c>
      <c r="I13" s="232">
        <v>5095.2833333333347</v>
      </c>
      <c r="J13" s="232">
        <v>5117.9666666666672</v>
      </c>
      <c r="K13" s="232">
        <v>5072.6000000000004</v>
      </c>
      <c r="L13" s="232">
        <v>5027.3999999999996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30514.9</v>
      </c>
      <c r="D14" s="232">
        <v>30606.833333333332</v>
      </c>
      <c r="E14" s="232">
        <v>30353.966666666664</v>
      </c>
      <c r="F14" s="232">
        <v>30193.033333333333</v>
      </c>
      <c r="G14" s="232">
        <v>29940.166666666664</v>
      </c>
      <c r="H14" s="232">
        <v>30767.766666666663</v>
      </c>
      <c r="I14" s="232">
        <v>31020.633333333331</v>
      </c>
      <c r="J14" s="232">
        <v>31181.566666666662</v>
      </c>
      <c r="K14" s="232">
        <v>30859.7</v>
      </c>
      <c r="L14" s="232">
        <v>30445.9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4386.1000000000004</v>
      </c>
      <c r="D15" s="232">
        <v>4375.7</v>
      </c>
      <c r="E15" s="232">
        <v>4361.7</v>
      </c>
      <c r="F15" s="232">
        <v>4337.3</v>
      </c>
      <c r="G15" s="232">
        <v>4323.3</v>
      </c>
      <c r="H15" s="232">
        <v>4400.0999999999995</v>
      </c>
      <c r="I15" s="232">
        <v>4414.0999999999995</v>
      </c>
      <c r="J15" s="232">
        <v>4438.4999999999991</v>
      </c>
      <c r="K15" s="232">
        <v>4389.7</v>
      </c>
      <c r="L15" s="232">
        <v>4351.3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8476.9500000000007</v>
      </c>
      <c r="D16" s="232">
        <v>8501.9</v>
      </c>
      <c r="E16" s="232">
        <v>8439</v>
      </c>
      <c r="F16" s="232">
        <v>8401.0500000000011</v>
      </c>
      <c r="G16" s="232">
        <v>8338.1500000000015</v>
      </c>
      <c r="H16" s="232">
        <v>8539.8499999999985</v>
      </c>
      <c r="I16" s="232">
        <v>8602.7499999999964</v>
      </c>
      <c r="J16" s="232">
        <v>8640.6999999999971</v>
      </c>
      <c r="K16" s="232">
        <v>8564.7999999999993</v>
      </c>
      <c r="L16" s="232">
        <v>8463.9500000000007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3142</v>
      </c>
      <c r="D17" s="232">
        <v>3149.3666666666668</v>
      </c>
      <c r="E17" s="232">
        <v>3124.7333333333336</v>
      </c>
      <c r="F17" s="232">
        <v>3107.4666666666667</v>
      </c>
      <c r="G17" s="232">
        <v>3082.8333333333335</v>
      </c>
      <c r="H17" s="232">
        <v>3166.6333333333337</v>
      </c>
      <c r="I17" s="232">
        <v>3191.2666666666669</v>
      </c>
      <c r="J17" s="232">
        <v>3208.5333333333338</v>
      </c>
      <c r="K17" s="231">
        <v>3174</v>
      </c>
      <c r="L17" s="231">
        <v>3132.1</v>
      </c>
      <c r="M17" s="231">
        <v>1.4171800000000001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1730</v>
      </c>
      <c r="D18" s="232">
        <v>1728.6000000000001</v>
      </c>
      <c r="E18" s="232">
        <v>1707.4000000000003</v>
      </c>
      <c r="F18" s="232">
        <v>1684.8000000000002</v>
      </c>
      <c r="G18" s="232">
        <v>1663.6000000000004</v>
      </c>
      <c r="H18" s="232">
        <v>1751.2000000000003</v>
      </c>
      <c r="I18" s="232">
        <v>1772.4</v>
      </c>
      <c r="J18" s="232">
        <v>1795.0000000000002</v>
      </c>
      <c r="K18" s="231">
        <v>1749.8</v>
      </c>
      <c r="L18" s="231">
        <v>1706</v>
      </c>
      <c r="M18" s="231">
        <v>7.53146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598.04999999999995</v>
      </c>
      <c r="D19" s="232">
        <v>600.1</v>
      </c>
      <c r="E19" s="232">
        <v>593.6</v>
      </c>
      <c r="F19" s="232">
        <v>589.15</v>
      </c>
      <c r="G19" s="232">
        <v>582.65</v>
      </c>
      <c r="H19" s="232">
        <v>604.55000000000007</v>
      </c>
      <c r="I19" s="232">
        <v>611.05000000000007</v>
      </c>
      <c r="J19" s="232">
        <v>615.50000000000011</v>
      </c>
      <c r="K19" s="231">
        <v>606.6</v>
      </c>
      <c r="L19" s="231">
        <v>595.65</v>
      </c>
      <c r="M19" s="231">
        <v>9.9914000000000005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20154.599999999999</v>
      </c>
      <c r="D20" s="232">
        <v>20316.866666666665</v>
      </c>
      <c r="E20" s="232">
        <v>19909.883333333331</v>
      </c>
      <c r="F20" s="232">
        <v>19665.166666666668</v>
      </c>
      <c r="G20" s="232">
        <v>19258.183333333334</v>
      </c>
      <c r="H20" s="232">
        <v>20561.583333333328</v>
      </c>
      <c r="I20" s="232">
        <v>20968.566666666658</v>
      </c>
      <c r="J20" s="232">
        <v>21213.283333333326</v>
      </c>
      <c r="K20" s="231">
        <v>20723.849999999999</v>
      </c>
      <c r="L20" s="231">
        <v>20072.150000000001</v>
      </c>
      <c r="M20" s="231">
        <v>0.12180000000000001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1315.65</v>
      </c>
      <c r="D21" s="232">
        <v>1334.75</v>
      </c>
      <c r="E21" s="232">
        <v>1242.5</v>
      </c>
      <c r="F21" s="232">
        <v>1169.3499999999999</v>
      </c>
      <c r="G21" s="232">
        <v>1077.0999999999999</v>
      </c>
      <c r="H21" s="232">
        <v>1407.9</v>
      </c>
      <c r="I21" s="232">
        <v>1500.15</v>
      </c>
      <c r="J21" s="232">
        <v>1573.3000000000002</v>
      </c>
      <c r="K21" s="231">
        <v>1427</v>
      </c>
      <c r="L21" s="231">
        <v>1261.5999999999999</v>
      </c>
      <c r="M21" s="231">
        <v>87.367270000000005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486.5</v>
      </c>
      <c r="D22" s="232">
        <v>494.33333333333331</v>
      </c>
      <c r="E22" s="232">
        <v>478.66666666666663</v>
      </c>
      <c r="F22" s="232">
        <v>470.83333333333331</v>
      </c>
      <c r="G22" s="232">
        <v>455.16666666666663</v>
      </c>
      <c r="H22" s="232">
        <v>502.16666666666663</v>
      </c>
      <c r="I22" s="232">
        <v>517.83333333333326</v>
      </c>
      <c r="J22" s="232">
        <v>525.66666666666663</v>
      </c>
      <c r="K22" s="231">
        <v>510</v>
      </c>
      <c r="L22" s="231">
        <v>486.5</v>
      </c>
      <c r="M22" s="231">
        <v>14.17656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558.9</v>
      </c>
      <c r="D23" s="232">
        <v>556</v>
      </c>
      <c r="E23" s="232">
        <v>546.1</v>
      </c>
      <c r="F23" s="232">
        <v>533.30000000000007</v>
      </c>
      <c r="G23" s="232">
        <v>523.40000000000009</v>
      </c>
      <c r="H23" s="232">
        <v>568.79999999999995</v>
      </c>
      <c r="I23" s="232">
        <v>578.70000000000005</v>
      </c>
      <c r="J23" s="232">
        <v>591.49999999999989</v>
      </c>
      <c r="K23" s="231">
        <v>565.9</v>
      </c>
      <c r="L23" s="231">
        <v>543.20000000000005</v>
      </c>
      <c r="M23" s="231">
        <v>86.315479999999994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751.8</v>
      </c>
      <c r="D24" s="232">
        <v>751.79999999999984</v>
      </c>
      <c r="E24" s="232">
        <v>751.79999999999973</v>
      </c>
      <c r="F24" s="232">
        <v>751.79999999999984</v>
      </c>
      <c r="G24" s="232">
        <v>751.79999999999973</v>
      </c>
      <c r="H24" s="232">
        <v>751.79999999999973</v>
      </c>
      <c r="I24" s="232">
        <v>751.8</v>
      </c>
      <c r="J24" s="232">
        <v>751.79999999999973</v>
      </c>
      <c r="K24" s="231">
        <v>751.8</v>
      </c>
      <c r="L24" s="231">
        <v>751.8</v>
      </c>
      <c r="M24" s="231">
        <v>1.41442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712.3</v>
      </c>
      <c r="D25" s="232">
        <v>712.29999999999984</v>
      </c>
      <c r="E25" s="232">
        <v>712.29999999999973</v>
      </c>
      <c r="F25" s="232">
        <v>712.29999999999984</v>
      </c>
      <c r="G25" s="232">
        <v>712.29999999999973</v>
      </c>
      <c r="H25" s="232">
        <v>712.29999999999973</v>
      </c>
      <c r="I25" s="232">
        <v>712.3</v>
      </c>
      <c r="J25" s="232">
        <v>712.29999999999973</v>
      </c>
      <c r="K25" s="231">
        <v>712.3</v>
      </c>
      <c r="L25" s="231">
        <v>712.3</v>
      </c>
      <c r="M25" s="231">
        <v>1.11971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362.55</v>
      </c>
      <c r="D26" s="232">
        <v>369.06666666666666</v>
      </c>
      <c r="E26" s="232">
        <v>350.73333333333335</v>
      </c>
      <c r="F26" s="232">
        <v>338.91666666666669</v>
      </c>
      <c r="G26" s="232">
        <v>320.58333333333337</v>
      </c>
      <c r="H26" s="232">
        <v>380.88333333333333</v>
      </c>
      <c r="I26" s="232">
        <v>399.2166666666667</v>
      </c>
      <c r="J26" s="232">
        <v>411.0333333333333</v>
      </c>
      <c r="K26" s="231">
        <v>387.4</v>
      </c>
      <c r="L26" s="231">
        <v>357.25</v>
      </c>
      <c r="M26" s="231">
        <v>42.741779999999999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142.15</v>
      </c>
      <c r="D27" s="232">
        <v>141.85</v>
      </c>
      <c r="E27" s="232">
        <v>140.29999999999998</v>
      </c>
      <c r="F27" s="232">
        <v>138.44999999999999</v>
      </c>
      <c r="G27" s="232">
        <v>136.89999999999998</v>
      </c>
      <c r="H27" s="232">
        <v>143.69999999999999</v>
      </c>
      <c r="I27" s="232">
        <v>145.25</v>
      </c>
      <c r="J27" s="232">
        <v>147.1</v>
      </c>
      <c r="K27" s="231">
        <v>143.4</v>
      </c>
      <c r="L27" s="231">
        <v>140</v>
      </c>
      <c r="M27" s="231">
        <v>26.663550000000001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229.85</v>
      </c>
      <c r="D28" s="232">
        <v>231.56666666666669</v>
      </c>
      <c r="E28" s="232">
        <v>227.28333333333339</v>
      </c>
      <c r="F28" s="232">
        <v>224.7166666666667</v>
      </c>
      <c r="G28" s="232">
        <v>220.43333333333339</v>
      </c>
      <c r="H28" s="232">
        <v>234.13333333333338</v>
      </c>
      <c r="I28" s="232">
        <v>238.41666666666669</v>
      </c>
      <c r="J28" s="232">
        <v>240.98333333333338</v>
      </c>
      <c r="K28" s="231">
        <v>235.85</v>
      </c>
      <c r="L28" s="231">
        <v>229</v>
      </c>
      <c r="M28" s="231">
        <v>14.95426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3297.35</v>
      </c>
      <c r="D29" s="232">
        <v>3300.4500000000003</v>
      </c>
      <c r="E29" s="232">
        <v>3271.9000000000005</v>
      </c>
      <c r="F29" s="232">
        <v>3246.4500000000003</v>
      </c>
      <c r="G29" s="232">
        <v>3217.9000000000005</v>
      </c>
      <c r="H29" s="232">
        <v>3325.9000000000005</v>
      </c>
      <c r="I29" s="232">
        <v>3354.4500000000007</v>
      </c>
      <c r="J29" s="232">
        <v>3379.9000000000005</v>
      </c>
      <c r="K29" s="231">
        <v>3329</v>
      </c>
      <c r="L29" s="231">
        <v>3275</v>
      </c>
      <c r="M29" s="231">
        <v>2.3703699999999999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345.25</v>
      </c>
      <c r="D30" s="232">
        <v>343.63333333333338</v>
      </c>
      <c r="E30" s="232">
        <v>340.31666666666678</v>
      </c>
      <c r="F30" s="232">
        <v>335.38333333333338</v>
      </c>
      <c r="G30" s="232">
        <v>332.06666666666678</v>
      </c>
      <c r="H30" s="232">
        <v>348.56666666666678</v>
      </c>
      <c r="I30" s="232">
        <v>351.88333333333338</v>
      </c>
      <c r="J30" s="232">
        <v>356.81666666666678</v>
      </c>
      <c r="K30" s="231">
        <v>346.95</v>
      </c>
      <c r="L30" s="231">
        <v>338.7</v>
      </c>
      <c r="M30" s="231">
        <v>107.58533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4470.6499999999996</v>
      </c>
      <c r="D31" s="232">
        <v>4451.1833333333334</v>
      </c>
      <c r="E31" s="232">
        <v>4416.3666666666668</v>
      </c>
      <c r="F31" s="232">
        <v>4362.083333333333</v>
      </c>
      <c r="G31" s="232">
        <v>4327.2666666666664</v>
      </c>
      <c r="H31" s="232">
        <v>4505.4666666666672</v>
      </c>
      <c r="I31" s="232">
        <v>4540.2833333333347</v>
      </c>
      <c r="J31" s="232">
        <v>4594.5666666666675</v>
      </c>
      <c r="K31" s="231">
        <v>4486</v>
      </c>
      <c r="L31" s="231">
        <v>4396.8999999999996</v>
      </c>
      <c r="M31" s="231">
        <v>3.5894599999999999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141.30000000000001</v>
      </c>
      <c r="D32" s="232">
        <v>141.25</v>
      </c>
      <c r="E32" s="232">
        <v>140.30000000000001</v>
      </c>
      <c r="F32" s="232">
        <v>139.30000000000001</v>
      </c>
      <c r="G32" s="232">
        <v>138.35000000000002</v>
      </c>
      <c r="H32" s="232">
        <v>142.25</v>
      </c>
      <c r="I32" s="232">
        <v>143.19999999999999</v>
      </c>
      <c r="J32" s="232">
        <v>144.19999999999999</v>
      </c>
      <c r="K32" s="231">
        <v>142.19999999999999</v>
      </c>
      <c r="L32" s="231">
        <v>140.25</v>
      </c>
      <c r="M32" s="231">
        <v>87.891459999999995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2738.5</v>
      </c>
      <c r="D33" s="232">
        <v>2736.8333333333335</v>
      </c>
      <c r="E33" s="232">
        <v>2711.666666666667</v>
      </c>
      <c r="F33" s="232">
        <v>2684.8333333333335</v>
      </c>
      <c r="G33" s="232">
        <v>2659.666666666667</v>
      </c>
      <c r="H33" s="232">
        <v>2763.666666666667</v>
      </c>
      <c r="I33" s="232">
        <v>2788.8333333333339</v>
      </c>
      <c r="J33" s="232">
        <v>2815.666666666667</v>
      </c>
      <c r="K33" s="231">
        <v>2762</v>
      </c>
      <c r="L33" s="231">
        <v>2710</v>
      </c>
      <c r="M33" s="231">
        <v>14.2904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1866.85</v>
      </c>
      <c r="D34" s="232">
        <v>1882.4833333333333</v>
      </c>
      <c r="E34" s="232">
        <v>1847.3666666666668</v>
      </c>
      <c r="F34" s="232">
        <v>1827.8833333333334</v>
      </c>
      <c r="G34" s="232">
        <v>1792.7666666666669</v>
      </c>
      <c r="H34" s="232">
        <v>1901.9666666666667</v>
      </c>
      <c r="I34" s="232">
        <v>1937.083333333333</v>
      </c>
      <c r="J34" s="232">
        <v>1956.5666666666666</v>
      </c>
      <c r="K34" s="231">
        <v>1917.6</v>
      </c>
      <c r="L34" s="231">
        <v>1863</v>
      </c>
      <c r="M34" s="231">
        <v>4.4872500000000004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469.25</v>
      </c>
      <c r="D35" s="232">
        <v>468.01666666666665</v>
      </c>
      <c r="E35" s="232">
        <v>463.0333333333333</v>
      </c>
      <c r="F35" s="232">
        <v>456.81666666666666</v>
      </c>
      <c r="G35" s="232">
        <v>451.83333333333331</v>
      </c>
      <c r="H35" s="232">
        <v>474.23333333333329</v>
      </c>
      <c r="I35" s="232">
        <v>479.21666666666664</v>
      </c>
      <c r="J35" s="232">
        <v>485.43333333333328</v>
      </c>
      <c r="K35" s="231">
        <v>473</v>
      </c>
      <c r="L35" s="231">
        <v>461.8</v>
      </c>
      <c r="M35" s="231">
        <v>13.35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3499.2</v>
      </c>
      <c r="D36" s="232">
        <v>3493.8666666666668</v>
      </c>
      <c r="E36" s="232">
        <v>3473.3333333333335</v>
      </c>
      <c r="F36" s="232">
        <v>3447.4666666666667</v>
      </c>
      <c r="G36" s="232">
        <v>3426.9333333333334</v>
      </c>
      <c r="H36" s="232">
        <v>3519.7333333333336</v>
      </c>
      <c r="I36" s="232">
        <v>3540.2666666666664</v>
      </c>
      <c r="J36" s="232">
        <v>3566.1333333333337</v>
      </c>
      <c r="K36" s="231">
        <v>3514.4</v>
      </c>
      <c r="L36" s="231">
        <v>3468</v>
      </c>
      <c r="M36" s="231">
        <v>1.1384399999999999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851.4</v>
      </c>
      <c r="D37" s="232">
        <v>850.15</v>
      </c>
      <c r="E37" s="232">
        <v>845.69999999999993</v>
      </c>
      <c r="F37" s="232">
        <v>840</v>
      </c>
      <c r="G37" s="232">
        <v>835.55</v>
      </c>
      <c r="H37" s="232">
        <v>855.84999999999991</v>
      </c>
      <c r="I37" s="232">
        <v>860.3</v>
      </c>
      <c r="J37" s="232">
        <v>865.99999999999989</v>
      </c>
      <c r="K37" s="231">
        <v>854.6</v>
      </c>
      <c r="L37" s="231">
        <v>844.45</v>
      </c>
      <c r="M37" s="231">
        <v>77.638140000000007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3849.95</v>
      </c>
      <c r="D38" s="232">
        <v>3852.8000000000006</v>
      </c>
      <c r="E38" s="232">
        <v>3830.7000000000012</v>
      </c>
      <c r="F38" s="232">
        <v>3811.4500000000007</v>
      </c>
      <c r="G38" s="232">
        <v>3789.3500000000013</v>
      </c>
      <c r="H38" s="232">
        <v>3872.0500000000011</v>
      </c>
      <c r="I38" s="232">
        <v>3894.1500000000005</v>
      </c>
      <c r="J38" s="232">
        <v>3913.400000000001</v>
      </c>
      <c r="K38" s="231">
        <v>3874.9</v>
      </c>
      <c r="L38" s="231">
        <v>3833.55</v>
      </c>
      <c r="M38" s="231">
        <v>2.6373199999999999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6236.25</v>
      </c>
      <c r="D39" s="232">
        <v>6240.75</v>
      </c>
      <c r="E39" s="232">
        <v>6195.5</v>
      </c>
      <c r="F39" s="232">
        <v>6154.75</v>
      </c>
      <c r="G39" s="232">
        <v>6109.5</v>
      </c>
      <c r="H39" s="232">
        <v>6281.5</v>
      </c>
      <c r="I39" s="232">
        <v>6326.75</v>
      </c>
      <c r="J39" s="232">
        <v>6367.5</v>
      </c>
      <c r="K39" s="231">
        <v>6286</v>
      </c>
      <c r="L39" s="231">
        <v>6200</v>
      </c>
      <c r="M39" s="231">
        <v>6.07761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1359</v>
      </c>
      <c r="D40" s="232">
        <v>1365.1166666666666</v>
      </c>
      <c r="E40" s="232">
        <v>1344.2333333333331</v>
      </c>
      <c r="F40" s="232">
        <v>1329.4666666666665</v>
      </c>
      <c r="G40" s="232">
        <v>1308.583333333333</v>
      </c>
      <c r="H40" s="232">
        <v>1379.8833333333332</v>
      </c>
      <c r="I40" s="232">
        <v>1400.7666666666669</v>
      </c>
      <c r="J40" s="232">
        <v>1415.5333333333333</v>
      </c>
      <c r="K40" s="231">
        <v>1386</v>
      </c>
      <c r="L40" s="231">
        <v>1350.35</v>
      </c>
      <c r="M40" s="231">
        <v>13.42454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6103.3</v>
      </c>
      <c r="D41" s="232">
        <v>6078.6166666666659</v>
      </c>
      <c r="E41" s="232">
        <v>6037.2333333333318</v>
      </c>
      <c r="F41" s="232">
        <v>5971.1666666666661</v>
      </c>
      <c r="G41" s="232">
        <v>5929.7833333333319</v>
      </c>
      <c r="H41" s="232">
        <v>6144.6833333333316</v>
      </c>
      <c r="I41" s="232">
        <v>6186.0666666666648</v>
      </c>
      <c r="J41" s="232">
        <v>6252.1333333333314</v>
      </c>
      <c r="K41" s="231">
        <v>6120</v>
      </c>
      <c r="L41" s="231">
        <v>6012.55</v>
      </c>
      <c r="M41" s="231">
        <v>0.21928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2048.5</v>
      </c>
      <c r="D42" s="232">
        <v>2046.9833333333333</v>
      </c>
      <c r="E42" s="232">
        <v>2022.9666666666667</v>
      </c>
      <c r="F42" s="232">
        <v>1997.4333333333334</v>
      </c>
      <c r="G42" s="232">
        <v>1973.4166666666667</v>
      </c>
      <c r="H42" s="232">
        <v>2072.5166666666664</v>
      </c>
      <c r="I42" s="232">
        <v>2096.5333333333338</v>
      </c>
      <c r="J42" s="232">
        <v>2122.0666666666666</v>
      </c>
      <c r="K42" s="231">
        <v>2071</v>
      </c>
      <c r="L42" s="231">
        <v>2021.45</v>
      </c>
      <c r="M42" s="231">
        <v>2.1504300000000001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228.8</v>
      </c>
      <c r="D43" s="232">
        <v>230.15</v>
      </c>
      <c r="E43" s="232">
        <v>226.65</v>
      </c>
      <c r="F43" s="232">
        <v>224.5</v>
      </c>
      <c r="G43" s="232">
        <v>221</v>
      </c>
      <c r="H43" s="232">
        <v>232.3</v>
      </c>
      <c r="I43" s="232">
        <v>235.8</v>
      </c>
      <c r="J43" s="232">
        <v>237.95000000000002</v>
      </c>
      <c r="K43" s="231">
        <v>233.65</v>
      </c>
      <c r="L43" s="231">
        <v>228</v>
      </c>
      <c r="M43" s="231">
        <v>34.077370000000002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154.6</v>
      </c>
      <c r="D44" s="232">
        <v>155.31666666666663</v>
      </c>
      <c r="E44" s="232">
        <v>152.93333333333328</v>
      </c>
      <c r="F44" s="232">
        <v>151.26666666666665</v>
      </c>
      <c r="G44" s="232">
        <v>148.8833333333333</v>
      </c>
      <c r="H44" s="232">
        <v>156.98333333333326</v>
      </c>
      <c r="I44" s="232">
        <v>159.36666666666665</v>
      </c>
      <c r="J44" s="232">
        <v>161.03333333333325</v>
      </c>
      <c r="K44" s="231">
        <v>157.69999999999999</v>
      </c>
      <c r="L44" s="231">
        <v>153.65</v>
      </c>
      <c r="M44" s="231">
        <v>226.0112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70.099999999999994</v>
      </c>
      <c r="D45" s="232">
        <v>70.583333333333329</v>
      </c>
      <c r="E45" s="232">
        <v>69.166666666666657</v>
      </c>
      <c r="F45" s="232">
        <v>68.233333333333334</v>
      </c>
      <c r="G45" s="232">
        <v>66.816666666666663</v>
      </c>
      <c r="H45" s="232">
        <v>71.516666666666652</v>
      </c>
      <c r="I45" s="232">
        <v>72.933333333333309</v>
      </c>
      <c r="J45" s="232">
        <v>73.866666666666646</v>
      </c>
      <c r="K45" s="231">
        <v>72</v>
      </c>
      <c r="L45" s="231">
        <v>69.650000000000006</v>
      </c>
      <c r="M45" s="231">
        <v>91.126909999999995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1420.35</v>
      </c>
      <c r="D46" s="232">
        <v>1422.9833333333333</v>
      </c>
      <c r="E46" s="232">
        <v>1413.4666666666667</v>
      </c>
      <c r="F46" s="232">
        <v>1406.5833333333333</v>
      </c>
      <c r="G46" s="232">
        <v>1397.0666666666666</v>
      </c>
      <c r="H46" s="232">
        <v>1429.8666666666668</v>
      </c>
      <c r="I46" s="232">
        <v>1439.3833333333337</v>
      </c>
      <c r="J46" s="232">
        <v>1446.2666666666669</v>
      </c>
      <c r="K46" s="231">
        <v>1432.5</v>
      </c>
      <c r="L46" s="231">
        <v>1416.1</v>
      </c>
      <c r="M46" s="231">
        <v>2.8115199999999998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558.04999999999995</v>
      </c>
      <c r="D47" s="232">
        <v>560.15</v>
      </c>
      <c r="E47" s="232">
        <v>555.29999999999995</v>
      </c>
      <c r="F47" s="232">
        <v>552.54999999999995</v>
      </c>
      <c r="G47" s="232">
        <v>547.69999999999993</v>
      </c>
      <c r="H47" s="232">
        <v>562.9</v>
      </c>
      <c r="I47" s="232">
        <v>567.75000000000011</v>
      </c>
      <c r="J47" s="232">
        <v>570.5</v>
      </c>
      <c r="K47" s="231">
        <v>565</v>
      </c>
      <c r="L47" s="231">
        <v>557.4</v>
      </c>
      <c r="M47" s="231">
        <v>8.2183799999999998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95.35</v>
      </c>
      <c r="D48" s="232">
        <v>95.416666666666671</v>
      </c>
      <c r="E48" s="232">
        <v>94.933333333333337</v>
      </c>
      <c r="F48" s="232">
        <v>94.516666666666666</v>
      </c>
      <c r="G48" s="232">
        <v>94.033333333333331</v>
      </c>
      <c r="H48" s="232">
        <v>95.833333333333343</v>
      </c>
      <c r="I48" s="232">
        <v>96.316666666666663</v>
      </c>
      <c r="J48" s="232">
        <v>96.733333333333348</v>
      </c>
      <c r="K48" s="231">
        <v>95.9</v>
      </c>
      <c r="L48" s="231">
        <v>95</v>
      </c>
      <c r="M48" s="231">
        <v>80.619230000000002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828.95</v>
      </c>
      <c r="D49" s="232">
        <v>830.03333333333342</v>
      </c>
      <c r="E49" s="232">
        <v>822.46666666666681</v>
      </c>
      <c r="F49" s="232">
        <v>815.98333333333335</v>
      </c>
      <c r="G49" s="232">
        <v>808.41666666666674</v>
      </c>
      <c r="H49" s="232">
        <v>836.51666666666688</v>
      </c>
      <c r="I49" s="232">
        <v>844.08333333333348</v>
      </c>
      <c r="J49" s="232">
        <v>850.56666666666695</v>
      </c>
      <c r="K49" s="231">
        <v>837.6</v>
      </c>
      <c r="L49" s="231">
        <v>823.55</v>
      </c>
      <c r="M49" s="231">
        <v>10.96876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68.400000000000006</v>
      </c>
      <c r="D50" s="232">
        <v>68.766666666666666</v>
      </c>
      <c r="E50" s="232">
        <v>67.833333333333329</v>
      </c>
      <c r="F50" s="232">
        <v>67.266666666666666</v>
      </c>
      <c r="G50" s="232">
        <v>66.333333333333329</v>
      </c>
      <c r="H50" s="232">
        <v>69.333333333333329</v>
      </c>
      <c r="I50" s="232">
        <v>70.266666666666666</v>
      </c>
      <c r="J50" s="232">
        <v>70.833333333333329</v>
      </c>
      <c r="K50" s="231">
        <v>69.7</v>
      </c>
      <c r="L50" s="231">
        <v>68.2</v>
      </c>
      <c r="M50" s="231">
        <v>69.207809999999995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317.55</v>
      </c>
      <c r="D51" s="232">
        <v>318.76666666666671</v>
      </c>
      <c r="E51" s="232">
        <v>315.38333333333344</v>
      </c>
      <c r="F51" s="232">
        <v>313.21666666666675</v>
      </c>
      <c r="G51" s="232">
        <v>309.83333333333348</v>
      </c>
      <c r="H51" s="232">
        <v>320.93333333333339</v>
      </c>
      <c r="I51" s="232">
        <v>324.31666666666672</v>
      </c>
      <c r="J51" s="232">
        <v>326.48333333333335</v>
      </c>
      <c r="K51" s="231">
        <v>322.14999999999998</v>
      </c>
      <c r="L51" s="231">
        <v>316.60000000000002</v>
      </c>
      <c r="M51" s="231">
        <v>18.973769999999998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757.1</v>
      </c>
      <c r="D52" s="232">
        <v>762.63333333333333</v>
      </c>
      <c r="E52" s="232">
        <v>749.4666666666667</v>
      </c>
      <c r="F52" s="232">
        <v>741.83333333333337</v>
      </c>
      <c r="G52" s="232">
        <v>728.66666666666674</v>
      </c>
      <c r="H52" s="232">
        <v>770.26666666666665</v>
      </c>
      <c r="I52" s="232">
        <v>783.43333333333339</v>
      </c>
      <c r="J52" s="232">
        <v>791.06666666666661</v>
      </c>
      <c r="K52" s="231">
        <v>775.8</v>
      </c>
      <c r="L52" s="231">
        <v>755</v>
      </c>
      <c r="M52" s="231">
        <v>43.572229999999998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226.3</v>
      </c>
      <c r="D53" s="232">
        <v>223.91666666666666</v>
      </c>
      <c r="E53" s="232">
        <v>219.73333333333332</v>
      </c>
      <c r="F53" s="232">
        <v>213.16666666666666</v>
      </c>
      <c r="G53" s="232">
        <v>208.98333333333332</v>
      </c>
      <c r="H53" s="232">
        <v>230.48333333333332</v>
      </c>
      <c r="I53" s="232">
        <v>234.66666666666666</v>
      </c>
      <c r="J53" s="232">
        <v>241.23333333333332</v>
      </c>
      <c r="K53" s="231">
        <v>228.1</v>
      </c>
      <c r="L53" s="231">
        <v>217.35</v>
      </c>
      <c r="M53" s="231">
        <v>47.470129999999997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17810.3</v>
      </c>
      <c r="D54" s="232">
        <v>17972.95</v>
      </c>
      <c r="E54" s="232">
        <v>17549.75</v>
      </c>
      <c r="F54" s="232">
        <v>17289.2</v>
      </c>
      <c r="G54" s="232">
        <v>16866</v>
      </c>
      <c r="H54" s="232">
        <v>18233.5</v>
      </c>
      <c r="I54" s="232">
        <v>18656.700000000004</v>
      </c>
      <c r="J54" s="232">
        <v>18917.25</v>
      </c>
      <c r="K54" s="231">
        <v>18396.150000000001</v>
      </c>
      <c r="L54" s="231">
        <v>17712.400000000001</v>
      </c>
      <c r="M54" s="231">
        <v>0.27827000000000002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4442.55</v>
      </c>
      <c r="D55" s="232">
        <v>4452.583333333333</v>
      </c>
      <c r="E55" s="232">
        <v>4409.6166666666659</v>
      </c>
      <c r="F55" s="232">
        <v>4376.6833333333325</v>
      </c>
      <c r="G55" s="232">
        <v>4333.7166666666653</v>
      </c>
      <c r="H55" s="232">
        <v>4485.5166666666664</v>
      </c>
      <c r="I55" s="232">
        <v>4528.4833333333336</v>
      </c>
      <c r="J55" s="232">
        <v>4561.416666666667</v>
      </c>
      <c r="K55" s="231">
        <v>4495.55</v>
      </c>
      <c r="L55" s="231">
        <v>4419.6499999999996</v>
      </c>
      <c r="M55" s="231">
        <v>2.34456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271.10000000000002</v>
      </c>
      <c r="D56" s="232">
        <v>272.26666666666665</v>
      </c>
      <c r="E56" s="232">
        <v>267.63333333333333</v>
      </c>
      <c r="F56" s="232">
        <v>264.16666666666669</v>
      </c>
      <c r="G56" s="232">
        <v>259.53333333333336</v>
      </c>
      <c r="H56" s="232">
        <v>275.73333333333329</v>
      </c>
      <c r="I56" s="232">
        <v>280.36666666666662</v>
      </c>
      <c r="J56" s="232">
        <v>283.83333333333326</v>
      </c>
      <c r="K56" s="231">
        <v>276.89999999999998</v>
      </c>
      <c r="L56" s="231">
        <v>268.8</v>
      </c>
      <c r="M56" s="231">
        <v>82.634100000000004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762.85</v>
      </c>
      <c r="D57" s="232">
        <v>759.35</v>
      </c>
      <c r="E57" s="232">
        <v>753.80000000000007</v>
      </c>
      <c r="F57" s="232">
        <v>744.75</v>
      </c>
      <c r="G57" s="232">
        <v>739.2</v>
      </c>
      <c r="H57" s="232">
        <v>768.40000000000009</v>
      </c>
      <c r="I57" s="232">
        <v>773.95</v>
      </c>
      <c r="J57" s="232">
        <v>783.00000000000011</v>
      </c>
      <c r="K57" s="231">
        <v>764.9</v>
      </c>
      <c r="L57" s="231">
        <v>750.3</v>
      </c>
      <c r="M57" s="231">
        <v>8.4382699999999993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961.8</v>
      </c>
      <c r="D58" s="232">
        <v>960.93333333333339</v>
      </c>
      <c r="E58" s="232">
        <v>955.86666666666679</v>
      </c>
      <c r="F58" s="232">
        <v>949.93333333333339</v>
      </c>
      <c r="G58" s="232">
        <v>944.86666666666679</v>
      </c>
      <c r="H58" s="232">
        <v>966.86666666666679</v>
      </c>
      <c r="I58" s="232">
        <v>971.93333333333339</v>
      </c>
      <c r="J58" s="232">
        <v>977.86666666666679</v>
      </c>
      <c r="K58" s="231">
        <v>966</v>
      </c>
      <c r="L58" s="231">
        <v>955</v>
      </c>
      <c r="M58" s="231">
        <v>15.85383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1401.7</v>
      </c>
      <c r="D59" s="232">
        <v>1407.3833333333332</v>
      </c>
      <c r="E59" s="232">
        <v>1392.3166666666664</v>
      </c>
      <c r="F59" s="232">
        <v>1382.9333333333332</v>
      </c>
      <c r="G59" s="232">
        <v>1367.8666666666663</v>
      </c>
      <c r="H59" s="232">
        <v>1416.7666666666664</v>
      </c>
      <c r="I59" s="232">
        <v>1431.833333333333</v>
      </c>
      <c r="J59" s="232">
        <v>1441.2166666666665</v>
      </c>
      <c r="K59" s="231">
        <v>1422.45</v>
      </c>
      <c r="L59" s="231">
        <v>1398</v>
      </c>
      <c r="M59" s="231">
        <v>0.1605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217.05</v>
      </c>
      <c r="D60" s="232">
        <v>216.35</v>
      </c>
      <c r="E60" s="232">
        <v>215.39999999999998</v>
      </c>
      <c r="F60" s="232">
        <v>213.74999999999997</v>
      </c>
      <c r="G60" s="232">
        <v>212.79999999999995</v>
      </c>
      <c r="H60" s="232">
        <v>218</v>
      </c>
      <c r="I60" s="232">
        <v>218.95</v>
      </c>
      <c r="J60" s="232">
        <v>220.60000000000002</v>
      </c>
      <c r="K60" s="231">
        <v>217.3</v>
      </c>
      <c r="L60" s="231">
        <v>214.7</v>
      </c>
      <c r="M60" s="231">
        <v>51.541739999999997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4377.5</v>
      </c>
      <c r="D61" s="232">
        <v>4391.9000000000005</v>
      </c>
      <c r="E61" s="232">
        <v>4343.8000000000011</v>
      </c>
      <c r="F61" s="232">
        <v>4310.1000000000004</v>
      </c>
      <c r="G61" s="232">
        <v>4262.0000000000009</v>
      </c>
      <c r="H61" s="232">
        <v>4425.6000000000013</v>
      </c>
      <c r="I61" s="232">
        <v>4473.7000000000016</v>
      </c>
      <c r="J61" s="232">
        <v>4507.4000000000015</v>
      </c>
      <c r="K61" s="231">
        <v>4440</v>
      </c>
      <c r="L61" s="231">
        <v>4358.2</v>
      </c>
      <c r="M61" s="231">
        <v>3.28145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1464.55</v>
      </c>
      <c r="D62" s="232">
        <v>1462.1000000000001</v>
      </c>
      <c r="E62" s="232">
        <v>1456.5000000000002</v>
      </c>
      <c r="F62" s="232">
        <v>1448.45</v>
      </c>
      <c r="G62" s="232">
        <v>1442.8500000000001</v>
      </c>
      <c r="H62" s="232">
        <v>1470.1500000000003</v>
      </c>
      <c r="I62" s="232">
        <v>1475.7500000000002</v>
      </c>
      <c r="J62" s="232">
        <v>1483.8000000000004</v>
      </c>
      <c r="K62" s="231">
        <v>1467.7</v>
      </c>
      <c r="L62" s="231">
        <v>1454.05</v>
      </c>
      <c r="M62" s="231">
        <v>3.2199800000000001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594.04999999999995</v>
      </c>
      <c r="D63" s="232">
        <v>594.38333333333333</v>
      </c>
      <c r="E63" s="232">
        <v>588.76666666666665</v>
      </c>
      <c r="F63" s="232">
        <v>583.48333333333335</v>
      </c>
      <c r="G63" s="232">
        <v>577.86666666666667</v>
      </c>
      <c r="H63" s="232">
        <v>599.66666666666663</v>
      </c>
      <c r="I63" s="232">
        <v>605.28333333333319</v>
      </c>
      <c r="J63" s="232">
        <v>610.56666666666661</v>
      </c>
      <c r="K63" s="231">
        <v>600</v>
      </c>
      <c r="L63" s="231">
        <v>589.1</v>
      </c>
      <c r="M63" s="231">
        <v>24.799330000000001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888.3</v>
      </c>
      <c r="D64" s="232">
        <v>888.55000000000007</v>
      </c>
      <c r="E64" s="232">
        <v>884.35000000000014</v>
      </c>
      <c r="F64" s="232">
        <v>880.40000000000009</v>
      </c>
      <c r="G64" s="232">
        <v>876.20000000000016</v>
      </c>
      <c r="H64" s="232">
        <v>892.50000000000011</v>
      </c>
      <c r="I64" s="232">
        <v>896.70000000000016</v>
      </c>
      <c r="J64" s="232">
        <v>900.65000000000009</v>
      </c>
      <c r="K64" s="231">
        <v>892.75</v>
      </c>
      <c r="L64" s="231">
        <v>884.6</v>
      </c>
      <c r="M64" s="231">
        <v>1.3287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298.89999999999998</v>
      </c>
      <c r="D65" s="232">
        <v>299.73333333333335</v>
      </c>
      <c r="E65" s="232">
        <v>296.4666666666667</v>
      </c>
      <c r="F65" s="232">
        <v>294.03333333333336</v>
      </c>
      <c r="G65" s="232">
        <v>290.76666666666671</v>
      </c>
      <c r="H65" s="232">
        <v>302.16666666666669</v>
      </c>
      <c r="I65" s="232">
        <v>305.43333333333334</v>
      </c>
      <c r="J65" s="232">
        <v>307.86666666666667</v>
      </c>
      <c r="K65" s="231">
        <v>303</v>
      </c>
      <c r="L65" s="231">
        <v>297.3</v>
      </c>
      <c r="M65" s="231">
        <v>13.900090000000001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1571.2</v>
      </c>
      <c r="D66" s="232">
        <v>1582.3500000000001</v>
      </c>
      <c r="E66" s="232">
        <v>1549.0500000000002</v>
      </c>
      <c r="F66" s="232">
        <v>1526.9</v>
      </c>
      <c r="G66" s="232">
        <v>1493.6000000000001</v>
      </c>
      <c r="H66" s="232">
        <v>1604.5000000000002</v>
      </c>
      <c r="I66" s="232">
        <v>1637.8</v>
      </c>
      <c r="J66" s="232">
        <v>1659.9500000000003</v>
      </c>
      <c r="K66" s="231">
        <v>1615.65</v>
      </c>
      <c r="L66" s="231">
        <v>1560.2</v>
      </c>
      <c r="M66" s="231">
        <v>6.8804100000000004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346.05</v>
      </c>
      <c r="D67" s="232">
        <v>347.45</v>
      </c>
      <c r="E67" s="232">
        <v>343.59999999999997</v>
      </c>
      <c r="F67" s="232">
        <v>341.15</v>
      </c>
      <c r="G67" s="232">
        <v>337.29999999999995</v>
      </c>
      <c r="H67" s="232">
        <v>349.9</v>
      </c>
      <c r="I67" s="232">
        <v>353.75</v>
      </c>
      <c r="J67" s="232">
        <v>356.2</v>
      </c>
      <c r="K67" s="231">
        <v>351.3</v>
      </c>
      <c r="L67" s="231">
        <v>345</v>
      </c>
      <c r="M67" s="231">
        <v>28.873100000000001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534.9</v>
      </c>
      <c r="D68" s="232">
        <v>536.7166666666667</v>
      </c>
      <c r="E68" s="232">
        <v>532.18333333333339</v>
      </c>
      <c r="F68" s="232">
        <v>529.4666666666667</v>
      </c>
      <c r="G68" s="232">
        <v>524.93333333333339</v>
      </c>
      <c r="H68" s="232">
        <v>539.43333333333339</v>
      </c>
      <c r="I68" s="232">
        <v>543.9666666666667</v>
      </c>
      <c r="J68" s="232">
        <v>546.68333333333339</v>
      </c>
      <c r="K68" s="231">
        <v>541.25</v>
      </c>
      <c r="L68" s="231">
        <v>534</v>
      </c>
      <c r="M68" s="231">
        <v>13.75098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1881</v>
      </c>
      <c r="D69" s="232">
        <v>1889.5666666666666</v>
      </c>
      <c r="E69" s="232">
        <v>1856.3833333333332</v>
      </c>
      <c r="F69" s="232">
        <v>1831.7666666666667</v>
      </c>
      <c r="G69" s="232">
        <v>1798.5833333333333</v>
      </c>
      <c r="H69" s="232">
        <v>1914.1833333333332</v>
      </c>
      <c r="I69" s="232">
        <v>1947.3666666666666</v>
      </c>
      <c r="J69" s="232">
        <v>1971.9833333333331</v>
      </c>
      <c r="K69" s="231">
        <v>1922.75</v>
      </c>
      <c r="L69" s="231">
        <v>1864.95</v>
      </c>
      <c r="M69" s="231">
        <v>3.88171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1812.05</v>
      </c>
      <c r="D70" s="232">
        <v>1807.6499999999999</v>
      </c>
      <c r="E70" s="232">
        <v>1795.3999999999996</v>
      </c>
      <c r="F70" s="232">
        <v>1778.7499999999998</v>
      </c>
      <c r="G70" s="232">
        <v>1766.4999999999995</v>
      </c>
      <c r="H70" s="232">
        <v>1824.2999999999997</v>
      </c>
      <c r="I70" s="232">
        <v>1836.5500000000002</v>
      </c>
      <c r="J70" s="232">
        <v>1853.1999999999998</v>
      </c>
      <c r="K70" s="231">
        <v>1819.9</v>
      </c>
      <c r="L70" s="231">
        <v>1791</v>
      </c>
      <c r="M70" s="231">
        <v>2.4615900000000002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350.15</v>
      </c>
      <c r="D71" s="232">
        <v>349.58333333333331</v>
      </c>
      <c r="E71" s="232">
        <v>343.41666666666663</v>
      </c>
      <c r="F71" s="232">
        <v>336.68333333333334</v>
      </c>
      <c r="G71" s="232">
        <v>330.51666666666665</v>
      </c>
      <c r="H71" s="232">
        <v>356.31666666666661</v>
      </c>
      <c r="I71" s="232">
        <v>362.48333333333323</v>
      </c>
      <c r="J71" s="232">
        <v>369.21666666666658</v>
      </c>
      <c r="K71" s="231">
        <v>355.75</v>
      </c>
      <c r="L71" s="231">
        <v>342.85</v>
      </c>
      <c r="M71" s="231">
        <v>26.643139999999999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2915.2</v>
      </c>
      <c r="D72" s="232">
        <v>2922.3833333333332</v>
      </c>
      <c r="E72" s="232">
        <v>2872.7666666666664</v>
      </c>
      <c r="F72" s="232">
        <v>2830.333333333333</v>
      </c>
      <c r="G72" s="232">
        <v>2780.7166666666662</v>
      </c>
      <c r="H72" s="232">
        <v>2964.8166666666666</v>
      </c>
      <c r="I72" s="232">
        <v>3014.4333333333334</v>
      </c>
      <c r="J72" s="232">
        <v>3056.8666666666668</v>
      </c>
      <c r="K72" s="231">
        <v>2972</v>
      </c>
      <c r="L72" s="231">
        <v>2879.95</v>
      </c>
      <c r="M72" s="231">
        <v>8.9036600000000004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2796.95</v>
      </c>
      <c r="D73" s="232">
        <v>2763.4666666666672</v>
      </c>
      <c r="E73" s="232">
        <v>2717.5333333333342</v>
      </c>
      <c r="F73" s="232">
        <v>2638.1166666666672</v>
      </c>
      <c r="G73" s="232">
        <v>2592.1833333333343</v>
      </c>
      <c r="H73" s="232">
        <v>2842.8833333333341</v>
      </c>
      <c r="I73" s="232">
        <v>2888.8166666666666</v>
      </c>
      <c r="J73" s="232">
        <v>2968.233333333334</v>
      </c>
      <c r="K73" s="231">
        <v>2809.4</v>
      </c>
      <c r="L73" s="231">
        <v>2684.05</v>
      </c>
      <c r="M73" s="231">
        <v>5.3920199999999996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1939.9</v>
      </c>
      <c r="D74" s="232">
        <v>1923.8333333333333</v>
      </c>
      <c r="E74" s="232">
        <v>1897.6666666666665</v>
      </c>
      <c r="F74" s="232">
        <v>1855.4333333333332</v>
      </c>
      <c r="G74" s="232">
        <v>1829.2666666666664</v>
      </c>
      <c r="H74" s="232">
        <v>1966.0666666666666</v>
      </c>
      <c r="I74" s="232">
        <v>1992.2333333333331</v>
      </c>
      <c r="J74" s="232">
        <v>2034.4666666666667</v>
      </c>
      <c r="K74" s="231">
        <v>1950</v>
      </c>
      <c r="L74" s="231">
        <v>1881.6</v>
      </c>
      <c r="M74" s="231">
        <v>1.7353099999999999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4491.1000000000004</v>
      </c>
      <c r="D75" s="232">
        <v>4480.9666666666672</v>
      </c>
      <c r="E75" s="232">
        <v>4451.9333333333343</v>
      </c>
      <c r="F75" s="232">
        <v>4412.7666666666673</v>
      </c>
      <c r="G75" s="232">
        <v>4383.7333333333345</v>
      </c>
      <c r="H75" s="232">
        <v>4520.1333333333341</v>
      </c>
      <c r="I75" s="232">
        <v>4549.166666666667</v>
      </c>
      <c r="J75" s="232">
        <v>4588.3333333333339</v>
      </c>
      <c r="K75" s="231">
        <v>4510</v>
      </c>
      <c r="L75" s="231">
        <v>4441.8</v>
      </c>
      <c r="M75" s="231">
        <v>3.5296599999999998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3205.6</v>
      </c>
      <c r="D76" s="232">
        <v>3206.8333333333335</v>
      </c>
      <c r="E76" s="232">
        <v>3163.7666666666669</v>
      </c>
      <c r="F76" s="232">
        <v>3121.9333333333334</v>
      </c>
      <c r="G76" s="232">
        <v>3078.8666666666668</v>
      </c>
      <c r="H76" s="232">
        <v>3248.666666666667</v>
      </c>
      <c r="I76" s="232">
        <v>3291.7333333333336</v>
      </c>
      <c r="J76" s="232">
        <v>3333.5666666666671</v>
      </c>
      <c r="K76" s="231">
        <v>3249.9</v>
      </c>
      <c r="L76" s="231">
        <v>3165</v>
      </c>
      <c r="M76" s="231">
        <v>6.8402900000000004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381.9</v>
      </c>
      <c r="D77" s="232">
        <v>384.46666666666664</v>
      </c>
      <c r="E77" s="232">
        <v>378.48333333333329</v>
      </c>
      <c r="F77" s="232">
        <v>375.06666666666666</v>
      </c>
      <c r="G77" s="232">
        <v>369.08333333333331</v>
      </c>
      <c r="H77" s="232">
        <v>387.88333333333327</v>
      </c>
      <c r="I77" s="232">
        <v>393.86666666666662</v>
      </c>
      <c r="J77" s="232">
        <v>397.28333333333325</v>
      </c>
      <c r="K77" s="231">
        <v>390.45</v>
      </c>
      <c r="L77" s="231">
        <v>381.05</v>
      </c>
      <c r="M77" s="231">
        <v>1.8422700000000001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2016</v>
      </c>
      <c r="D78" s="232">
        <v>2019.9166666666667</v>
      </c>
      <c r="E78" s="232">
        <v>1992.3333333333335</v>
      </c>
      <c r="F78" s="232">
        <v>1968.6666666666667</v>
      </c>
      <c r="G78" s="232">
        <v>1941.0833333333335</v>
      </c>
      <c r="H78" s="232">
        <v>2043.5833333333335</v>
      </c>
      <c r="I78" s="232">
        <v>2071.166666666667</v>
      </c>
      <c r="J78" s="232">
        <v>2094.8333333333335</v>
      </c>
      <c r="K78" s="231">
        <v>2047.5</v>
      </c>
      <c r="L78" s="231">
        <v>1996.25</v>
      </c>
      <c r="M78" s="231">
        <v>2.36572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142.15</v>
      </c>
      <c r="D79" s="232">
        <v>142.98333333333332</v>
      </c>
      <c r="E79" s="232">
        <v>139.96666666666664</v>
      </c>
      <c r="F79" s="232">
        <v>137.78333333333333</v>
      </c>
      <c r="G79" s="232">
        <v>134.76666666666665</v>
      </c>
      <c r="H79" s="232">
        <v>145.16666666666663</v>
      </c>
      <c r="I79" s="232">
        <v>148.18333333333334</v>
      </c>
      <c r="J79" s="232">
        <v>150.36666666666662</v>
      </c>
      <c r="K79" s="231">
        <v>146</v>
      </c>
      <c r="L79" s="231">
        <v>140.80000000000001</v>
      </c>
      <c r="M79" s="231">
        <v>74.680729999999997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127.15</v>
      </c>
      <c r="D80" s="232">
        <v>127.63333333333333</v>
      </c>
      <c r="E80" s="232">
        <v>126.26666666666665</v>
      </c>
      <c r="F80" s="232">
        <v>125.38333333333333</v>
      </c>
      <c r="G80" s="232">
        <v>124.01666666666665</v>
      </c>
      <c r="H80" s="232">
        <v>128.51666666666665</v>
      </c>
      <c r="I80" s="232">
        <v>129.88333333333333</v>
      </c>
      <c r="J80" s="232">
        <v>130.76666666666665</v>
      </c>
      <c r="K80" s="231">
        <v>129</v>
      </c>
      <c r="L80" s="231">
        <v>126.75</v>
      </c>
      <c r="M80" s="231">
        <v>61.52834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270.95</v>
      </c>
      <c r="D81" s="232">
        <v>272.40000000000003</v>
      </c>
      <c r="E81" s="232">
        <v>268.60000000000008</v>
      </c>
      <c r="F81" s="232">
        <v>266.25000000000006</v>
      </c>
      <c r="G81" s="232">
        <v>262.4500000000001</v>
      </c>
      <c r="H81" s="232">
        <v>274.75000000000006</v>
      </c>
      <c r="I81" s="232">
        <v>278.55</v>
      </c>
      <c r="J81" s="232">
        <v>280.90000000000003</v>
      </c>
      <c r="K81" s="231">
        <v>276.2</v>
      </c>
      <c r="L81" s="231">
        <v>270.05</v>
      </c>
      <c r="M81" s="231">
        <v>2.7010299999999998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103.45</v>
      </c>
      <c r="D82" s="232">
        <v>101.88333333333333</v>
      </c>
      <c r="E82" s="232">
        <v>99.816666666666649</v>
      </c>
      <c r="F82" s="232">
        <v>96.183333333333323</v>
      </c>
      <c r="G82" s="232">
        <v>94.116666666666646</v>
      </c>
      <c r="H82" s="232">
        <v>105.51666666666665</v>
      </c>
      <c r="I82" s="232">
        <v>107.58333333333331</v>
      </c>
      <c r="J82" s="232">
        <v>111.21666666666665</v>
      </c>
      <c r="K82" s="231">
        <v>103.95</v>
      </c>
      <c r="L82" s="231">
        <v>98.25</v>
      </c>
      <c r="M82" s="231">
        <v>451.76952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1288.3</v>
      </c>
      <c r="D83" s="232">
        <v>1289.4333333333334</v>
      </c>
      <c r="E83" s="232">
        <v>1252.8666666666668</v>
      </c>
      <c r="F83" s="232">
        <v>1217.4333333333334</v>
      </c>
      <c r="G83" s="232">
        <v>1180.8666666666668</v>
      </c>
      <c r="H83" s="232">
        <v>1324.8666666666668</v>
      </c>
      <c r="I83" s="232">
        <v>1361.4333333333334</v>
      </c>
      <c r="J83" s="232">
        <v>1396.8666666666668</v>
      </c>
      <c r="K83" s="231">
        <v>1326</v>
      </c>
      <c r="L83" s="231">
        <v>1254</v>
      </c>
      <c r="M83" s="231">
        <v>1.44764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927.8</v>
      </c>
      <c r="D84" s="232">
        <v>931.93333333333339</v>
      </c>
      <c r="E84" s="232">
        <v>918.86666666666679</v>
      </c>
      <c r="F84" s="232">
        <v>909.93333333333339</v>
      </c>
      <c r="G84" s="232">
        <v>896.86666666666679</v>
      </c>
      <c r="H84" s="232">
        <v>940.86666666666679</v>
      </c>
      <c r="I84" s="232">
        <v>953.93333333333339</v>
      </c>
      <c r="J84" s="232">
        <v>962.86666666666679</v>
      </c>
      <c r="K84" s="231">
        <v>945</v>
      </c>
      <c r="L84" s="231">
        <v>923</v>
      </c>
      <c r="M84" s="231">
        <v>4.1116999999999999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1080.5</v>
      </c>
      <c r="D85" s="232">
        <v>1087.4166666666667</v>
      </c>
      <c r="E85" s="232">
        <v>1070.0833333333335</v>
      </c>
      <c r="F85" s="232">
        <v>1059.6666666666667</v>
      </c>
      <c r="G85" s="232">
        <v>1042.3333333333335</v>
      </c>
      <c r="H85" s="232">
        <v>1097.8333333333335</v>
      </c>
      <c r="I85" s="232">
        <v>1115.166666666667</v>
      </c>
      <c r="J85" s="232">
        <v>1125.5833333333335</v>
      </c>
      <c r="K85" s="231">
        <v>1104.75</v>
      </c>
      <c r="L85" s="231">
        <v>1077</v>
      </c>
      <c r="M85" s="231">
        <v>5.8560100000000004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1575.2</v>
      </c>
      <c r="D86" s="232">
        <v>1580.2666666666664</v>
      </c>
      <c r="E86" s="232">
        <v>1566.0333333333328</v>
      </c>
      <c r="F86" s="232">
        <v>1556.8666666666663</v>
      </c>
      <c r="G86" s="232">
        <v>1542.6333333333328</v>
      </c>
      <c r="H86" s="232">
        <v>1589.4333333333329</v>
      </c>
      <c r="I86" s="232">
        <v>1603.6666666666665</v>
      </c>
      <c r="J86" s="232">
        <v>1612.833333333333</v>
      </c>
      <c r="K86" s="231">
        <v>1594.5</v>
      </c>
      <c r="L86" s="231">
        <v>1571.1</v>
      </c>
      <c r="M86" s="231">
        <v>3.8916900000000001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507.4</v>
      </c>
      <c r="D87" s="232">
        <v>506.33333333333331</v>
      </c>
      <c r="E87" s="232">
        <v>499.66666666666663</v>
      </c>
      <c r="F87" s="232">
        <v>491.93333333333334</v>
      </c>
      <c r="G87" s="232">
        <v>485.26666666666665</v>
      </c>
      <c r="H87" s="232">
        <v>514.06666666666661</v>
      </c>
      <c r="I87" s="232">
        <v>520.73333333333323</v>
      </c>
      <c r="J87" s="232">
        <v>528.46666666666658</v>
      </c>
      <c r="K87" s="231">
        <v>513</v>
      </c>
      <c r="L87" s="231">
        <v>498.6</v>
      </c>
      <c r="M87" s="231">
        <v>14.84735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278.45</v>
      </c>
      <c r="D88" s="232">
        <v>275.28333333333336</v>
      </c>
      <c r="E88" s="232">
        <v>269.76666666666671</v>
      </c>
      <c r="F88" s="232">
        <v>261.08333333333337</v>
      </c>
      <c r="G88" s="232">
        <v>255.56666666666672</v>
      </c>
      <c r="H88" s="232">
        <v>283.9666666666667</v>
      </c>
      <c r="I88" s="232">
        <v>289.48333333333335</v>
      </c>
      <c r="J88" s="232">
        <v>298.16666666666669</v>
      </c>
      <c r="K88" s="231">
        <v>280.8</v>
      </c>
      <c r="L88" s="231">
        <v>266.60000000000002</v>
      </c>
      <c r="M88" s="231">
        <v>11.08001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1094.8499999999999</v>
      </c>
      <c r="D89" s="232">
        <v>1093.7833333333333</v>
      </c>
      <c r="E89" s="232">
        <v>1083.0666666666666</v>
      </c>
      <c r="F89" s="232">
        <v>1071.2833333333333</v>
      </c>
      <c r="G89" s="232">
        <v>1060.5666666666666</v>
      </c>
      <c r="H89" s="232">
        <v>1105.5666666666666</v>
      </c>
      <c r="I89" s="232">
        <v>1116.2833333333333</v>
      </c>
      <c r="J89" s="232">
        <v>1128.0666666666666</v>
      </c>
      <c r="K89" s="231">
        <v>1104.5</v>
      </c>
      <c r="L89" s="231">
        <v>1082</v>
      </c>
      <c r="M89" s="231">
        <v>16.845700000000001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1815.25</v>
      </c>
      <c r="D90" s="232">
        <v>1822.3333333333333</v>
      </c>
      <c r="E90" s="232">
        <v>1793.0166666666664</v>
      </c>
      <c r="F90" s="232">
        <v>1770.7833333333331</v>
      </c>
      <c r="G90" s="232">
        <v>1741.4666666666662</v>
      </c>
      <c r="H90" s="232">
        <v>1844.5666666666666</v>
      </c>
      <c r="I90" s="232">
        <v>1873.8833333333337</v>
      </c>
      <c r="J90" s="232">
        <v>1896.1166666666668</v>
      </c>
      <c r="K90" s="231">
        <v>1851.65</v>
      </c>
      <c r="L90" s="231">
        <v>1800.1</v>
      </c>
      <c r="M90" s="231">
        <v>12.52229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1588.95</v>
      </c>
      <c r="D91" s="232">
        <v>1597.3500000000001</v>
      </c>
      <c r="E91" s="232">
        <v>1576.8000000000002</v>
      </c>
      <c r="F91" s="232">
        <v>1564.65</v>
      </c>
      <c r="G91" s="232">
        <v>1544.1000000000001</v>
      </c>
      <c r="H91" s="232">
        <v>1609.5000000000002</v>
      </c>
      <c r="I91" s="232">
        <v>1630.05</v>
      </c>
      <c r="J91" s="232">
        <v>1642.2000000000003</v>
      </c>
      <c r="K91" s="231">
        <v>1617.9</v>
      </c>
      <c r="L91" s="231">
        <v>1585.2</v>
      </c>
      <c r="M91" s="231">
        <v>85.308700000000002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482.85</v>
      </c>
      <c r="D92" s="232">
        <v>484.95</v>
      </c>
      <c r="E92" s="232">
        <v>479.9</v>
      </c>
      <c r="F92" s="232">
        <v>476.95</v>
      </c>
      <c r="G92" s="232">
        <v>471.9</v>
      </c>
      <c r="H92" s="232">
        <v>487.9</v>
      </c>
      <c r="I92" s="232">
        <v>492.95000000000005</v>
      </c>
      <c r="J92" s="232">
        <v>495.9</v>
      </c>
      <c r="K92" s="231">
        <v>490</v>
      </c>
      <c r="L92" s="231">
        <v>482</v>
      </c>
      <c r="M92" s="231">
        <v>24.362189999999998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1180.9000000000001</v>
      </c>
      <c r="D93" s="232">
        <v>1186.9833333333333</v>
      </c>
      <c r="E93" s="232">
        <v>1171.9666666666667</v>
      </c>
      <c r="F93" s="232">
        <v>1163.0333333333333</v>
      </c>
      <c r="G93" s="232">
        <v>1148.0166666666667</v>
      </c>
      <c r="H93" s="232">
        <v>1195.9166666666667</v>
      </c>
      <c r="I93" s="232">
        <v>1210.9333333333336</v>
      </c>
      <c r="J93" s="232">
        <v>1219.8666666666668</v>
      </c>
      <c r="K93" s="231">
        <v>1202</v>
      </c>
      <c r="L93" s="231">
        <v>1178.05</v>
      </c>
      <c r="M93" s="231">
        <v>5.2351999999999999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2485.65</v>
      </c>
      <c r="D94" s="232">
        <v>2491.8666666666668</v>
      </c>
      <c r="E94" s="232">
        <v>2475.1833333333334</v>
      </c>
      <c r="F94" s="232">
        <v>2464.7166666666667</v>
      </c>
      <c r="G94" s="232">
        <v>2448.0333333333333</v>
      </c>
      <c r="H94" s="232">
        <v>2502.3333333333335</v>
      </c>
      <c r="I94" s="232">
        <v>2519.0166666666669</v>
      </c>
      <c r="J94" s="232">
        <v>2529.4833333333336</v>
      </c>
      <c r="K94" s="231">
        <v>2508.5500000000002</v>
      </c>
      <c r="L94" s="231">
        <v>2481.4</v>
      </c>
      <c r="M94" s="231">
        <v>2.5511200000000001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415.25</v>
      </c>
      <c r="D95" s="232">
        <v>422.5</v>
      </c>
      <c r="E95" s="232">
        <v>407</v>
      </c>
      <c r="F95" s="232">
        <v>398.75</v>
      </c>
      <c r="G95" s="232">
        <v>383.25</v>
      </c>
      <c r="H95" s="232">
        <v>430.75</v>
      </c>
      <c r="I95" s="232">
        <v>446.25</v>
      </c>
      <c r="J95" s="232">
        <v>454.5</v>
      </c>
      <c r="K95" s="231">
        <v>438</v>
      </c>
      <c r="L95" s="231">
        <v>414.25</v>
      </c>
      <c r="M95" s="231">
        <v>108.14032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2533.75</v>
      </c>
      <c r="D96" s="232">
        <v>2537.2833333333333</v>
      </c>
      <c r="E96" s="232">
        <v>2508.3666666666668</v>
      </c>
      <c r="F96" s="232">
        <v>2482.9833333333336</v>
      </c>
      <c r="G96" s="232">
        <v>2454.0666666666671</v>
      </c>
      <c r="H96" s="232">
        <v>2562.6666666666665</v>
      </c>
      <c r="I96" s="232">
        <v>2591.5833333333335</v>
      </c>
      <c r="J96" s="232">
        <v>2616.9666666666662</v>
      </c>
      <c r="K96" s="231">
        <v>2566.1999999999998</v>
      </c>
      <c r="L96" s="231">
        <v>2511.9</v>
      </c>
      <c r="M96" s="231">
        <v>6.4835000000000003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217</v>
      </c>
      <c r="D97" s="232">
        <v>219.21666666666667</v>
      </c>
      <c r="E97" s="232">
        <v>214.38333333333333</v>
      </c>
      <c r="F97" s="232">
        <v>211.76666666666665</v>
      </c>
      <c r="G97" s="232">
        <v>206.93333333333331</v>
      </c>
      <c r="H97" s="232">
        <v>221.83333333333334</v>
      </c>
      <c r="I97" s="232">
        <v>226.66666666666666</v>
      </c>
      <c r="J97" s="232">
        <v>229.28333333333336</v>
      </c>
      <c r="K97" s="231">
        <v>224.05</v>
      </c>
      <c r="L97" s="231">
        <v>216.6</v>
      </c>
      <c r="M97" s="231">
        <v>44.914259999999999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2484.1999999999998</v>
      </c>
      <c r="D98" s="232">
        <v>2489.1333333333332</v>
      </c>
      <c r="E98" s="232">
        <v>2467.0166666666664</v>
      </c>
      <c r="F98" s="232">
        <v>2449.833333333333</v>
      </c>
      <c r="G98" s="232">
        <v>2427.7166666666662</v>
      </c>
      <c r="H98" s="232">
        <v>2506.3166666666666</v>
      </c>
      <c r="I98" s="232">
        <v>2528.4333333333334</v>
      </c>
      <c r="J98" s="232">
        <v>2545.6166666666668</v>
      </c>
      <c r="K98" s="231">
        <v>2511.25</v>
      </c>
      <c r="L98" s="231">
        <v>2471.9499999999998</v>
      </c>
      <c r="M98" s="231">
        <v>7.3278299999999996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319.95</v>
      </c>
      <c r="D99" s="232">
        <v>318.66666666666669</v>
      </c>
      <c r="E99" s="232">
        <v>316.33333333333337</v>
      </c>
      <c r="F99" s="232">
        <v>312.7166666666667</v>
      </c>
      <c r="G99" s="232">
        <v>310.38333333333338</v>
      </c>
      <c r="H99" s="232">
        <v>322.28333333333336</v>
      </c>
      <c r="I99" s="232">
        <v>324.61666666666673</v>
      </c>
      <c r="J99" s="232">
        <v>328.23333333333335</v>
      </c>
      <c r="K99" s="231">
        <v>321</v>
      </c>
      <c r="L99" s="231">
        <v>315.05</v>
      </c>
      <c r="M99" s="231">
        <v>2.19964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36149</v>
      </c>
      <c r="D100" s="232">
        <v>36515.01666666667</v>
      </c>
      <c r="E100" s="232">
        <v>35584.03333333334</v>
      </c>
      <c r="F100" s="232">
        <v>35019.066666666673</v>
      </c>
      <c r="G100" s="232">
        <v>34088.083333333343</v>
      </c>
      <c r="H100" s="232">
        <v>37079.983333333337</v>
      </c>
      <c r="I100" s="232">
        <v>38010.96666666666</v>
      </c>
      <c r="J100" s="232">
        <v>38575.933333333334</v>
      </c>
      <c r="K100" s="231">
        <v>37446</v>
      </c>
      <c r="L100" s="231">
        <v>35950.050000000003</v>
      </c>
      <c r="M100" s="231">
        <v>0.15703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2577.15</v>
      </c>
      <c r="D101" s="232">
        <v>2588.3833333333332</v>
      </c>
      <c r="E101" s="232">
        <v>2559.0166666666664</v>
      </c>
      <c r="F101" s="232">
        <v>2540.8833333333332</v>
      </c>
      <c r="G101" s="232">
        <v>2511.5166666666664</v>
      </c>
      <c r="H101" s="232">
        <v>2606.5166666666664</v>
      </c>
      <c r="I101" s="232">
        <v>2635.8833333333332</v>
      </c>
      <c r="J101" s="232">
        <v>2654.0166666666664</v>
      </c>
      <c r="K101" s="231">
        <v>2617.75</v>
      </c>
      <c r="L101" s="231">
        <v>2570.25</v>
      </c>
      <c r="M101" s="231">
        <v>37.475209999999997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839.7</v>
      </c>
      <c r="D102" s="232">
        <v>840.28333333333342</v>
      </c>
      <c r="E102" s="232">
        <v>834.96666666666681</v>
      </c>
      <c r="F102" s="232">
        <v>830.23333333333335</v>
      </c>
      <c r="G102" s="232">
        <v>824.91666666666674</v>
      </c>
      <c r="H102" s="232">
        <v>845.01666666666688</v>
      </c>
      <c r="I102" s="232">
        <v>850.33333333333348</v>
      </c>
      <c r="J102" s="232">
        <v>855.06666666666695</v>
      </c>
      <c r="K102" s="231">
        <v>845.6</v>
      </c>
      <c r="L102" s="231">
        <v>835.55</v>
      </c>
      <c r="M102" s="231">
        <v>82.461389999999994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1089.0999999999999</v>
      </c>
      <c r="D103" s="232">
        <v>1092.55</v>
      </c>
      <c r="E103" s="232">
        <v>1083.5</v>
      </c>
      <c r="F103" s="232">
        <v>1077.9000000000001</v>
      </c>
      <c r="G103" s="232">
        <v>1068.8500000000001</v>
      </c>
      <c r="H103" s="232">
        <v>1098.1499999999999</v>
      </c>
      <c r="I103" s="232">
        <v>1107.1999999999996</v>
      </c>
      <c r="J103" s="232">
        <v>1112.7999999999997</v>
      </c>
      <c r="K103" s="231">
        <v>1101.5999999999999</v>
      </c>
      <c r="L103" s="231">
        <v>1086.95</v>
      </c>
      <c r="M103" s="231">
        <v>2.1423399999999999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399.7</v>
      </c>
      <c r="D104" s="232">
        <v>401.18333333333339</v>
      </c>
      <c r="E104" s="232">
        <v>396.11666666666679</v>
      </c>
      <c r="F104" s="232">
        <v>392.53333333333342</v>
      </c>
      <c r="G104" s="232">
        <v>387.46666666666681</v>
      </c>
      <c r="H104" s="232">
        <v>404.76666666666677</v>
      </c>
      <c r="I104" s="232">
        <v>409.83333333333337</v>
      </c>
      <c r="J104" s="232">
        <v>413.41666666666674</v>
      </c>
      <c r="K104" s="231">
        <v>406.25</v>
      </c>
      <c r="L104" s="231">
        <v>397.6</v>
      </c>
      <c r="M104" s="231">
        <v>11.039249999999999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473.15</v>
      </c>
      <c r="D105" s="232">
        <v>471.83333333333331</v>
      </c>
      <c r="E105" s="232">
        <v>466.06666666666661</v>
      </c>
      <c r="F105" s="232">
        <v>458.98333333333329</v>
      </c>
      <c r="G105" s="232">
        <v>453.21666666666658</v>
      </c>
      <c r="H105" s="232">
        <v>478.91666666666663</v>
      </c>
      <c r="I105" s="232">
        <v>484.68333333333339</v>
      </c>
      <c r="J105" s="232">
        <v>491.76666666666665</v>
      </c>
      <c r="K105" s="231">
        <v>477.6</v>
      </c>
      <c r="L105" s="231">
        <v>464.75</v>
      </c>
      <c r="M105" s="231">
        <v>1.27962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54.3</v>
      </c>
      <c r="D106" s="232">
        <v>54.466666666666661</v>
      </c>
      <c r="E106" s="232">
        <v>53.883333333333326</v>
      </c>
      <c r="F106" s="232">
        <v>53.466666666666661</v>
      </c>
      <c r="G106" s="232">
        <v>52.883333333333326</v>
      </c>
      <c r="H106" s="232">
        <v>54.883333333333326</v>
      </c>
      <c r="I106" s="232">
        <v>55.466666666666654</v>
      </c>
      <c r="J106" s="232">
        <v>55.883333333333326</v>
      </c>
      <c r="K106" s="231">
        <v>55.05</v>
      </c>
      <c r="L106" s="231">
        <v>54.05</v>
      </c>
      <c r="M106" s="231">
        <v>266.67698999999999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385.1</v>
      </c>
      <c r="D107" s="232">
        <v>385.0333333333333</v>
      </c>
      <c r="E107" s="232">
        <v>381.06666666666661</v>
      </c>
      <c r="F107" s="232">
        <v>377.0333333333333</v>
      </c>
      <c r="G107" s="232">
        <v>373.06666666666661</v>
      </c>
      <c r="H107" s="232">
        <v>389.06666666666661</v>
      </c>
      <c r="I107" s="232">
        <v>393.0333333333333</v>
      </c>
      <c r="J107" s="232">
        <v>397.06666666666661</v>
      </c>
      <c r="K107" s="231">
        <v>389</v>
      </c>
      <c r="L107" s="231">
        <v>381</v>
      </c>
      <c r="M107" s="231">
        <v>129.10220000000001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4768.1000000000004</v>
      </c>
      <c r="D108" s="232">
        <v>4795.5666666666666</v>
      </c>
      <c r="E108" s="232">
        <v>4721.1333333333332</v>
      </c>
      <c r="F108" s="232">
        <v>4674.166666666667</v>
      </c>
      <c r="G108" s="232">
        <v>4599.7333333333336</v>
      </c>
      <c r="H108" s="232">
        <v>4842.5333333333328</v>
      </c>
      <c r="I108" s="232">
        <v>4916.9666666666653</v>
      </c>
      <c r="J108" s="232">
        <v>4963.9333333333325</v>
      </c>
      <c r="K108" s="231">
        <v>4870</v>
      </c>
      <c r="L108" s="231">
        <v>4748.6000000000004</v>
      </c>
      <c r="M108" s="231">
        <v>0.59907999999999995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272.55</v>
      </c>
      <c r="D109" s="232">
        <v>274.93333333333334</v>
      </c>
      <c r="E109" s="232">
        <v>267.86666666666667</v>
      </c>
      <c r="F109" s="232">
        <v>263.18333333333334</v>
      </c>
      <c r="G109" s="232">
        <v>256.11666666666667</v>
      </c>
      <c r="H109" s="232">
        <v>279.61666666666667</v>
      </c>
      <c r="I109" s="232">
        <v>286.68333333333339</v>
      </c>
      <c r="J109" s="232">
        <v>291.36666666666667</v>
      </c>
      <c r="K109" s="231">
        <v>282</v>
      </c>
      <c r="L109" s="231">
        <v>270.25</v>
      </c>
      <c r="M109" s="231">
        <v>5.6609499999999997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143.85</v>
      </c>
      <c r="D110" s="232">
        <v>143.91666666666666</v>
      </c>
      <c r="E110" s="232">
        <v>142.08333333333331</v>
      </c>
      <c r="F110" s="232">
        <v>140.31666666666666</v>
      </c>
      <c r="G110" s="232">
        <v>138.48333333333332</v>
      </c>
      <c r="H110" s="232">
        <v>145.68333333333331</v>
      </c>
      <c r="I110" s="232">
        <v>147.51666666666662</v>
      </c>
      <c r="J110" s="232">
        <v>149.2833333333333</v>
      </c>
      <c r="K110" s="231">
        <v>145.75</v>
      </c>
      <c r="L110" s="231">
        <v>142.15</v>
      </c>
      <c r="M110" s="231">
        <v>46.073459999999997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309.60000000000002</v>
      </c>
      <c r="D111" s="232">
        <v>310.71666666666664</v>
      </c>
      <c r="E111" s="232">
        <v>307.0333333333333</v>
      </c>
      <c r="F111" s="232">
        <v>304.46666666666664</v>
      </c>
      <c r="G111" s="232">
        <v>300.7833333333333</v>
      </c>
      <c r="H111" s="232">
        <v>313.2833333333333</v>
      </c>
      <c r="I111" s="232">
        <v>316.96666666666658</v>
      </c>
      <c r="J111" s="232">
        <v>319.5333333333333</v>
      </c>
      <c r="K111" s="231">
        <v>314.39999999999998</v>
      </c>
      <c r="L111" s="231">
        <v>308.14999999999998</v>
      </c>
      <c r="M111" s="231">
        <v>38.676810000000003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77.349999999999994</v>
      </c>
      <c r="D112" s="232">
        <v>77.36666666666666</v>
      </c>
      <c r="E112" s="232">
        <v>77.083333333333314</v>
      </c>
      <c r="F112" s="232">
        <v>76.816666666666649</v>
      </c>
      <c r="G112" s="232">
        <v>76.533333333333303</v>
      </c>
      <c r="H112" s="232">
        <v>77.633333333333326</v>
      </c>
      <c r="I112" s="232">
        <v>77.916666666666657</v>
      </c>
      <c r="J112" s="232">
        <v>78.183333333333337</v>
      </c>
      <c r="K112" s="231">
        <v>77.650000000000006</v>
      </c>
      <c r="L112" s="231">
        <v>77.099999999999994</v>
      </c>
      <c r="M112" s="231">
        <v>61.031779999999998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607.85</v>
      </c>
      <c r="D113" s="232">
        <v>606.61666666666667</v>
      </c>
      <c r="E113" s="232">
        <v>603.23333333333335</v>
      </c>
      <c r="F113" s="232">
        <v>598.61666666666667</v>
      </c>
      <c r="G113" s="232">
        <v>595.23333333333335</v>
      </c>
      <c r="H113" s="232">
        <v>611.23333333333335</v>
      </c>
      <c r="I113" s="232">
        <v>614.61666666666679</v>
      </c>
      <c r="J113" s="232">
        <v>619.23333333333335</v>
      </c>
      <c r="K113" s="231">
        <v>610</v>
      </c>
      <c r="L113" s="231">
        <v>602</v>
      </c>
      <c r="M113" s="231">
        <v>11.035209999999999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438.25</v>
      </c>
      <c r="D114" s="232">
        <v>436.08333333333331</v>
      </c>
      <c r="E114" s="232">
        <v>431.16666666666663</v>
      </c>
      <c r="F114" s="232">
        <v>424.08333333333331</v>
      </c>
      <c r="G114" s="232">
        <v>419.16666666666663</v>
      </c>
      <c r="H114" s="232">
        <v>443.16666666666663</v>
      </c>
      <c r="I114" s="232">
        <v>448.08333333333326</v>
      </c>
      <c r="J114" s="232">
        <v>455.16666666666663</v>
      </c>
      <c r="K114" s="231">
        <v>441</v>
      </c>
      <c r="L114" s="231">
        <v>429</v>
      </c>
      <c r="M114" s="231">
        <v>16.779070000000001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171.2</v>
      </c>
      <c r="D115" s="232">
        <v>170.83333333333334</v>
      </c>
      <c r="E115" s="232">
        <v>168.2166666666667</v>
      </c>
      <c r="F115" s="232">
        <v>165.23333333333335</v>
      </c>
      <c r="G115" s="232">
        <v>162.6166666666667</v>
      </c>
      <c r="H115" s="232">
        <v>173.81666666666669</v>
      </c>
      <c r="I115" s="232">
        <v>176.43333333333331</v>
      </c>
      <c r="J115" s="232">
        <v>179.41666666666669</v>
      </c>
      <c r="K115" s="231">
        <v>173.45</v>
      </c>
      <c r="L115" s="231">
        <v>167.85</v>
      </c>
      <c r="M115" s="231">
        <v>46.448140000000002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1079.1500000000001</v>
      </c>
      <c r="D116" s="232">
        <v>1079.4666666666667</v>
      </c>
      <c r="E116" s="232">
        <v>1069.2833333333333</v>
      </c>
      <c r="F116" s="232">
        <v>1059.4166666666665</v>
      </c>
      <c r="G116" s="232">
        <v>1049.2333333333331</v>
      </c>
      <c r="H116" s="232">
        <v>1089.3333333333335</v>
      </c>
      <c r="I116" s="232">
        <v>1099.5166666666669</v>
      </c>
      <c r="J116" s="232">
        <v>1109.3833333333337</v>
      </c>
      <c r="K116" s="231">
        <v>1089.6500000000001</v>
      </c>
      <c r="L116" s="231">
        <v>1069.5999999999999</v>
      </c>
      <c r="M116" s="231">
        <v>18.629860000000001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3555.7</v>
      </c>
      <c r="D117" s="232">
        <v>3543.0666666666671</v>
      </c>
      <c r="E117" s="232">
        <v>3518.6333333333341</v>
      </c>
      <c r="F117" s="232">
        <v>3481.5666666666671</v>
      </c>
      <c r="G117" s="232">
        <v>3457.1333333333341</v>
      </c>
      <c r="H117" s="232">
        <v>3580.1333333333341</v>
      </c>
      <c r="I117" s="232">
        <v>3604.5666666666675</v>
      </c>
      <c r="J117" s="232">
        <v>3641.6333333333341</v>
      </c>
      <c r="K117" s="231">
        <v>3567.5</v>
      </c>
      <c r="L117" s="231">
        <v>3506</v>
      </c>
      <c r="M117" s="231">
        <v>1.7615400000000001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1550.65</v>
      </c>
      <c r="D118" s="232">
        <v>1554.8833333333332</v>
      </c>
      <c r="E118" s="232">
        <v>1540.7666666666664</v>
      </c>
      <c r="F118" s="232">
        <v>1530.8833333333332</v>
      </c>
      <c r="G118" s="232">
        <v>1516.7666666666664</v>
      </c>
      <c r="H118" s="232">
        <v>1564.7666666666664</v>
      </c>
      <c r="I118" s="232">
        <v>1578.8833333333332</v>
      </c>
      <c r="J118" s="232">
        <v>1588.7666666666664</v>
      </c>
      <c r="K118" s="231">
        <v>1569</v>
      </c>
      <c r="L118" s="231">
        <v>1545</v>
      </c>
      <c r="M118" s="231">
        <v>27.909859999999998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1853.25</v>
      </c>
      <c r="D119" s="232">
        <v>1857.5333333333335</v>
      </c>
      <c r="E119" s="232">
        <v>1838.9666666666672</v>
      </c>
      <c r="F119" s="232">
        <v>1824.6833333333336</v>
      </c>
      <c r="G119" s="232">
        <v>1806.1166666666672</v>
      </c>
      <c r="H119" s="232">
        <v>1871.8166666666671</v>
      </c>
      <c r="I119" s="232">
        <v>1890.3833333333332</v>
      </c>
      <c r="J119" s="232">
        <v>1904.666666666667</v>
      </c>
      <c r="K119" s="231">
        <v>1876.1</v>
      </c>
      <c r="L119" s="231">
        <v>1843.25</v>
      </c>
      <c r="M119" s="231">
        <v>3.2224699999999999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805.45</v>
      </c>
      <c r="D120" s="232">
        <v>809.25</v>
      </c>
      <c r="E120" s="232">
        <v>796.2</v>
      </c>
      <c r="F120" s="232">
        <v>786.95</v>
      </c>
      <c r="G120" s="232">
        <v>773.90000000000009</v>
      </c>
      <c r="H120" s="232">
        <v>818.5</v>
      </c>
      <c r="I120" s="232">
        <v>831.55</v>
      </c>
      <c r="J120" s="232">
        <v>840.8</v>
      </c>
      <c r="K120" s="231">
        <v>822.3</v>
      </c>
      <c r="L120" s="231">
        <v>800</v>
      </c>
      <c r="M120" s="231">
        <v>6.1645799999999999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211.75</v>
      </c>
      <c r="D121" s="232">
        <v>213.48333333333335</v>
      </c>
      <c r="E121" s="232">
        <v>208.3666666666667</v>
      </c>
      <c r="F121" s="232">
        <v>204.98333333333335</v>
      </c>
      <c r="G121" s="232">
        <v>199.8666666666667</v>
      </c>
      <c r="H121" s="232">
        <v>216.8666666666667</v>
      </c>
      <c r="I121" s="232">
        <v>221.98333333333338</v>
      </c>
      <c r="J121" s="232">
        <v>225.3666666666667</v>
      </c>
      <c r="K121" s="231">
        <v>218.6</v>
      </c>
      <c r="L121" s="231">
        <v>210.1</v>
      </c>
      <c r="M121" s="231">
        <v>5.8645300000000002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685</v>
      </c>
      <c r="D122" s="232">
        <v>689.65</v>
      </c>
      <c r="E122" s="232">
        <v>672.55</v>
      </c>
      <c r="F122" s="232">
        <v>660.1</v>
      </c>
      <c r="G122" s="232">
        <v>643</v>
      </c>
      <c r="H122" s="232">
        <v>702.09999999999991</v>
      </c>
      <c r="I122" s="232">
        <v>719.2</v>
      </c>
      <c r="J122" s="232">
        <v>731.64999999999986</v>
      </c>
      <c r="K122" s="231">
        <v>706.75</v>
      </c>
      <c r="L122" s="231">
        <v>677.2</v>
      </c>
      <c r="M122" s="231">
        <v>21.42286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560.29999999999995</v>
      </c>
      <c r="D123" s="232">
        <v>568.1</v>
      </c>
      <c r="E123" s="232">
        <v>550.75</v>
      </c>
      <c r="F123" s="232">
        <v>541.19999999999993</v>
      </c>
      <c r="G123" s="232">
        <v>523.84999999999991</v>
      </c>
      <c r="H123" s="232">
        <v>577.65000000000009</v>
      </c>
      <c r="I123" s="232">
        <v>595.00000000000023</v>
      </c>
      <c r="J123" s="232">
        <v>604.55000000000018</v>
      </c>
      <c r="K123" s="231">
        <v>585.45000000000005</v>
      </c>
      <c r="L123" s="231">
        <v>558.54999999999995</v>
      </c>
      <c r="M123" s="231">
        <v>23.164739999999998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442.15</v>
      </c>
      <c r="D124" s="232">
        <v>443.31666666666666</v>
      </c>
      <c r="E124" s="232">
        <v>437.2833333333333</v>
      </c>
      <c r="F124" s="232">
        <v>432.41666666666663</v>
      </c>
      <c r="G124" s="232">
        <v>426.38333333333327</v>
      </c>
      <c r="H124" s="232">
        <v>448.18333333333334</v>
      </c>
      <c r="I124" s="232">
        <v>454.21666666666675</v>
      </c>
      <c r="J124" s="232">
        <v>459.08333333333337</v>
      </c>
      <c r="K124" s="231">
        <v>449.35</v>
      </c>
      <c r="L124" s="231">
        <v>438.45</v>
      </c>
      <c r="M124" s="231">
        <v>20.802330000000001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1697.3</v>
      </c>
      <c r="D125" s="232">
        <v>1705.1833333333334</v>
      </c>
      <c r="E125" s="232">
        <v>1686.1166666666668</v>
      </c>
      <c r="F125" s="232">
        <v>1674.9333333333334</v>
      </c>
      <c r="G125" s="232">
        <v>1655.8666666666668</v>
      </c>
      <c r="H125" s="232">
        <v>1716.3666666666668</v>
      </c>
      <c r="I125" s="232">
        <v>1735.4333333333334</v>
      </c>
      <c r="J125" s="232">
        <v>1746.6166666666668</v>
      </c>
      <c r="K125" s="231">
        <v>1724.25</v>
      </c>
      <c r="L125" s="231">
        <v>1694</v>
      </c>
      <c r="M125" s="231">
        <v>20.803629999999998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88.55</v>
      </c>
      <c r="D126" s="232">
        <v>88.899999999999991</v>
      </c>
      <c r="E126" s="232">
        <v>87.699999999999989</v>
      </c>
      <c r="F126" s="232">
        <v>86.85</v>
      </c>
      <c r="G126" s="232">
        <v>85.649999999999991</v>
      </c>
      <c r="H126" s="232">
        <v>89.749999999999986</v>
      </c>
      <c r="I126" s="232">
        <v>90.95</v>
      </c>
      <c r="J126" s="232">
        <v>91.799999999999983</v>
      </c>
      <c r="K126" s="231">
        <v>90.1</v>
      </c>
      <c r="L126" s="231">
        <v>88.05</v>
      </c>
      <c r="M126" s="231">
        <v>33.347290000000001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3708.3</v>
      </c>
      <c r="D127" s="232">
        <v>3730.4833333333336</v>
      </c>
      <c r="E127" s="232">
        <v>3672.9666666666672</v>
      </c>
      <c r="F127" s="232">
        <v>3637.6333333333337</v>
      </c>
      <c r="G127" s="232">
        <v>3580.1166666666672</v>
      </c>
      <c r="H127" s="232">
        <v>3765.8166666666671</v>
      </c>
      <c r="I127" s="232">
        <v>3823.3333333333335</v>
      </c>
      <c r="J127" s="232">
        <v>3858.666666666667</v>
      </c>
      <c r="K127" s="231">
        <v>3788</v>
      </c>
      <c r="L127" s="231">
        <v>3695.15</v>
      </c>
      <c r="M127" s="231">
        <v>1.1724699999999999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350.55</v>
      </c>
      <c r="D128" s="232">
        <v>351.61666666666662</v>
      </c>
      <c r="E128" s="232">
        <v>347.33333333333326</v>
      </c>
      <c r="F128" s="232">
        <v>344.11666666666662</v>
      </c>
      <c r="G128" s="232">
        <v>339.83333333333326</v>
      </c>
      <c r="H128" s="232">
        <v>354.83333333333326</v>
      </c>
      <c r="I128" s="232">
        <v>359.11666666666667</v>
      </c>
      <c r="J128" s="232">
        <v>362.33333333333326</v>
      </c>
      <c r="K128" s="231">
        <v>355.9</v>
      </c>
      <c r="L128" s="231">
        <v>348.4</v>
      </c>
      <c r="M128" s="231">
        <v>18.482859999999999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4853.55</v>
      </c>
      <c r="D129" s="232">
        <v>4874.45</v>
      </c>
      <c r="E129" s="232">
        <v>4801.5999999999995</v>
      </c>
      <c r="F129" s="232">
        <v>4749.6499999999996</v>
      </c>
      <c r="G129" s="232">
        <v>4676.7999999999993</v>
      </c>
      <c r="H129" s="232">
        <v>4926.3999999999996</v>
      </c>
      <c r="I129" s="232">
        <v>4999.25</v>
      </c>
      <c r="J129" s="232">
        <v>5051.2</v>
      </c>
      <c r="K129" s="231">
        <v>4947.3</v>
      </c>
      <c r="L129" s="231">
        <v>4822.5</v>
      </c>
      <c r="M129" s="231">
        <v>3.4415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2134.0500000000002</v>
      </c>
      <c r="D130" s="232">
        <v>2141.7000000000003</v>
      </c>
      <c r="E130" s="232">
        <v>2111.1000000000004</v>
      </c>
      <c r="F130" s="232">
        <v>2088.15</v>
      </c>
      <c r="G130" s="232">
        <v>2057.5500000000002</v>
      </c>
      <c r="H130" s="232">
        <v>2164.6500000000005</v>
      </c>
      <c r="I130" s="232">
        <v>2195.25</v>
      </c>
      <c r="J130" s="232">
        <v>2218.2000000000007</v>
      </c>
      <c r="K130" s="231">
        <v>2172.3000000000002</v>
      </c>
      <c r="L130" s="231">
        <v>2118.75</v>
      </c>
      <c r="M130" s="231">
        <v>14.7906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316.89999999999998</v>
      </c>
      <c r="D131" s="232">
        <v>317.63333333333333</v>
      </c>
      <c r="E131" s="232">
        <v>314.36666666666667</v>
      </c>
      <c r="F131" s="232">
        <v>311.83333333333337</v>
      </c>
      <c r="G131" s="232">
        <v>308.56666666666672</v>
      </c>
      <c r="H131" s="232">
        <v>320.16666666666663</v>
      </c>
      <c r="I131" s="232">
        <v>323.43333333333328</v>
      </c>
      <c r="J131" s="232">
        <v>325.96666666666658</v>
      </c>
      <c r="K131" s="231">
        <v>320.89999999999998</v>
      </c>
      <c r="L131" s="231">
        <v>315.10000000000002</v>
      </c>
      <c r="M131" s="231">
        <v>8.5023199999999992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584.6</v>
      </c>
      <c r="D132" s="232">
        <v>587.80000000000007</v>
      </c>
      <c r="E132" s="232">
        <v>580.80000000000018</v>
      </c>
      <c r="F132" s="232">
        <v>577.00000000000011</v>
      </c>
      <c r="G132" s="232">
        <v>570.00000000000023</v>
      </c>
      <c r="H132" s="232">
        <v>591.60000000000014</v>
      </c>
      <c r="I132" s="232">
        <v>598.59999999999991</v>
      </c>
      <c r="J132" s="232">
        <v>602.40000000000009</v>
      </c>
      <c r="K132" s="231">
        <v>594.79999999999995</v>
      </c>
      <c r="L132" s="231">
        <v>584</v>
      </c>
      <c r="M132" s="231">
        <v>11.19544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3871.4</v>
      </c>
      <c r="D133" s="232">
        <v>3860.5</v>
      </c>
      <c r="E133" s="232">
        <v>3832</v>
      </c>
      <c r="F133" s="232">
        <v>3792.6</v>
      </c>
      <c r="G133" s="232">
        <v>3764.1</v>
      </c>
      <c r="H133" s="232">
        <v>3899.9</v>
      </c>
      <c r="I133" s="232">
        <v>3928.4</v>
      </c>
      <c r="J133" s="232">
        <v>3967.8</v>
      </c>
      <c r="K133" s="231">
        <v>3889</v>
      </c>
      <c r="L133" s="231">
        <v>3821.1</v>
      </c>
      <c r="M133" s="231">
        <v>0.37276999999999999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659.35</v>
      </c>
      <c r="D134" s="232">
        <v>658.65</v>
      </c>
      <c r="E134" s="232">
        <v>651.79999999999995</v>
      </c>
      <c r="F134" s="232">
        <v>644.25</v>
      </c>
      <c r="G134" s="232">
        <v>637.4</v>
      </c>
      <c r="H134" s="232">
        <v>666.19999999999993</v>
      </c>
      <c r="I134" s="232">
        <v>673.05000000000007</v>
      </c>
      <c r="J134" s="232">
        <v>680.59999999999991</v>
      </c>
      <c r="K134" s="231">
        <v>665.5</v>
      </c>
      <c r="L134" s="231">
        <v>651.1</v>
      </c>
      <c r="M134" s="231">
        <v>4.8635200000000003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86800.7</v>
      </c>
      <c r="D135" s="232">
        <v>86970.900000000009</v>
      </c>
      <c r="E135" s="232">
        <v>86479.800000000017</v>
      </c>
      <c r="F135" s="232">
        <v>86158.900000000009</v>
      </c>
      <c r="G135" s="232">
        <v>85667.800000000017</v>
      </c>
      <c r="H135" s="232">
        <v>87291.800000000017</v>
      </c>
      <c r="I135" s="232">
        <v>87782.900000000023</v>
      </c>
      <c r="J135" s="232">
        <v>88103.800000000017</v>
      </c>
      <c r="K135" s="231">
        <v>87462</v>
      </c>
      <c r="L135" s="231">
        <v>86650</v>
      </c>
      <c r="M135" s="231">
        <v>4.7320000000000001E-2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256.85000000000002</v>
      </c>
      <c r="D136" s="232">
        <v>257.31666666666666</v>
      </c>
      <c r="E136" s="232">
        <v>254.63333333333333</v>
      </c>
      <c r="F136" s="232">
        <v>252.41666666666666</v>
      </c>
      <c r="G136" s="232">
        <v>249.73333333333332</v>
      </c>
      <c r="H136" s="232">
        <v>259.5333333333333</v>
      </c>
      <c r="I136" s="232">
        <v>262.21666666666658</v>
      </c>
      <c r="J136" s="232">
        <v>264.43333333333334</v>
      </c>
      <c r="K136" s="231">
        <v>260</v>
      </c>
      <c r="L136" s="231">
        <v>255.1</v>
      </c>
      <c r="M136" s="231">
        <v>13.68009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1280.2</v>
      </c>
      <c r="D137" s="232">
        <v>1292.9833333333333</v>
      </c>
      <c r="E137" s="232">
        <v>1265.4166666666667</v>
      </c>
      <c r="F137" s="232">
        <v>1250.6333333333334</v>
      </c>
      <c r="G137" s="232">
        <v>1223.0666666666668</v>
      </c>
      <c r="H137" s="232">
        <v>1307.7666666666667</v>
      </c>
      <c r="I137" s="232">
        <v>1335.3333333333333</v>
      </c>
      <c r="J137" s="232">
        <v>1350.1166666666666</v>
      </c>
      <c r="K137" s="231">
        <v>1320.55</v>
      </c>
      <c r="L137" s="231">
        <v>1278.2</v>
      </c>
      <c r="M137" s="231">
        <v>28.243839999999999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498.8</v>
      </c>
      <c r="D138" s="232">
        <v>499.33333333333331</v>
      </c>
      <c r="E138" s="232">
        <v>495.21666666666664</v>
      </c>
      <c r="F138" s="232">
        <v>491.63333333333333</v>
      </c>
      <c r="G138" s="232">
        <v>487.51666666666665</v>
      </c>
      <c r="H138" s="232">
        <v>502.91666666666663</v>
      </c>
      <c r="I138" s="232">
        <v>507.0333333333333</v>
      </c>
      <c r="J138" s="232">
        <v>510.61666666666662</v>
      </c>
      <c r="K138" s="231">
        <v>503.45</v>
      </c>
      <c r="L138" s="231">
        <v>495.75</v>
      </c>
      <c r="M138" s="231">
        <v>3.9929199999999998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8660.5</v>
      </c>
      <c r="D139" s="232">
        <v>8669.9333333333325</v>
      </c>
      <c r="E139" s="232">
        <v>8599.866666666665</v>
      </c>
      <c r="F139" s="232">
        <v>8539.2333333333318</v>
      </c>
      <c r="G139" s="232">
        <v>8469.1666666666642</v>
      </c>
      <c r="H139" s="232">
        <v>8730.5666666666657</v>
      </c>
      <c r="I139" s="232">
        <v>8800.633333333335</v>
      </c>
      <c r="J139" s="232">
        <v>8861.2666666666664</v>
      </c>
      <c r="K139" s="231">
        <v>8740</v>
      </c>
      <c r="L139" s="231">
        <v>8609.2999999999993</v>
      </c>
      <c r="M139" s="231">
        <v>2.4298199999999999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693.6</v>
      </c>
      <c r="D140" s="232">
        <v>695.25</v>
      </c>
      <c r="E140" s="232">
        <v>687.3</v>
      </c>
      <c r="F140" s="232">
        <v>681</v>
      </c>
      <c r="G140" s="232">
        <v>673.05</v>
      </c>
      <c r="H140" s="232">
        <v>701.55</v>
      </c>
      <c r="I140" s="232">
        <v>709.5</v>
      </c>
      <c r="J140" s="232">
        <v>715.8</v>
      </c>
      <c r="K140" s="231">
        <v>703.2</v>
      </c>
      <c r="L140" s="231">
        <v>688.95</v>
      </c>
      <c r="M140" s="231">
        <v>2.2088299999999998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431.6</v>
      </c>
      <c r="D141" s="232">
        <v>430.88333333333338</v>
      </c>
      <c r="E141" s="232">
        <v>427.86666666666679</v>
      </c>
      <c r="F141" s="232">
        <v>424.13333333333338</v>
      </c>
      <c r="G141" s="232">
        <v>421.11666666666679</v>
      </c>
      <c r="H141" s="232">
        <v>434.61666666666679</v>
      </c>
      <c r="I141" s="232">
        <v>437.63333333333333</v>
      </c>
      <c r="J141" s="232">
        <v>441.36666666666679</v>
      </c>
      <c r="K141" s="231">
        <v>433.9</v>
      </c>
      <c r="L141" s="231">
        <v>427.15</v>
      </c>
      <c r="M141" s="231">
        <v>7.5246000000000004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49.85</v>
      </c>
      <c r="D142" s="232">
        <v>49.883333333333333</v>
      </c>
      <c r="E142" s="232">
        <v>49.166666666666664</v>
      </c>
      <c r="F142" s="232">
        <v>48.483333333333334</v>
      </c>
      <c r="G142" s="232">
        <v>47.766666666666666</v>
      </c>
      <c r="H142" s="232">
        <v>50.566666666666663</v>
      </c>
      <c r="I142" s="232">
        <v>51.283333333333331</v>
      </c>
      <c r="J142" s="232">
        <v>51.966666666666661</v>
      </c>
      <c r="K142" s="231">
        <v>50.6</v>
      </c>
      <c r="L142" s="231">
        <v>49.2</v>
      </c>
      <c r="M142" s="231">
        <v>48.161960000000001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2197.9499999999998</v>
      </c>
      <c r="D143" s="232">
        <v>2189.7666666666664</v>
      </c>
      <c r="E143" s="232">
        <v>2169.5333333333328</v>
      </c>
      <c r="F143" s="232">
        <v>2141.1166666666663</v>
      </c>
      <c r="G143" s="232">
        <v>2120.8833333333328</v>
      </c>
      <c r="H143" s="232">
        <v>2218.1833333333329</v>
      </c>
      <c r="I143" s="232">
        <v>2238.4166666666665</v>
      </c>
      <c r="J143" s="232">
        <v>2266.833333333333</v>
      </c>
      <c r="K143" s="231">
        <v>2210</v>
      </c>
      <c r="L143" s="231">
        <v>2161.35</v>
      </c>
      <c r="M143" s="231">
        <v>3.1754699999999998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965.4</v>
      </c>
      <c r="D144" s="232">
        <v>965.88333333333333</v>
      </c>
      <c r="E144" s="232">
        <v>957.76666666666665</v>
      </c>
      <c r="F144" s="232">
        <v>950.13333333333333</v>
      </c>
      <c r="G144" s="232">
        <v>942.01666666666665</v>
      </c>
      <c r="H144" s="232">
        <v>973.51666666666665</v>
      </c>
      <c r="I144" s="232">
        <v>981.63333333333321</v>
      </c>
      <c r="J144" s="232">
        <v>989.26666666666665</v>
      </c>
      <c r="K144" s="231">
        <v>974</v>
      </c>
      <c r="L144" s="231">
        <v>958.25</v>
      </c>
      <c r="M144" s="231">
        <v>1.8504799999999999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171</v>
      </c>
      <c r="D145" s="232">
        <v>170.53333333333333</v>
      </c>
      <c r="E145" s="232">
        <v>169.86666666666667</v>
      </c>
      <c r="F145" s="232">
        <v>168.73333333333335</v>
      </c>
      <c r="G145" s="232">
        <v>168.06666666666669</v>
      </c>
      <c r="H145" s="232">
        <v>171.66666666666666</v>
      </c>
      <c r="I145" s="232">
        <v>172.33333333333334</v>
      </c>
      <c r="J145" s="232">
        <v>173.46666666666664</v>
      </c>
      <c r="K145" s="231">
        <v>171.2</v>
      </c>
      <c r="L145" s="231">
        <v>169.4</v>
      </c>
      <c r="M145" s="231">
        <v>83.388930000000002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78.3</v>
      </c>
      <c r="D146" s="232">
        <v>79.566666666666663</v>
      </c>
      <c r="E146" s="232">
        <v>76.833333333333329</v>
      </c>
      <c r="F146" s="232">
        <v>75.36666666666666</v>
      </c>
      <c r="G146" s="232">
        <v>72.633333333333326</v>
      </c>
      <c r="H146" s="232">
        <v>81.033333333333331</v>
      </c>
      <c r="I146" s="232">
        <v>83.76666666666668</v>
      </c>
      <c r="J146" s="232">
        <v>85.233333333333334</v>
      </c>
      <c r="K146" s="231">
        <v>82.3</v>
      </c>
      <c r="L146" s="231">
        <v>78.099999999999994</v>
      </c>
      <c r="M146" s="231">
        <v>150.08993000000001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4220.2</v>
      </c>
      <c r="D147" s="232">
        <v>4217.2333333333336</v>
      </c>
      <c r="E147" s="232">
        <v>4174.4666666666672</v>
      </c>
      <c r="F147" s="232">
        <v>4128.7333333333336</v>
      </c>
      <c r="G147" s="232">
        <v>4085.9666666666672</v>
      </c>
      <c r="H147" s="232">
        <v>4262.9666666666672</v>
      </c>
      <c r="I147" s="232">
        <v>4305.7333333333336</v>
      </c>
      <c r="J147" s="232">
        <v>4351.4666666666672</v>
      </c>
      <c r="K147" s="231">
        <v>4260</v>
      </c>
      <c r="L147" s="231">
        <v>4171.5</v>
      </c>
      <c r="M147" s="231">
        <v>1.09493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18680.900000000001</v>
      </c>
      <c r="D148" s="232">
        <v>18714.966666666667</v>
      </c>
      <c r="E148" s="232">
        <v>18580.933333333334</v>
      </c>
      <c r="F148" s="232">
        <v>18480.966666666667</v>
      </c>
      <c r="G148" s="232">
        <v>18346.933333333334</v>
      </c>
      <c r="H148" s="232">
        <v>18814.933333333334</v>
      </c>
      <c r="I148" s="232">
        <v>18948.966666666667</v>
      </c>
      <c r="J148" s="232">
        <v>19048.933333333334</v>
      </c>
      <c r="K148" s="231">
        <v>18849</v>
      </c>
      <c r="L148" s="231">
        <v>18615</v>
      </c>
      <c r="M148" s="231">
        <v>0.38874999999999998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220</v>
      </c>
      <c r="D149" s="232">
        <v>220.45000000000002</v>
      </c>
      <c r="E149" s="232">
        <v>218.05000000000004</v>
      </c>
      <c r="F149" s="232">
        <v>216.10000000000002</v>
      </c>
      <c r="G149" s="232">
        <v>213.70000000000005</v>
      </c>
      <c r="H149" s="232">
        <v>222.40000000000003</v>
      </c>
      <c r="I149" s="232">
        <v>224.8</v>
      </c>
      <c r="J149" s="232">
        <v>226.75000000000003</v>
      </c>
      <c r="K149" s="231">
        <v>222.85</v>
      </c>
      <c r="L149" s="231">
        <v>218.5</v>
      </c>
      <c r="M149" s="231">
        <v>1.4532400000000001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845.25</v>
      </c>
      <c r="D150" s="232">
        <v>844.51666666666677</v>
      </c>
      <c r="E150" s="232">
        <v>837.03333333333353</v>
      </c>
      <c r="F150" s="232">
        <v>828.81666666666672</v>
      </c>
      <c r="G150" s="232">
        <v>821.33333333333348</v>
      </c>
      <c r="H150" s="232">
        <v>852.73333333333358</v>
      </c>
      <c r="I150" s="232">
        <v>860.21666666666692</v>
      </c>
      <c r="J150" s="232">
        <v>868.43333333333362</v>
      </c>
      <c r="K150" s="231">
        <v>852</v>
      </c>
      <c r="L150" s="231">
        <v>836.3</v>
      </c>
      <c r="M150" s="231">
        <v>3.7638500000000001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155</v>
      </c>
      <c r="D151" s="232">
        <v>153.36666666666667</v>
      </c>
      <c r="E151" s="232">
        <v>151.38333333333335</v>
      </c>
      <c r="F151" s="232">
        <v>147.76666666666668</v>
      </c>
      <c r="G151" s="232">
        <v>145.78333333333336</v>
      </c>
      <c r="H151" s="232">
        <v>156.98333333333335</v>
      </c>
      <c r="I151" s="232">
        <v>158.9666666666667</v>
      </c>
      <c r="J151" s="232">
        <v>162.58333333333334</v>
      </c>
      <c r="K151" s="231">
        <v>155.35</v>
      </c>
      <c r="L151" s="231">
        <v>149.75</v>
      </c>
      <c r="M151" s="231">
        <v>146.48507000000001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243.15</v>
      </c>
      <c r="D152" s="232">
        <v>244.33333333333334</v>
      </c>
      <c r="E152" s="232">
        <v>240.86666666666667</v>
      </c>
      <c r="F152" s="232">
        <v>238.58333333333334</v>
      </c>
      <c r="G152" s="232">
        <v>235.11666666666667</v>
      </c>
      <c r="H152" s="232">
        <v>246.61666666666667</v>
      </c>
      <c r="I152" s="232">
        <v>250.08333333333331</v>
      </c>
      <c r="J152" s="232">
        <v>252.36666666666667</v>
      </c>
      <c r="K152" s="231">
        <v>247.8</v>
      </c>
      <c r="L152" s="231">
        <v>242.05</v>
      </c>
      <c r="M152" s="231">
        <v>9.0095899999999993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623.5</v>
      </c>
      <c r="D153" s="232">
        <v>622.35</v>
      </c>
      <c r="E153" s="232">
        <v>606.35</v>
      </c>
      <c r="F153" s="232">
        <v>589.20000000000005</v>
      </c>
      <c r="G153" s="232">
        <v>573.20000000000005</v>
      </c>
      <c r="H153" s="232">
        <v>639.5</v>
      </c>
      <c r="I153" s="232">
        <v>655.5</v>
      </c>
      <c r="J153" s="232">
        <v>672.65</v>
      </c>
      <c r="K153" s="231">
        <v>638.35</v>
      </c>
      <c r="L153" s="231">
        <v>605.20000000000005</v>
      </c>
      <c r="M153" s="231">
        <v>72.059479999999994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3147.9</v>
      </c>
      <c r="D154" s="232">
        <v>3154.0833333333335</v>
      </c>
      <c r="E154" s="232">
        <v>3132.916666666667</v>
      </c>
      <c r="F154" s="232">
        <v>3117.9333333333334</v>
      </c>
      <c r="G154" s="232">
        <v>3096.7666666666669</v>
      </c>
      <c r="H154" s="232">
        <v>3169.0666666666671</v>
      </c>
      <c r="I154" s="232">
        <v>3190.233333333334</v>
      </c>
      <c r="J154" s="232">
        <v>3205.2166666666672</v>
      </c>
      <c r="K154" s="231">
        <v>3175.25</v>
      </c>
      <c r="L154" s="231">
        <v>3139.1</v>
      </c>
      <c r="M154" s="231">
        <v>0.34721000000000002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576.79999999999995</v>
      </c>
      <c r="D155" s="232">
        <v>561.26666666666665</v>
      </c>
      <c r="E155" s="232">
        <v>536.5333333333333</v>
      </c>
      <c r="F155" s="232">
        <v>496.26666666666665</v>
      </c>
      <c r="G155" s="232">
        <v>471.5333333333333</v>
      </c>
      <c r="H155" s="232">
        <v>601.5333333333333</v>
      </c>
      <c r="I155" s="232">
        <v>626.26666666666665</v>
      </c>
      <c r="J155" s="232">
        <v>666.5333333333333</v>
      </c>
      <c r="K155" s="231">
        <v>586</v>
      </c>
      <c r="L155" s="231">
        <v>521</v>
      </c>
      <c r="M155" s="231">
        <v>114.55996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3114.75</v>
      </c>
      <c r="D156" s="232">
        <v>3132.8666666666668</v>
      </c>
      <c r="E156" s="232">
        <v>3081.2833333333338</v>
      </c>
      <c r="F156" s="232">
        <v>3047.8166666666671</v>
      </c>
      <c r="G156" s="232">
        <v>2996.233333333334</v>
      </c>
      <c r="H156" s="232">
        <v>3166.3333333333335</v>
      </c>
      <c r="I156" s="232">
        <v>3217.9166666666665</v>
      </c>
      <c r="J156" s="232">
        <v>3251.3833333333332</v>
      </c>
      <c r="K156" s="231">
        <v>3184.45</v>
      </c>
      <c r="L156" s="231">
        <v>3099.4</v>
      </c>
      <c r="M156" s="231">
        <v>3.2758400000000001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38064</v>
      </c>
      <c r="D157" s="232">
        <v>38109</v>
      </c>
      <c r="E157" s="232">
        <v>37780.050000000003</v>
      </c>
      <c r="F157" s="232">
        <v>37496.100000000006</v>
      </c>
      <c r="G157" s="232">
        <v>37167.150000000009</v>
      </c>
      <c r="H157" s="232">
        <v>38392.949999999997</v>
      </c>
      <c r="I157" s="232">
        <v>38721.899999999994</v>
      </c>
      <c r="J157" s="232">
        <v>39005.849999999991</v>
      </c>
      <c r="K157" s="231">
        <v>38437.949999999997</v>
      </c>
      <c r="L157" s="231">
        <v>37825.050000000003</v>
      </c>
      <c r="M157" s="231">
        <v>0.15506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905.9</v>
      </c>
      <c r="D158" s="232">
        <v>920.26666666666654</v>
      </c>
      <c r="E158" s="232">
        <v>885.73333333333312</v>
      </c>
      <c r="F158" s="232">
        <v>865.56666666666661</v>
      </c>
      <c r="G158" s="232">
        <v>831.03333333333319</v>
      </c>
      <c r="H158" s="232">
        <v>940.43333333333305</v>
      </c>
      <c r="I158" s="232">
        <v>974.96666666666658</v>
      </c>
      <c r="J158" s="232">
        <v>995.13333333333298</v>
      </c>
      <c r="K158" s="231">
        <v>954.8</v>
      </c>
      <c r="L158" s="231">
        <v>900.1</v>
      </c>
      <c r="M158" s="231">
        <v>2.3466100000000001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4895</v>
      </c>
      <c r="D159" s="232">
        <v>4925.5166666666664</v>
      </c>
      <c r="E159" s="232">
        <v>4853.0333333333328</v>
      </c>
      <c r="F159" s="232">
        <v>4811.0666666666666</v>
      </c>
      <c r="G159" s="232">
        <v>4738.583333333333</v>
      </c>
      <c r="H159" s="232">
        <v>4967.4833333333327</v>
      </c>
      <c r="I159" s="232">
        <v>5039.9666666666662</v>
      </c>
      <c r="J159" s="232">
        <v>5081.9333333333325</v>
      </c>
      <c r="K159" s="231">
        <v>4998</v>
      </c>
      <c r="L159" s="231">
        <v>4883.55</v>
      </c>
      <c r="M159" s="231">
        <v>3.0747499999999999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221.7</v>
      </c>
      <c r="D160" s="232">
        <v>220.83333333333334</v>
      </c>
      <c r="E160" s="232">
        <v>219.66666666666669</v>
      </c>
      <c r="F160" s="232">
        <v>217.63333333333335</v>
      </c>
      <c r="G160" s="232">
        <v>216.4666666666667</v>
      </c>
      <c r="H160" s="232">
        <v>222.86666666666667</v>
      </c>
      <c r="I160" s="232">
        <v>224.03333333333336</v>
      </c>
      <c r="J160" s="232">
        <v>226.06666666666666</v>
      </c>
      <c r="K160" s="231">
        <v>222</v>
      </c>
      <c r="L160" s="231">
        <v>218.8</v>
      </c>
      <c r="M160" s="231">
        <v>21.144729999999999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2275.6999999999998</v>
      </c>
      <c r="D161" s="232">
        <v>2271.35</v>
      </c>
      <c r="E161" s="232">
        <v>2254.3999999999996</v>
      </c>
      <c r="F161" s="232">
        <v>2233.1</v>
      </c>
      <c r="G161" s="232">
        <v>2216.1499999999996</v>
      </c>
      <c r="H161" s="232">
        <v>2292.6499999999996</v>
      </c>
      <c r="I161" s="232">
        <v>2309.5999999999995</v>
      </c>
      <c r="J161" s="232">
        <v>2330.8999999999996</v>
      </c>
      <c r="K161" s="231">
        <v>2288.3000000000002</v>
      </c>
      <c r="L161" s="231">
        <v>2250.0500000000002</v>
      </c>
      <c r="M161" s="231">
        <v>4.5829800000000001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3072.85</v>
      </c>
      <c r="D162" s="232">
        <v>3075.4166666666665</v>
      </c>
      <c r="E162" s="232">
        <v>3037.833333333333</v>
      </c>
      <c r="F162" s="232">
        <v>3002.8166666666666</v>
      </c>
      <c r="G162" s="232">
        <v>2965.2333333333331</v>
      </c>
      <c r="H162" s="232">
        <v>3110.4333333333329</v>
      </c>
      <c r="I162" s="232">
        <v>3148.016666666666</v>
      </c>
      <c r="J162" s="232">
        <v>3183.0333333333328</v>
      </c>
      <c r="K162" s="231">
        <v>3113</v>
      </c>
      <c r="L162" s="231">
        <v>3040.4</v>
      </c>
      <c r="M162" s="231">
        <v>4.6009099999999998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294.7</v>
      </c>
      <c r="D163" s="232">
        <v>297.09999999999997</v>
      </c>
      <c r="E163" s="232">
        <v>290.99999999999994</v>
      </c>
      <c r="F163" s="232">
        <v>287.29999999999995</v>
      </c>
      <c r="G163" s="232">
        <v>281.19999999999993</v>
      </c>
      <c r="H163" s="232">
        <v>300.79999999999995</v>
      </c>
      <c r="I163" s="232">
        <v>306.89999999999998</v>
      </c>
      <c r="J163" s="232">
        <v>310.59999999999997</v>
      </c>
      <c r="K163" s="231">
        <v>303.2</v>
      </c>
      <c r="L163" s="231">
        <v>293.39999999999998</v>
      </c>
      <c r="M163" s="231">
        <v>13.884080000000001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144.69999999999999</v>
      </c>
      <c r="D164" s="232">
        <v>144.51666666666665</v>
      </c>
      <c r="E164" s="232">
        <v>143.0333333333333</v>
      </c>
      <c r="F164" s="232">
        <v>141.36666666666665</v>
      </c>
      <c r="G164" s="232">
        <v>139.8833333333333</v>
      </c>
      <c r="H164" s="232">
        <v>146.18333333333331</v>
      </c>
      <c r="I164" s="232">
        <v>147.66666666666666</v>
      </c>
      <c r="J164" s="232">
        <v>149.33333333333331</v>
      </c>
      <c r="K164" s="231">
        <v>146</v>
      </c>
      <c r="L164" s="231">
        <v>142.85</v>
      </c>
      <c r="M164" s="231">
        <v>42.835439999999998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215.05</v>
      </c>
      <c r="D165" s="232">
        <v>214.28333333333333</v>
      </c>
      <c r="E165" s="232">
        <v>213.16666666666666</v>
      </c>
      <c r="F165" s="232">
        <v>211.28333333333333</v>
      </c>
      <c r="G165" s="232">
        <v>210.16666666666666</v>
      </c>
      <c r="H165" s="232">
        <v>216.16666666666666</v>
      </c>
      <c r="I165" s="232">
        <v>217.28333333333333</v>
      </c>
      <c r="J165" s="232">
        <v>219.16666666666666</v>
      </c>
      <c r="K165" s="231">
        <v>215.4</v>
      </c>
      <c r="L165" s="231">
        <v>212.4</v>
      </c>
      <c r="M165" s="231">
        <v>73.566230000000004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399.8</v>
      </c>
      <c r="D166" s="232">
        <v>400.59999999999997</v>
      </c>
      <c r="E166" s="232">
        <v>393.69999999999993</v>
      </c>
      <c r="F166" s="232">
        <v>387.59999999999997</v>
      </c>
      <c r="G166" s="232">
        <v>380.69999999999993</v>
      </c>
      <c r="H166" s="232">
        <v>406.69999999999993</v>
      </c>
      <c r="I166" s="232">
        <v>413.59999999999991</v>
      </c>
      <c r="J166" s="232">
        <v>419.69999999999993</v>
      </c>
      <c r="K166" s="231">
        <v>407.5</v>
      </c>
      <c r="L166" s="231">
        <v>394.5</v>
      </c>
      <c r="M166" s="231">
        <v>20.518660000000001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13720.1</v>
      </c>
      <c r="D167" s="232">
        <v>13686.883333333333</v>
      </c>
      <c r="E167" s="232">
        <v>13573.816666666666</v>
      </c>
      <c r="F167" s="232">
        <v>13427.533333333333</v>
      </c>
      <c r="G167" s="232">
        <v>13314.466666666665</v>
      </c>
      <c r="H167" s="232">
        <v>13833.166666666666</v>
      </c>
      <c r="I167" s="232">
        <v>13946.233333333335</v>
      </c>
      <c r="J167" s="232">
        <v>14092.516666666666</v>
      </c>
      <c r="K167" s="231">
        <v>13799.95</v>
      </c>
      <c r="L167" s="231">
        <v>13540.6</v>
      </c>
      <c r="M167" s="231">
        <v>4.249E-2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47.55</v>
      </c>
      <c r="D168" s="232">
        <v>48.016666666666659</v>
      </c>
      <c r="E168" s="232">
        <v>46.883333333333319</v>
      </c>
      <c r="F168" s="232">
        <v>46.216666666666661</v>
      </c>
      <c r="G168" s="232">
        <v>45.083333333333321</v>
      </c>
      <c r="H168" s="232">
        <v>48.683333333333316</v>
      </c>
      <c r="I168" s="232">
        <v>49.816666666666656</v>
      </c>
      <c r="J168" s="232">
        <v>50.483333333333313</v>
      </c>
      <c r="K168" s="231">
        <v>49.15</v>
      </c>
      <c r="L168" s="231">
        <v>47.35</v>
      </c>
      <c r="M168" s="231">
        <v>439.92957000000001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113</v>
      </c>
      <c r="D169" s="232">
        <v>113.06666666666668</v>
      </c>
      <c r="E169" s="232">
        <v>112.33333333333336</v>
      </c>
      <c r="F169" s="232">
        <v>111.66666666666669</v>
      </c>
      <c r="G169" s="232">
        <v>110.93333333333337</v>
      </c>
      <c r="H169" s="232">
        <v>113.73333333333335</v>
      </c>
      <c r="I169" s="232">
        <v>114.46666666666667</v>
      </c>
      <c r="J169" s="232">
        <v>115.13333333333334</v>
      </c>
      <c r="K169" s="231">
        <v>113.8</v>
      </c>
      <c r="L169" s="231">
        <v>112.4</v>
      </c>
      <c r="M169" s="231">
        <v>34.766460000000002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2383.6999999999998</v>
      </c>
      <c r="D170" s="232">
        <v>2382.6166666666668</v>
      </c>
      <c r="E170" s="232">
        <v>2369.0833333333335</v>
      </c>
      <c r="F170" s="232">
        <v>2354.4666666666667</v>
      </c>
      <c r="G170" s="232">
        <v>2340.9333333333334</v>
      </c>
      <c r="H170" s="232">
        <v>2397.2333333333336</v>
      </c>
      <c r="I170" s="232">
        <v>2410.7666666666664</v>
      </c>
      <c r="J170" s="232">
        <v>2425.3833333333337</v>
      </c>
      <c r="K170" s="231">
        <v>2396.15</v>
      </c>
      <c r="L170" s="231">
        <v>2368</v>
      </c>
      <c r="M170" s="231">
        <v>43.538139999999999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746.35</v>
      </c>
      <c r="D171" s="232">
        <v>747.08333333333337</v>
      </c>
      <c r="E171" s="232">
        <v>739.16666666666674</v>
      </c>
      <c r="F171" s="232">
        <v>731.98333333333335</v>
      </c>
      <c r="G171" s="232">
        <v>724.06666666666672</v>
      </c>
      <c r="H171" s="232">
        <v>754.26666666666677</v>
      </c>
      <c r="I171" s="232">
        <v>762.18333333333351</v>
      </c>
      <c r="J171" s="232">
        <v>769.36666666666679</v>
      </c>
      <c r="K171" s="231">
        <v>755</v>
      </c>
      <c r="L171" s="231">
        <v>739.9</v>
      </c>
      <c r="M171" s="231">
        <v>6.3657300000000001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1122.05</v>
      </c>
      <c r="D172" s="232">
        <v>1127.8666666666666</v>
      </c>
      <c r="E172" s="232">
        <v>1113.3833333333332</v>
      </c>
      <c r="F172" s="232">
        <v>1104.7166666666667</v>
      </c>
      <c r="G172" s="232">
        <v>1090.2333333333333</v>
      </c>
      <c r="H172" s="232">
        <v>1136.5333333333331</v>
      </c>
      <c r="I172" s="232">
        <v>1151.0166666666662</v>
      </c>
      <c r="J172" s="232">
        <v>1159.6833333333329</v>
      </c>
      <c r="K172" s="231">
        <v>1142.3499999999999</v>
      </c>
      <c r="L172" s="231">
        <v>1119.2</v>
      </c>
      <c r="M172" s="231">
        <v>9.7379899999999999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2224.5</v>
      </c>
      <c r="D173" s="232">
        <v>2233.1666666666665</v>
      </c>
      <c r="E173" s="232">
        <v>2206.333333333333</v>
      </c>
      <c r="F173" s="232">
        <v>2188.1666666666665</v>
      </c>
      <c r="G173" s="232">
        <v>2161.333333333333</v>
      </c>
      <c r="H173" s="232">
        <v>2251.333333333333</v>
      </c>
      <c r="I173" s="232">
        <v>2278.1666666666661</v>
      </c>
      <c r="J173" s="232">
        <v>2296.333333333333</v>
      </c>
      <c r="K173" s="231">
        <v>2260</v>
      </c>
      <c r="L173" s="231">
        <v>2215</v>
      </c>
      <c r="M173" s="231">
        <v>3.24464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82.45</v>
      </c>
      <c r="D174" s="232">
        <v>82.36666666666666</v>
      </c>
      <c r="E174" s="232">
        <v>81.73333333333332</v>
      </c>
      <c r="F174" s="232">
        <v>81.016666666666666</v>
      </c>
      <c r="G174" s="232">
        <v>80.383333333333326</v>
      </c>
      <c r="H174" s="232">
        <v>83.083333333333314</v>
      </c>
      <c r="I174" s="232">
        <v>83.716666666666669</v>
      </c>
      <c r="J174" s="232">
        <v>84.433333333333309</v>
      </c>
      <c r="K174" s="231">
        <v>83</v>
      </c>
      <c r="L174" s="231">
        <v>81.650000000000006</v>
      </c>
      <c r="M174" s="231">
        <v>56.7288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25412.799999999999</v>
      </c>
      <c r="D175" s="232">
        <v>25495.933333333334</v>
      </c>
      <c r="E175" s="232">
        <v>25116.866666666669</v>
      </c>
      <c r="F175" s="232">
        <v>24820.933333333334</v>
      </c>
      <c r="G175" s="232">
        <v>24441.866666666669</v>
      </c>
      <c r="H175" s="232">
        <v>25791.866666666669</v>
      </c>
      <c r="I175" s="232">
        <v>26170.933333333334</v>
      </c>
      <c r="J175" s="232">
        <v>26466.866666666669</v>
      </c>
      <c r="K175" s="231">
        <v>25875</v>
      </c>
      <c r="L175" s="231">
        <v>25200</v>
      </c>
      <c r="M175" s="231">
        <v>0.31612000000000001</v>
      </c>
      <c r="N175" s="1"/>
      <c r="O175" s="1"/>
    </row>
    <row r="176" spans="1:15" ht="12.75" customHeight="1">
      <c r="A176" s="214">
        <v>167</v>
      </c>
      <c r="B176" t="s">
        <v>875</v>
      </c>
      <c r="C176" s="303" t="e">
        <v>#N/A</v>
      </c>
      <c r="D176" s="304" t="e">
        <v>#N/A</v>
      </c>
      <c r="E176" s="304" t="e">
        <v>#N/A</v>
      </c>
      <c r="F176" s="304" t="e">
        <v>#N/A</v>
      </c>
      <c r="G176" s="304" t="e">
        <v>#N/A</v>
      </c>
      <c r="H176" s="304" t="e">
        <v>#N/A</v>
      </c>
      <c r="I176" s="304" t="e">
        <v>#N/A</v>
      </c>
      <c r="J176" s="304" t="e">
        <v>#N/A</v>
      </c>
      <c r="K176" s="303" t="e">
        <v>#N/A</v>
      </c>
      <c r="L176" s="303" t="e">
        <v>#N/A</v>
      </c>
      <c r="M176" s="303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3246.5</v>
      </c>
      <c r="D177" s="232">
        <v>3248.1833333333329</v>
      </c>
      <c r="E177" s="232">
        <v>3218.3166666666657</v>
      </c>
      <c r="F177" s="232">
        <v>3190.1333333333328</v>
      </c>
      <c r="G177" s="232">
        <v>3160.2666666666655</v>
      </c>
      <c r="H177" s="232">
        <v>3276.3666666666659</v>
      </c>
      <c r="I177" s="232">
        <v>3306.2333333333336</v>
      </c>
      <c r="J177" s="232">
        <v>3334.4166666666661</v>
      </c>
      <c r="K177" s="231">
        <v>3278.05</v>
      </c>
      <c r="L177" s="231">
        <v>3220</v>
      </c>
      <c r="M177" s="231">
        <v>1.6049899999999999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460.9</v>
      </c>
      <c r="D178" s="232">
        <v>462.48333333333335</v>
      </c>
      <c r="E178" s="232">
        <v>456.91666666666669</v>
      </c>
      <c r="F178" s="232">
        <v>452.93333333333334</v>
      </c>
      <c r="G178" s="232">
        <v>447.36666666666667</v>
      </c>
      <c r="H178" s="232">
        <v>466.4666666666667</v>
      </c>
      <c r="I178" s="232">
        <v>472.0333333333333</v>
      </c>
      <c r="J178" s="232">
        <v>476.01666666666671</v>
      </c>
      <c r="K178" s="231">
        <v>468.05</v>
      </c>
      <c r="L178" s="231">
        <v>458.5</v>
      </c>
      <c r="M178" s="231">
        <v>5.6547799999999997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521.04999999999995</v>
      </c>
      <c r="D179" s="232">
        <v>522.05000000000007</v>
      </c>
      <c r="E179" s="232">
        <v>516.60000000000014</v>
      </c>
      <c r="F179" s="232">
        <v>512.15000000000009</v>
      </c>
      <c r="G179" s="232">
        <v>506.70000000000016</v>
      </c>
      <c r="H179" s="232">
        <v>526.50000000000011</v>
      </c>
      <c r="I179" s="232">
        <v>531.95000000000016</v>
      </c>
      <c r="J179" s="232">
        <v>536.40000000000009</v>
      </c>
      <c r="K179" s="231">
        <v>527.5</v>
      </c>
      <c r="L179" s="231">
        <v>517.6</v>
      </c>
      <c r="M179" s="231">
        <v>122.53035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82.95</v>
      </c>
      <c r="D180" s="232">
        <v>83.8</v>
      </c>
      <c r="E180" s="232">
        <v>81.899999999999991</v>
      </c>
      <c r="F180" s="232">
        <v>80.849999999999994</v>
      </c>
      <c r="G180" s="232">
        <v>78.949999999999989</v>
      </c>
      <c r="H180" s="232">
        <v>84.85</v>
      </c>
      <c r="I180" s="232">
        <v>86.75</v>
      </c>
      <c r="J180" s="232">
        <v>87.8</v>
      </c>
      <c r="K180" s="231">
        <v>85.7</v>
      </c>
      <c r="L180" s="231">
        <v>82.75</v>
      </c>
      <c r="M180" s="231">
        <v>193.05545000000001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970.5</v>
      </c>
      <c r="D181" s="232">
        <v>972.51666666666677</v>
      </c>
      <c r="E181" s="232">
        <v>961.68333333333351</v>
      </c>
      <c r="F181" s="232">
        <v>952.86666666666679</v>
      </c>
      <c r="G181" s="232">
        <v>942.03333333333353</v>
      </c>
      <c r="H181" s="232">
        <v>981.33333333333348</v>
      </c>
      <c r="I181" s="232">
        <v>992.16666666666674</v>
      </c>
      <c r="J181" s="232">
        <v>1000.9833333333335</v>
      </c>
      <c r="K181" s="231">
        <v>983.35</v>
      </c>
      <c r="L181" s="231">
        <v>963.7</v>
      </c>
      <c r="M181" s="231">
        <v>18.238350000000001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433.1</v>
      </c>
      <c r="D182" s="232">
        <v>435.2166666666667</v>
      </c>
      <c r="E182" s="232">
        <v>428.88333333333338</v>
      </c>
      <c r="F182" s="232">
        <v>424.66666666666669</v>
      </c>
      <c r="G182" s="232">
        <v>418.33333333333337</v>
      </c>
      <c r="H182" s="232">
        <v>439.43333333333339</v>
      </c>
      <c r="I182" s="232">
        <v>445.76666666666665</v>
      </c>
      <c r="J182" s="232">
        <v>449.98333333333341</v>
      </c>
      <c r="K182" s="231">
        <v>441.55</v>
      </c>
      <c r="L182" s="231">
        <v>431</v>
      </c>
      <c r="M182" s="231">
        <v>3.9045200000000002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566.45000000000005</v>
      </c>
      <c r="D183" s="232">
        <v>572.35</v>
      </c>
      <c r="E183" s="232">
        <v>557.95000000000005</v>
      </c>
      <c r="F183" s="232">
        <v>549.45000000000005</v>
      </c>
      <c r="G183" s="232">
        <v>535.05000000000007</v>
      </c>
      <c r="H183" s="232">
        <v>580.85</v>
      </c>
      <c r="I183" s="232">
        <v>595.24999999999989</v>
      </c>
      <c r="J183" s="232">
        <v>603.75</v>
      </c>
      <c r="K183" s="231">
        <v>586.75</v>
      </c>
      <c r="L183" s="231">
        <v>563.85</v>
      </c>
      <c r="M183" s="231">
        <v>4.6472199999999999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1105.3</v>
      </c>
      <c r="D184" s="232">
        <v>1111.9333333333334</v>
      </c>
      <c r="E184" s="232">
        <v>1096.3666666666668</v>
      </c>
      <c r="F184" s="232">
        <v>1087.4333333333334</v>
      </c>
      <c r="G184" s="232">
        <v>1071.8666666666668</v>
      </c>
      <c r="H184" s="232">
        <v>1120.8666666666668</v>
      </c>
      <c r="I184" s="232">
        <v>1136.4333333333334</v>
      </c>
      <c r="J184" s="232">
        <v>1145.3666666666668</v>
      </c>
      <c r="K184" s="231">
        <v>1127.5</v>
      </c>
      <c r="L184" s="231">
        <v>1103</v>
      </c>
      <c r="M184" s="231">
        <v>9.79359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972.1</v>
      </c>
      <c r="D185" s="232">
        <v>975.08333333333337</v>
      </c>
      <c r="E185" s="232">
        <v>965.51666666666677</v>
      </c>
      <c r="F185" s="232">
        <v>958.93333333333339</v>
      </c>
      <c r="G185" s="232">
        <v>949.36666666666679</v>
      </c>
      <c r="H185" s="232">
        <v>981.66666666666674</v>
      </c>
      <c r="I185" s="232">
        <v>991.23333333333335</v>
      </c>
      <c r="J185" s="232">
        <v>997.81666666666672</v>
      </c>
      <c r="K185" s="231">
        <v>984.65</v>
      </c>
      <c r="L185" s="231">
        <v>968.5</v>
      </c>
      <c r="M185" s="231">
        <v>8.3987300000000005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1202.55</v>
      </c>
      <c r="D186" s="232">
        <v>1206.3833333333334</v>
      </c>
      <c r="E186" s="232">
        <v>1196.7666666666669</v>
      </c>
      <c r="F186" s="232">
        <v>1190.9833333333333</v>
      </c>
      <c r="G186" s="232">
        <v>1181.3666666666668</v>
      </c>
      <c r="H186" s="232">
        <v>1212.166666666667</v>
      </c>
      <c r="I186" s="232">
        <v>1221.7833333333333</v>
      </c>
      <c r="J186" s="232">
        <v>1227.5666666666671</v>
      </c>
      <c r="K186" s="231">
        <v>1216</v>
      </c>
      <c r="L186" s="231">
        <v>1200.5999999999999</v>
      </c>
      <c r="M186" s="231">
        <v>1.22675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3400.45</v>
      </c>
      <c r="D187" s="232">
        <v>3405.5666666666671</v>
      </c>
      <c r="E187" s="232">
        <v>3377.1833333333343</v>
      </c>
      <c r="F187" s="232">
        <v>3353.9166666666674</v>
      </c>
      <c r="G187" s="232">
        <v>3325.5333333333347</v>
      </c>
      <c r="H187" s="232">
        <v>3428.8333333333339</v>
      </c>
      <c r="I187" s="232">
        <v>3457.2166666666662</v>
      </c>
      <c r="J187" s="232">
        <v>3480.4833333333336</v>
      </c>
      <c r="K187" s="231">
        <v>3433.95</v>
      </c>
      <c r="L187" s="231">
        <v>3382.3</v>
      </c>
      <c r="M187" s="231">
        <v>9.7759199999999993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716.15</v>
      </c>
      <c r="D188" s="232">
        <v>717.0333333333333</v>
      </c>
      <c r="E188" s="232">
        <v>712.71666666666658</v>
      </c>
      <c r="F188" s="232">
        <v>709.2833333333333</v>
      </c>
      <c r="G188" s="232">
        <v>704.96666666666658</v>
      </c>
      <c r="H188" s="232">
        <v>720.46666666666658</v>
      </c>
      <c r="I188" s="232">
        <v>724.78333333333319</v>
      </c>
      <c r="J188" s="232">
        <v>728.21666666666658</v>
      </c>
      <c r="K188" s="231">
        <v>721.35</v>
      </c>
      <c r="L188" s="231">
        <v>713.6</v>
      </c>
      <c r="M188" s="231">
        <v>10.403510000000001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6512.85</v>
      </c>
      <c r="D189" s="232">
        <v>6492.6166666666659</v>
      </c>
      <c r="E189" s="232">
        <v>6460.2333333333318</v>
      </c>
      <c r="F189" s="232">
        <v>6407.6166666666659</v>
      </c>
      <c r="G189" s="232">
        <v>6375.2333333333318</v>
      </c>
      <c r="H189" s="232">
        <v>6545.2333333333318</v>
      </c>
      <c r="I189" s="232">
        <v>6577.616666666665</v>
      </c>
      <c r="J189" s="232">
        <v>6630.2333333333318</v>
      </c>
      <c r="K189" s="231">
        <v>6525</v>
      </c>
      <c r="L189" s="231">
        <v>6440</v>
      </c>
      <c r="M189" s="231">
        <v>0.63934999999999997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427.75</v>
      </c>
      <c r="D190" s="232">
        <v>430.48333333333335</v>
      </c>
      <c r="E190" s="232">
        <v>424.26666666666671</v>
      </c>
      <c r="F190" s="232">
        <v>420.78333333333336</v>
      </c>
      <c r="G190" s="232">
        <v>414.56666666666672</v>
      </c>
      <c r="H190" s="232">
        <v>433.9666666666667</v>
      </c>
      <c r="I190" s="232">
        <v>440.18333333333339</v>
      </c>
      <c r="J190" s="232">
        <v>443.66666666666669</v>
      </c>
      <c r="K190" s="231">
        <v>436.7</v>
      </c>
      <c r="L190" s="231">
        <v>427</v>
      </c>
      <c r="M190" s="231">
        <v>78.950239999999994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202.3</v>
      </c>
      <c r="D191" s="232">
        <v>202.18333333333331</v>
      </c>
      <c r="E191" s="232">
        <v>201.41666666666663</v>
      </c>
      <c r="F191" s="232">
        <v>200.53333333333333</v>
      </c>
      <c r="G191" s="232">
        <v>199.76666666666665</v>
      </c>
      <c r="H191" s="232">
        <v>203.06666666666661</v>
      </c>
      <c r="I191" s="232">
        <v>203.83333333333331</v>
      </c>
      <c r="J191" s="232">
        <v>204.71666666666658</v>
      </c>
      <c r="K191" s="231">
        <v>202.95</v>
      </c>
      <c r="L191" s="231">
        <v>201.3</v>
      </c>
      <c r="M191" s="231">
        <v>52.126109999999997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109.75</v>
      </c>
      <c r="D192" s="232">
        <v>110.73333333333333</v>
      </c>
      <c r="E192" s="232">
        <v>108.56666666666666</v>
      </c>
      <c r="F192" s="232">
        <v>107.38333333333333</v>
      </c>
      <c r="G192" s="232">
        <v>105.21666666666665</v>
      </c>
      <c r="H192" s="232">
        <v>111.91666666666667</v>
      </c>
      <c r="I192" s="232">
        <v>114.08333333333333</v>
      </c>
      <c r="J192" s="232">
        <v>115.26666666666668</v>
      </c>
      <c r="K192" s="231">
        <v>112.9</v>
      </c>
      <c r="L192" s="231">
        <v>109.55</v>
      </c>
      <c r="M192" s="231">
        <v>343.26940000000002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57.55</v>
      </c>
      <c r="D193" s="232">
        <v>58.166666666666664</v>
      </c>
      <c r="E193" s="232">
        <v>55.68333333333333</v>
      </c>
      <c r="F193" s="232">
        <v>53.816666666666663</v>
      </c>
      <c r="G193" s="232">
        <v>51.333333333333329</v>
      </c>
      <c r="H193" s="232">
        <v>60.033333333333331</v>
      </c>
      <c r="I193" s="232">
        <v>62.516666666666666</v>
      </c>
      <c r="J193" s="232">
        <v>64.383333333333326</v>
      </c>
      <c r="K193" s="231">
        <v>60.65</v>
      </c>
      <c r="L193" s="231">
        <v>56.3</v>
      </c>
      <c r="M193" s="231">
        <v>119.62653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1119</v>
      </c>
      <c r="D194" s="232">
        <v>1125.3333333333333</v>
      </c>
      <c r="E194" s="232">
        <v>1109.6666666666665</v>
      </c>
      <c r="F194" s="232">
        <v>1100.3333333333333</v>
      </c>
      <c r="G194" s="232">
        <v>1084.6666666666665</v>
      </c>
      <c r="H194" s="232">
        <v>1134.6666666666665</v>
      </c>
      <c r="I194" s="232">
        <v>1150.333333333333</v>
      </c>
      <c r="J194" s="232">
        <v>1159.6666666666665</v>
      </c>
      <c r="K194" s="231">
        <v>1141</v>
      </c>
      <c r="L194" s="231">
        <v>1116</v>
      </c>
      <c r="M194" s="231">
        <v>19.134930000000001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720.5</v>
      </c>
      <c r="D195" s="232">
        <v>724.93333333333339</v>
      </c>
      <c r="E195" s="232">
        <v>712.41666666666674</v>
      </c>
      <c r="F195" s="232">
        <v>704.33333333333337</v>
      </c>
      <c r="G195" s="232">
        <v>691.81666666666672</v>
      </c>
      <c r="H195" s="232">
        <v>733.01666666666677</v>
      </c>
      <c r="I195" s="232">
        <v>745.53333333333342</v>
      </c>
      <c r="J195" s="232">
        <v>753.61666666666679</v>
      </c>
      <c r="K195" s="231">
        <v>737.45</v>
      </c>
      <c r="L195" s="231">
        <v>716.85</v>
      </c>
      <c r="M195" s="231">
        <v>3.8441399999999999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2399.1</v>
      </c>
      <c r="D196" s="232">
        <v>2396.9333333333334</v>
      </c>
      <c r="E196" s="232">
        <v>2380.1166666666668</v>
      </c>
      <c r="F196" s="232">
        <v>2361.1333333333332</v>
      </c>
      <c r="G196" s="232">
        <v>2344.3166666666666</v>
      </c>
      <c r="H196" s="232">
        <v>2415.916666666667</v>
      </c>
      <c r="I196" s="232">
        <v>2432.7333333333336</v>
      </c>
      <c r="J196" s="232">
        <v>2451.7166666666672</v>
      </c>
      <c r="K196" s="231">
        <v>2413.75</v>
      </c>
      <c r="L196" s="231">
        <v>2377.9499999999998</v>
      </c>
      <c r="M196" s="231">
        <v>11.456910000000001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1480.45</v>
      </c>
      <c r="D197" s="232">
        <v>1485.8166666666666</v>
      </c>
      <c r="E197" s="232">
        <v>1462.6333333333332</v>
      </c>
      <c r="F197" s="232">
        <v>1444.8166666666666</v>
      </c>
      <c r="G197" s="232">
        <v>1421.6333333333332</v>
      </c>
      <c r="H197" s="232">
        <v>1503.6333333333332</v>
      </c>
      <c r="I197" s="232">
        <v>1526.8166666666666</v>
      </c>
      <c r="J197" s="232">
        <v>1544.6333333333332</v>
      </c>
      <c r="K197" s="231">
        <v>1509</v>
      </c>
      <c r="L197" s="231">
        <v>1468</v>
      </c>
      <c r="M197" s="231">
        <v>3.4734799999999999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496.7</v>
      </c>
      <c r="D198" s="232">
        <v>499.66666666666669</v>
      </c>
      <c r="E198" s="232">
        <v>492.63333333333338</v>
      </c>
      <c r="F198" s="232">
        <v>488.56666666666672</v>
      </c>
      <c r="G198" s="232">
        <v>481.53333333333342</v>
      </c>
      <c r="H198" s="232">
        <v>503.73333333333335</v>
      </c>
      <c r="I198" s="232">
        <v>510.76666666666665</v>
      </c>
      <c r="J198" s="232">
        <v>514.83333333333326</v>
      </c>
      <c r="K198" s="231">
        <v>506.7</v>
      </c>
      <c r="L198" s="231">
        <v>495.6</v>
      </c>
      <c r="M198" s="231">
        <v>2.6055100000000002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1305.55</v>
      </c>
      <c r="D199" s="232">
        <v>1315.6000000000001</v>
      </c>
      <c r="E199" s="232">
        <v>1289.2500000000002</v>
      </c>
      <c r="F199" s="232">
        <v>1272.95</v>
      </c>
      <c r="G199" s="232">
        <v>1246.6000000000001</v>
      </c>
      <c r="H199" s="232">
        <v>1331.9000000000003</v>
      </c>
      <c r="I199" s="232">
        <v>1358.2500000000002</v>
      </c>
      <c r="J199" s="232">
        <v>1374.5500000000004</v>
      </c>
      <c r="K199" s="231">
        <v>1341.95</v>
      </c>
      <c r="L199" s="231">
        <v>1299.3</v>
      </c>
      <c r="M199" s="231">
        <v>4.0936500000000002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30.75</v>
      </c>
      <c r="D200" s="232">
        <v>30.916666666666668</v>
      </c>
      <c r="E200" s="232">
        <v>30.533333333333335</v>
      </c>
      <c r="F200" s="232">
        <v>30.316666666666666</v>
      </c>
      <c r="G200" s="232">
        <v>29.933333333333334</v>
      </c>
      <c r="H200" s="232">
        <v>31.133333333333336</v>
      </c>
      <c r="I200" s="232">
        <v>31.516666666666669</v>
      </c>
      <c r="J200" s="232">
        <v>31.733333333333338</v>
      </c>
      <c r="K200" s="231">
        <v>31.3</v>
      </c>
      <c r="L200" s="231">
        <v>30.7</v>
      </c>
      <c r="M200" s="231">
        <v>26.442820000000001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2551.0500000000002</v>
      </c>
      <c r="D201" s="232">
        <v>2541.0166666666669</v>
      </c>
      <c r="E201" s="232">
        <v>2518.1333333333337</v>
      </c>
      <c r="F201" s="232">
        <v>2485.2166666666667</v>
      </c>
      <c r="G201" s="232">
        <v>2462.3333333333335</v>
      </c>
      <c r="H201" s="232">
        <v>2573.9333333333338</v>
      </c>
      <c r="I201" s="232">
        <v>2596.8166666666671</v>
      </c>
      <c r="J201" s="232">
        <v>2629.733333333334</v>
      </c>
      <c r="K201" s="231">
        <v>2563.9</v>
      </c>
      <c r="L201" s="231">
        <v>2508.1</v>
      </c>
      <c r="M201" s="231">
        <v>1.2086399999999999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738.3</v>
      </c>
      <c r="D202" s="232">
        <v>743.0333333333333</v>
      </c>
      <c r="E202" s="232">
        <v>731.26666666666665</v>
      </c>
      <c r="F202" s="232">
        <v>724.23333333333335</v>
      </c>
      <c r="G202" s="232">
        <v>712.4666666666667</v>
      </c>
      <c r="H202" s="232">
        <v>750.06666666666661</v>
      </c>
      <c r="I202" s="232">
        <v>761.83333333333326</v>
      </c>
      <c r="J202" s="232">
        <v>768.86666666666656</v>
      </c>
      <c r="K202" s="231">
        <v>754.8</v>
      </c>
      <c r="L202" s="231">
        <v>736</v>
      </c>
      <c r="M202" s="231">
        <v>21.002939999999999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7216.7</v>
      </c>
      <c r="D203" s="232">
        <v>7208.1333333333341</v>
      </c>
      <c r="E203" s="232">
        <v>7174.4666666666681</v>
      </c>
      <c r="F203" s="232">
        <v>7132.2333333333336</v>
      </c>
      <c r="G203" s="232">
        <v>7098.5666666666675</v>
      </c>
      <c r="H203" s="232">
        <v>7250.3666666666686</v>
      </c>
      <c r="I203" s="232">
        <v>7284.0333333333347</v>
      </c>
      <c r="J203" s="232">
        <v>7326.2666666666692</v>
      </c>
      <c r="K203" s="231">
        <v>7241.8</v>
      </c>
      <c r="L203" s="231">
        <v>7165.9</v>
      </c>
      <c r="M203" s="231">
        <v>2.06602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66.849999999999994</v>
      </c>
      <c r="D204" s="232">
        <v>67.45</v>
      </c>
      <c r="E204" s="232">
        <v>65.400000000000006</v>
      </c>
      <c r="F204" s="232">
        <v>63.95</v>
      </c>
      <c r="G204" s="232">
        <v>61.900000000000006</v>
      </c>
      <c r="H204" s="232">
        <v>68.900000000000006</v>
      </c>
      <c r="I204" s="232">
        <v>70.949999999999989</v>
      </c>
      <c r="J204" s="232">
        <v>72.400000000000006</v>
      </c>
      <c r="K204" s="231">
        <v>69.5</v>
      </c>
      <c r="L204" s="231">
        <v>66</v>
      </c>
      <c r="M204" s="231">
        <v>98.81953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1431.35</v>
      </c>
      <c r="D205" s="232">
        <v>1437</v>
      </c>
      <c r="E205" s="232">
        <v>1419.9</v>
      </c>
      <c r="F205" s="232">
        <v>1408.45</v>
      </c>
      <c r="G205" s="232">
        <v>1391.3500000000001</v>
      </c>
      <c r="H205" s="232">
        <v>1448.45</v>
      </c>
      <c r="I205" s="232">
        <v>1465.55</v>
      </c>
      <c r="J205" s="232">
        <v>1477</v>
      </c>
      <c r="K205" s="231">
        <v>1454.1</v>
      </c>
      <c r="L205" s="231">
        <v>1425.55</v>
      </c>
      <c r="M205" s="231">
        <v>1.54359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743.4</v>
      </c>
      <c r="D206" s="232">
        <v>742.80000000000007</v>
      </c>
      <c r="E206" s="232">
        <v>739.20000000000016</v>
      </c>
      <c r="F206" s="232">
        <v>735.00000000000011</v>
      </c>
      <c r="G206" s="232">
        <v>731.4000000000002</v>
      </c>
      <c r="H206" s="232">
        <v>747.00000000000011</v>
      </c>
      <c r="I206" s="232">
        <v>750.6</v>
      </c>
      <c r="J206" s="232">
        <v>754.80000000000007</v>
      </c>
      <c r="K206" s="231">
        <v>746.4</v>
      </c>
      <c r="L206" s="231">
        <v>738.6</v>
      </c>
      <c r="M206" s="231">
        <v>6.2637400000000003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1291.55</v>
      </c>
      <c r="D207" s="232">
        <v>1300.7</v>
      </c>
      <c r="E207" s="232">
        <v>1276.6000000000001</v>
      </c>
      <c r="F207" s="232">
        <v>1261.6500000000001</v>
      </c>
      <c r="G207" s="232">
        <v>1237.5500000000002</v>
      </c>
      <c r="H207" s="232">
        <v>1315.65</v>
      </c>
      <c r="I207" s="232">
        <v>1339.75</v>
      </c>
      <c r="J207" s="232">
        <v>1354.7</v>
      </c>
      <c r="K207" s="231">
        <v>1324.8</v>
      </c>
      <c r="L207" s="231">
        <v>1285.75</v>
      </c>
      <c r="M207" s="231">
        <v>12.84563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294.45</v>
      </c>
      <c r="D208" s="232">
        <v>297.09999999999997</v>
      </c>
      <c r="E208" s="232">
        <v>289.34999999999991</v>
      </c>
      <c r="F208" s="232">
        <v>284.24999999999994</v>
      </c>
      <c r="G208" s="232">
        <v>276.49999999999989</v>
      </c>
      <c r="H208" s="232">
        <v>302.19999999999993</v>
      </c>
      <c r="I208" s="232">
        <v>309.95000000000005</v>
      </c>
      <c r="J208" s="232">
        <v>315.04999999999995</v>
      </c>
      <c r="K208" s="231">
        <v>304.85000000000002</v>
      </c>
      <c r="L208" s="231">
        <v>292</v>
      </c>
      <c r="M208" s="231">
        <v>104.91706000000001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6.75</v>
      </c>
      <c r="D209" s="232">
        <v>6.8166666666666673</v>
      </c>
      <c r="E209" s="232">
        <v>6.5833333333333348</v>
      </c>
      <c r="F209" s="232">
        <v>6.4166666666666679</v>
      </c>
      <c r="G209" s="232">
        <v>6.1833333333333353</v>
      </c>
      <c r="H209" s="232">
        <v>6.9833333333333343</v>
      </c>
      <c r="I209" s="232">
        <v>7.2166666666666668</v>
      </c>
      <c r="J209" s="232">
        <v>7.3833333333333337</v>
      </c>
      <c r="K209" s="231">
        <v>7.05</v>
      </c>
      <c r="L209" s="231">
        <v>6.65</v>
      </c>
      <c r="M209" s="231">
        <v>1347.6468600000001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895.2</v>
      </c>
      <c r="D210" s="232">
        <v>899.35</v>
      </c>
      <c r="E210" s="232">
        <v>888.15000000000009</v>
      </c>
      <c r="F210" s="232">
        <v>881.1</v>
      </c>
      <c r="G210" s="232">
        <v>869.90000000000009</v>
      </c>
      <c r="H210" s="232">
        <v>906.40000000000009</v>
      </c>
      <c r="I210" s="232">
        <v>917.60000000000014</v>
      </c>
      <c r="J210" s="232">
        <v>924.65000000000009</v>
      </c>
      <c r="K210" s="231">
        <v>910.55</v>
      </c>
      <c r="L210" s="231">
        <v>892.3</v>
      </c>
      <c r="M210" s="231">
        <v>22.873010000000001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1321</v>
      </c>
      <c r="D211" s="232">
        <v>1305.6166666666668</v>
      </c>
      <c r="E211" s="232">
        <v>1286.4333333333336</v>
      </c>
      <c r="F211" s="232">
        <v>1251.8666666666668</v>
      </c>
      <c r="G211" s="232">
        <v>1232.6833333333336</v>
      </c>
      <c r="H211" s="232">
        <v>1340.1833333333336</v>
      </c>
      <c r="I211" s="232">
        <v>1359.366666666667</v>
      </c>
      <c r="J211" s="232">
        <v>1393.9333333333336</v>
      </c>
      <c r="K211" s="231">
        <v>1324.8</v>
      </c>
      <c r="L211" s="231">
        <v>1271.05</v>
      </c>
      <c r="M211" s="231">
        <v>2.9731900000000002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393.3</v>
      </c>
      <c r="D212" s="232">
        <v>394.11666666666662</v>
      </c>
      <c r="E212" s="232">
        <v>391.73333333333323</v>
      </c>
      <c r="F212" s="232">
        <v>390.16666666666663</v>
      </c>
      <c r="G212" s="232">
        <v>387.78333333333325</v>
      </c>
      <c r="H212" s="232">
        <v>395.68333333333322</v>
      </c>
      <c r="I212" s="232">
        <v>398.06666666666655</v>
      </c>
      <c r="J212" s="232">
        <v>399.63333333333321</v>
      </c>
      <c r="K212" s="231">
        <v>396.5</v>
      </c>
      <c r="L212" s="231">
        <v>392.55</v>
      </c>
      <c r="M212" s="231">
        <v>25.533169999999998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16.149999999999999</v>
      </c>
      <c r="D213" s="232">
        <v>16.266666666666669</v>
      </c>
      <c r="E213" s="232">
        <v>15.983333333333338</v>
      </c>
      <c r="F213" s="232">
        <v>15.81666666666667</v>
      </c>
      <c r="G213" s="232">
        <v>15.533333333333339</v>
      </c>
      <c r="H213" s="232">
        <v>16.433333333333337</v>
      </c>
      <c r="I213" s="232">
        <v>16.716666666666669</v>
      </c>
      <c r="J213" s="232">
        <v>16.883333333333336</v>
      </c>
      <c r="K213" s="231">
        <v>16.55</v>
      </c>
      <c r="L213" s="231">
        <v>16.100000000000001</v>
      </c>
      <c r="M213" s="231">
        <v>885.44284000000005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195.55</v>
      </c>
      <c r="D214" s="232">
        <v>196.13333333333333</v>
      </c>
      <c r="E214" s="232">
        <v>187.41666666666666</v>
      </c>
      <c r="F214" s="232">
        <v>179.28333333333333</v>
      </c>
      <c r="G214" s="232">
        <v>170.56666666666666</v>
      </c>
      <c r="H214" s="232">
        <v>204.26666666666665</v>
      </c>
      <c r="I214" s="232">
        <v>212.98333333333335</v>
      </c>
      <c r="J214" s="232">
        <v>221.11666666666665</v>
      </c>
      <c r="K214" s="231">
        <v>204.85</v>
      </c>
      <c r="L214" s="231">
        <v>188</v>
      </c>
      <c r="M214" s="231">
        <v>373.57144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54.45</v>
      </c>
      <c r="D215" s="232">
        <v>55.066666666666663</v>
      </c>
      <c r="E215" s="232">
        <v>53.383333333333326</v>
      </c>
      <c r="F215" s="232">
        <v>52.316666666666663</v>
      </c>
      <c r="G215" s="232">
        <v>50.633333333333326</v>
      </c>
      <c r="H215" s="232">
        <v>56.133333333333326</v>
      </c>
      <c r="I215" s="232">
        <v>57.816666666666663</v>
      </c>
      <c r="J215" s="232">
        <v>58.883333333333326</v>
      </c>
      <c r="K215" s="231">
        <v>56.75</v>
      </c>
      <c r="L215" s="231">
        <v>54</v>
      </c>
      <c r="M215" s="231">
        <v>734.40698999999995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466.45</v>
      </c>
      <c r="D216" s="232">
        <v>466.5333333333333</v>
      </c>
      <c r="E216" s="232">
        <v>461.41666666666663</v>
      </c>
      <c r="F216" s="232">
        <v>456.38333333333333</v>
      </c>
      <c r="G216" s="232">
        <v>451.26666666666665</v>
      </c>
      <c r="H216" s="232">
        <v>471.56666666666661</v>
      </c>
      <c r="I216" s="232">
        <v>476.68333333333328</v>
      </c>
      <c r="J216" s="232">
        <v>481.71666666666658</v>
      </c>
      <c r="K216" s="231">
        <v>471.65</v>
      </c>
      <c r="L216" s="231">
        <v>461.5</v>
      </c>
      <c r="M216" s="231">
        <v>8.92849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4"/>
      <c r="B1" s="39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44984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7" t="s">
        <v>16</v>
      </c>
      <c r="B9" s="389" t="s">
        <v>18</v>
      </c>
      <c r="C9" s="393" t="s">
        <v>20</v>
      </c>
      <c r="D9" s="393" t="s">
        <v>21</v>
      </c>
      <c r="E9" s="384" t="s">
        <v>22</v>
      </c>
      <c r="F9" s="385"/>
      <c r="G9" s="386"/>
      <c r="H9" s="384" t="s">
        <v>23</v>
      </c>
      <c r="I9" s="385"/>
      <c r="J9" s="386"/>
      <c r="K9" s="23"/>
      <c r="L9" s="24"/>
      <c r="M9" s="50"/>
      <c r="N9" s="1"/>
      <c r="O9" s="1"/>
    </row>
    <row r="10" spans="1:15" ht="42.75" customHeight="1">
      <c r="A10" s="391"/>
      <c r="B10" s="392"/>
      <c r="C10" s="392"/>
      <c r="D10" s="39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21853.65</v>
      </c>
      <c r="D11" s="232">
        <v>22034.566666666666</v>
      </c>
      <c r="E11" s="232">
        <v>21519.133333333331</v>
      </c>
      <c r="F11" s="232">
        <v>21184.616666666665</v>
      </c>
      <c r="G11" s="232">
        <v>20669.183333333331</v>
      </c>
      <c r="H11" s="232">
        <v>22369.083333333332</v>
      </c>
      <c r="I11" s="232">
        <v>22884.516666666666</v>
      </c>
      <c r="J11" s="232">
        <v>23219.033333333333</v>
      </c>
      <c r="K11" s="231">
        <v>22550</v>
      </c>
      <c r="L11" s="231">
        <v>21700.05</v>
      </c>
      <c r="M11" s="231">
        <v>4.9860000000000002E-2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3142</v>
      </c>
      <c r="D12" s="232">
        <v>3149.3666666666668</v>
      </c>
      <c r="E12" s="232">
        <v>3124.7333333333336</v>
      </c>
      <c r="F12" s="232">
        <v>3107.4666666666667</v>
      </c>
      <c r="G12" s="232">
        <v>3082.8333333333335</v>
      </c>
      <c r="H12" s="232">
        <v>3166.6333333333337</v>
      </c>
      <c r="I12" s="232">
        <v>3191.2666666666669</v>
      </c>
      <c r="J12" s="232">
        <v>3208.5333333333338</v>
      </c>
      <c r="K12" s="231">
        <v>3174</v>
      </c>
      <c r="L12" s="231">
        <v>3132.1</v>
      </c>
      <c r="M12" s="231">
        <v>1.4171800000000001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1730</v>
      </c>
      <c r="D13" s="232">
        <v>1728.6000000000001</v>
      </c>
      <c r="E13" s="232">
        <v>1707.4000000000003</v>
      </c>
      <c r="F13" s="232">
        <v>1684.8000000000002</v>
      </c>
      <c r="G13" s="232">
        <v>1663.6000000000004</v>
      </c>
      <c r="H13" s="232">
        <v>1751.2000000000003</v>
      </c>
      <c r="I13" s="232">
        <v>1772.4</v>
      </c>
      <c r="J13" s="232">
        <v>1795.0000000000002</v>
      </c>
      <c r="K13" s="231">
        <v>1749.8</v>
      </c>
      <c r="L13" s="231">
        <v>1706</v>
      </c>
      <c r="M13" s="231">
        <v>7.53146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2720.35</v>
      </c>
      <c r="D14" s="232">
        <v>2713.1166666666668</v>
      </c>
      <c r="E14" s="232">
        <v>2694.2333333333336</v>
      </c>
      <c r="F14" s="232">
        <v>2668.1166666666668</v>
      </c>
      <c r="G14" s="232">
        <v>2649.2333333333336</v>
      </c>
      <c r="H14" s="232">
        <v>2739.2333333333336</v>
      </c>
      <c r="I14" s="232">
        <v>2758.1166666666668</v>
      </c>
      <c r="J14" s="232">
        <v>2784.2333333333336</v>
      </c>
      <c r="K14" s="231">
        <v>2732</v>
      </c>
      <c r="L14" s="231">
        <v>2687</v>
      </c>
      <c r="M14" s="231">
        <v>0.36884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1222.7</v>
      </c>
      <c r="D15" s="232">
        <v>1237.3833333333334</v>
      </c>
      <c r="E15" s="232">
        <v>1200.8666666666668</v>
      </c>
      <c r="F15" s="232">
        <v>1179.0333333333333</v>
      </c>
      <c r="G15" s="232">
        <v>1142.5166666666667</v>
      </c>
      <c r="H15" s="232">
        <v>1259.2166666666669</v>
      </c>
      <c r="I15" s="232">
        <v>1295.7333333333338</v>
      </c>
      <c r="J15" s="232">
        <v>1317.5666666666671</v>
      </c>
      <c r="K15" s="231">
        <v>1273.9000000000001</v>
      </c>
      <c r="L15" s="231">
        <v>1215.55</v>
      </c>
      <c r="M15" s="231">
        <v>2.71895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598.04999999999995</v>
      </c>
      <c r="D16" s="232">
        <v>600.1</v>
      </c>
      <c r="E16" s="232">
        <v>593.6</v>
      </c>
      <c r="F16" s="232">
        <v>589.15</v>
      </c>
      <c r="G16" s="232">
        <v>582.65</v>
      </c>
      <c r="H16" s="232">
        <v>604.55000000000007</v>
      </c>
      <c r="I16" s="232">
        <v>611.05000000000007</v>
      </c>
      <c r="J16" s="232">
        <v>615.50000000000011</v>
      </c>
      <c r="K16" s="231">
        <v>606.6</v>
      </c>
      <c r="L16" s="231">
        <v>595.65</v>
      </c>
      <c r="M16" s="231">
        <v>9.9914000000000005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364</v>
      </c>
      <c r="D17" s="232">
        <v>364.90000000000003</v>
      </c>
      <c r="E17" s="232">
        <v>359.90000000000009</v>
      </c>
      <c r="F17" s="232">
        <v>355.80000000000007</v>
      </c>
      <c r="G17" s="232">
        <v>350.80000000000013</v>
      </c>
      <c r="H17" s="232">
        <v>369.00000000000006</v>
      </c>
      <c r="I17" s="232">
        <v>373.99999999999994</v>
      </c>
      <c r="J17" s="232">
        <v>378.1</v>
      </c>
      <c r="K17" s="231">
        <v>369.9</v>
      </c>
      <c r="L17" s="231">
        <v>360.8</v>
      </c>
      <c r="M17" s="231">
        <v>0.50531999999999999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1905.05</v>
      </c>
      <c r="D18" s="232">
        <v>1894.5</v>
      </c>
      <c r="E18" s="232">
        <v>1869.15</v>
      </c>
      <c r="F18" s="232">
        <v>1833.25</v>
      </c>
      <c r="G18" s="232">
        <v>1807.9</v>
      </c>
      <c r="H18" s="232">
        <v>1930.4</v>
      </c>
      <c r="I18" s="232">
        <v>1955.75</v>
      </c>
      <c r="J18" s="232">
        <v>1991.65</v>
      </c>
      <c r="K18" s="231">
        <v>1919.85</v>
      </c>
      <c r="L18" s="231">
        <v>1858.6</v>
      </c>
      <c r="M18" s="231">
        <v>1.03285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20154.599999999999</v>
      </c>
      <c r="D19" s="232">
        <v>20316.866666666665</v>
      </c>
      <c r="E19" s="232">
        <v>19909.883333333331</v>
      </c>
      <c r="F19" s="232">
        <v>19665.166666666668</v>
      </c>
      <c r="G19" s="232">
        <v>19258.183333333334</v>
      </c>
      <c r="H19" s="232">
        <v>20561.583333333328</v>
      </c>
      <c r="I19" s="232">
        <v>20968.566666666658</v>
      </c>
      <c r="J19" s="232">
        <v>21213.283333333326</v>
      </c>
      <c r="K19" s="231">
        <v>20723.849999999999</v>
      </c>
      <c r="L19" s="231">
        <v>20072.150000000001</v>
      </c>
      <c r="M19" s="231">
        <v>0.12180000000000001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1315.65</v>
      </c>
      <c r="D20" s="232">
        <v>1334.75</v>
      </c>
      <c r="E20" s="232">
        <v>1242.5</v>
      </c>
      <c r="F20" s="232">
        <v>1169.3499999999999</v>
      </c>
      <c r="G20" s="232">
        <v>1077.0999999999999</v>
      </c>
      <c r="H20" s="232">
        <v>1407.9</v>
      </c>
      <c r="I20" s="232">
        <v>1500.15</v>
      </c>
      <c r="J20" s="232">
        <v>1573.3000000000002</v>
      </c>
      <c r="K20" s="231">
        <v>1427</v>
      </c>
      <c r="L20" s="231">
        <v>1261.5999999999999</v>
      </c>
      <c r="M20" s="231">
        <v>87.367270000000005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486.5</v>
      </c>
      <c r="D21" s="232">
        <v>494.33333333333331</v>
      </c>
      <c r="E21" s="232">
        <v>478.66666666666663</v>
      </c>
      <c r="F21" s="232">
        <v>470.83333333333331</v>
      </c>
      <c r="G21" s="232">
        <v>455.16666666666663</v>
      </c>
      <c r="H21" s="232">
        <v>502.16666666666663</v>
      </c>
      <c r="I21" s="232">
        <v>517.83333333333326</v>
      </c>
      <c r="J21" s="232">
        <v>525.66666666666663</v>
      </c>
      <c r="K21" s="231">
        <v>510</v>
      </c>
      <c r="L21" s="231">
        <v>486.5</v>
      </c>
      <c r="M21" s="231">
        <v>14.17656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558.9</v>
      </c>
      <c r="D22" s="232">
        <v>556</v>
      </c>
      <c r="E22" s="232">
        <v>546.1</v>
      </c>
      <c r="F22" s="232">
        <v>533.30000000000007</v>
      </c>
      <c r="G22" s="232">
        <v>523.40000000000009</v>
      </c>
      <c r="H22" s="232">
        <v>568.79999999999995</v>
      </c>
      <c r="I22" s="232">
        <v>578.70000000000005</v>
      </c>
      <c r="J22" s="232">
        <v>591.49999999999989</v>
      </c>
      <c r="K22" s="231">
        <v>565.9</v>
      </c>
      <c r="L22" s="231">
        <v>543.20000000000005</v>
      </c>
      <c r="M22" s="231">
        <v>86.315479999999994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751.8</v>
      </c>
      <c r="D23" s="232">
        <v>751.79999999999984</v>
      </c>
      <c r="E23" s="232">
        <v>751.79999999999973</v>
      </c>
      <c r="F23" s="232">
        <v>751.79999999999984</v>
      </c>
      <c r="G23" s="232">
        <v>751.79999999999973</v>
      </c>
      <c r="H23" s="232">
        <v>751.79999999999973</v>
      </c>
      <c r="I23" s="232">
        <v>751.8</v>
      </c>
      <c r="J23" s="232">
        <v>751.79999999999973</v>
      </c>
      <c r="K23" s="231">
        <v>751.8</v>
      </c>
      <c r="L23" s="231">
        <v>751.8</v>
      </c>
      <c r="M23" s="231">
        <v>1.41442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712.3</v>
      </c>
      <c r="D24" s="232">
        <v>712.29999999999984</v>
      </c>
      <c r="E24" s="232">
        <v>712.29999999999973</v>
      </c>
      <c r="F24" s="232">
        <v>712.29999999999984</v>
      </c>
      <c r="G24" s="232">
        <v>712.29999999999973</v>
      </c>
      <c r="H24" s="232">
        <v>712.29999999999973</v>
      </c>
      <c r="I24" s="232">
        <v>712.3</v>
      </c>
      <c r="J24" s="232">
        <v>712.29999999999973</v>
      </c>
      <c r="K24" s="231">
        <v>712.3</v>
      </c>
      <c r="L24" s="231">
        <v>712.3</v>
      </c>
      <c r="M24" s="231">
        <v>1.11971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362.55</v>
      </c>
      <c r="D25" s="232">
        <v>369.06666666666666</v>
      </c>
      <c r="E25" s="232">
        <v>350.73333333333335</v>
      </c>
      <c r="F25" s="232">
        <v>338.91666666666669</v>
      </c>
      <c r="G25" s="232">
        <v>320.58333333333337</v>
      </c>
      <c r="H25" s="232">
        <v>380.88333333333333</v>
      </c>
      <c r="I25" s="232">
        <v>399.2166666666667</v>
      </c>
      <c r="J25" s="232">
        <v>411.0333333333333</v>
      </c>
      <c r="K25" s="231">
        <v>387.4</v>
      </c>
      <c r="L25" s="231">
        <v>357.25</v>
      </c>
      <c r="M25" s="231">
        <v>42.741779999999999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142.15</v>
      </c>
      <c r="D26" s="232">
        <v>141.85</v>
      </c>
      <c r="E26" s="232">
        <v>140.29999999999998</v>
      </c>
      <c r="F26" s="232">
        <v>138.44999999999999</v>
      </c>
      <c r="G26" s="232">
        <v>136.89999999999998</v>
      </c>
      <c r="H26" s="232">
        <v>143.69999999999999</v>
      </c>
      <c r="I26" s="232">
        <v>145.25</v>
      </c>
      <c r="J26" s="232">
        <v>147.1</v>
      </c>
      <c r="K26" s="231">
        <v>143.4</v>
      </c>
      <c r="L26" s="231">
        <v>140</v>
      </c>
      <c r="M26" s="231">
        <v>26.663550000000001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229.85</v>
      </c>
      <c r="D27" s="232">
        <v>231.56666666666669</v>
      </c>
      <c r="E27" s="232">
        <v>227.28333333333339</v>
      </c>
      <c r="F27" s="232">
        <v>224.7166666666667</v>
      </c>
      <c r="G27" s="232">
        <v>220.43333333333339</v>
      </c>
      <c r="H27" s="232">
        <v>234.13333333333338</v>
      </c>
      <c r="I27" s="232">
        <v>238.41666666666669</v>
      </c>
      <c r="J27" s="232">
        <v>240.98333333333338</v>
      </c>
      <c r="K27" s="231">
        <v>235.85</v>
      </c>
      <c r="L27" s="231">
        <v>229</v>
      </c>
      <c r="M27" s="231">
        <v>14.95426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388.05</v>
      </c>
      <c r="D28" s="232">
        <v>388.88333333333338</v>
      </c>
      <c r="E28" s="232">
        <v>384.26666666666677</v>
      </c>
      <c r="F28" s="232">
        <v>380.48333333333341</v>
      </c>
      <c r="G28" s="232">
        <v>375.86666666666679</v>
      </c>
      <c r="H28" s="232">
        <v>392.66666666666674</v>
      </c>
      <c r="I28" s="232">
        <v>397.28333333333342</v>
      </c>
      <c r="J28" s="232">
        <v>401.06666666666672</v>
      </c>
      <c r="K28" s="231">
        <v>393.5</v>
      </c>
      <c r="L28" s="231">
        <v>385.1</v>
      </c>
      <c r="M28" s="231">
        <v>0.56854000000000005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355.45</v>
      </c>
      <c r="D29" s="232">
        <v>355.39999999999992</v>
      </c>
      <c r="E29" s="232">
        <v>351.44999999999982</v>
      </c>
      <c r="F29" s="232">
        <v>347.44999999999987</v>
      </c>
      <c r="G29" s="232">
        <v>343.49999999999977</v>
      </c>
      <c r="H29" s="232">
        <v>359.39999999999986</v>
      </c>
      <c r="I29" s="232">
        <v>363.35</v>
      </c>
      <c r="J29" s="232">
        <v>367.34999999999991</v>
      </c>
      <c r="K29" s="231">
        <v>359.35</v>
      </c>
      <c r="L29" s="231">
        <v>351.4</v>
      </c>
      <c r="M29" s="231">
        <v>1.91964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877.5</v>
      </c>
      <c r="D30" s="232">
        <v>879.23333333333323</v>
      </c>
      <c r="E30" s="232">
        <v>866.36666666666645</v>
      </c>
      <c r="F30" s="232">
        <v>855.23333333333323</v>
      </c>
      <c r="G30" s="232">
        <v>842.36666666666645</v>
      </c>
      <c r="H30" s="232">
        <v>890.36666666666645</v>
      </c>
      <c r="I30" s="232">
        <v>903.23333333333323</v>
      </c>
      <c r="J30" s="232">
        <v>914.36666666666645</v>
      </c>
      <c r="K30" s="231">
        <v>892.1</v>
      </c>
      <c r="L30" s="231">
        <v>868.1</v>
      </c>
      <c r="M30" s="231">
        <v>0.21659999999999999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990.15</v>
      </c>
      <c r="D31" s="232">
        <v>999.16666666666663</v>
      </c>
      <c r="E31" s="232">
        <v>975.33333333333326</v>
      </c>
      <c r="F31" s="232">
        <v>960.51666666666665</v>
      </c>
      <c r="G31" s="232">
        <v>936.68333333333328</v>
      </c>
      <c r="H31" s="232">
        <v>1013.9833333333332</v>
      </c>
      <c r="I31" s="232">
        <v>1037.8166666666666</v>
      </c>
      <c r="J31" s="232">
        <v>1052.6333333333332</v>
      </c>
      <c r="K31" s="231">
        <v>1023</v>
      </c>
      <c r="L31" s="231">
        <v>984.35</v>
      </c>
      <c r="M31" s="231">
        <v>2.0894900000000001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1171.7</v>
      </c>
      <c r="D32" s="232">
        <v>1175.5666666666666</v>
      </c>
      <c r="E32" s="232">
        <v>1157.1333333333332</v>
      </c>
      <c r="F32" s="232">
        <v>1142.5666666666666</v>
      </c>
      <c r="G32" s="232">
        <v>1124.1333333333332</v>
      </c>
      <c r="H32" s="232">
        <v>1190.1333333333332</v>
      </c>
      <c r="I32" s="232">
        <v>1208.5666666666666</v>
      </c>
      <c r="J32" s="232">
        <v>1223.1333333333332</v>
      </c>
      <c r="K32" s="231">
        <v>1194</v>
      </c>
      <c r="L32" s="231">
        <v>1161</v>
      </c>
      <c r="M32" s="231">
        <v>0.36985000000000001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531.29999999999995</v>
      </c>
      <c r="D33" s="232">
        <v>529.61666666666667</v>
      </c>
      <c r="E33" s="232">
        <v>524.23333333333335</v>
      </c>
      <c r="F33" s="232">
        <v>517.16666666666663</v>
      </c>
      <c r="G33" s="232">
        <v>511.7833333333333</v>
      </c>
      <c r="H33" s="232">
        <v>536.68333333333339</v>
      </c>
      <c r="I33" s="232">
        <v>542.06666666666683</v>
      </c>
      <c r="J33" s="232">
        <v>549.13333333333344</v>
      </c>
      <c r="K33" s="231">
        <v>535</v>
      </c>
      <c r="L33" s="231">
        <v>522.54999999999995</v>
      </c>
      <c r="M33" s="231">
        <v>0.92488999999999999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3297.35</v>
      </c>
      <c r="D34" s="232">
        <v>3300.4500000000003</v>
      </c>
      <c r="E34" s="232">
        <v>3271.9000000000005</v>
      </c>
      <c r="F34" s="232">
        <v>3246.4500000000003</v>
      </c>
      <c r="G34" s="232">
        <v>3217.9000000000005</v>
      </c>
      <c r="H34" s="232">
        <v>3325.9000000000005</v>
      </c>
      <c r="I34" s="232">
        <v>3354.4500000000007</v>
      </c>
      <c r="J34" s="232">
        <v>3379.9000000000005</v>
      </c>
      <c r="K34" s="231">
        <v>3329</v>
      </c>
      <c r="L34" s="231">
        <v>3275</v>
      </c>
      <c r="M34" s="231">
        <v>2.3703699999999999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2512.75</v>
      </c>
      <c r="D35" s="232">
        <v>2525.25</v>
      </c>
      <c r="E35" s="232">
        <v>2490.5</v>
      </c>
      <c r="F35" s="232">
        <v>2468.25</v>
      </c>
      <c r="G35" s="232">
        <v>2433.5</v>
      </c>
      <c r="H35" s="232">
        <v>2547.5</v>
      </c>
      <c r="I35" s="232">
        <v>2582.25</v>
      </c>
      <c r="J35" s="232">
        <v>2604.5</v>
      </c>
      <c r="K35" s="231">
        <v>2560</v>
      </c>
      <c r="L35" s="231">
        <v>2503</v>
      </c>
      <c r="M35" s="231">
        <v>0.1308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372.4</v>
      </c>
      <c r="D36" s="232">
        <v>373.16666666666669</v>
      </c>
      <c r="E36" s="232">
        <v>364.33333333333337</v>
      </c>
      <c r="F36" s="232">
        <v>356.26666666666671</v>
      </c>
      <c r="G36" s="232">
        <v>347.43333333333339</v>
      </c>
      <c r="H36" s="232">
        <v>381.23333333333335</v>
      </c>
      <c r="I36" s="232">
        <v>390.06666666666672</v>
      </c>
      <c r="J36" s="232">
        <v>398.13333333333333</v>
      </c>
      <c r="K36" s="231">
        <v>382</v>
      </c>
      <c r="L36" s="231">
        <v>365.1</v>
      </c>
      <c r="M36" s="231">
        <v>9.0597799999999999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12.2</v>
      </c>
      <c r="D37" s="232">
        <v>12.199999999999998</v>
      </c>
      <c r="E37" s="232">
        <v>12.199999999999996</v>
      </c>
      <c r="F37" s="232">
        <v>12.199999999999998</v>
      </c>
      <c r="G37" s="232">
        <v>12.199999999999996</v>
      </c>
      <c r="H37" s="232">
        <v>12.199999999999996</v>
      </c>
      <c r="I37" s="232">
        <v>12.2</v>
      </c>
      <c r="J37" s="232">
        <v>12.199999999999996</v>
      </c>
      <c r="K37" s="231">
        <v>12.2</v>
      </c>
      <c r="L37" s="231">
        <v>12.2</v>
      </c>
      <c r="M37" s="231">
        <v>10.718400000000001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572.45000000000005</v>
      </c>
      <c r="D38" s="232">
        <v>573.15</v>
      </c>
      <c r="E38" s="232">
        <v>567.29999999999995</v>
      </c>
      <c r="F38" s="232">
        <v>562.15</v>
      </c>
      <c r="G38" s="232">
        <v>556.29999999999995</v>
      </c>
      <c r="H38" s="232">
        <v>578.29999999999995</v>
      </c>
      <c r="I38" s="232">
        <v>584.15000000000009</v>
      </c>
      <c r="J38" s="232">
        <v>589.29999999999995</v>
      </c>
      <c r="K38" s="231">
        <v>579</v>
      </c>
      <c r="L38" s="231">
        <v>568</v>
      </c>
      <c r="M38" s="231">
        <v>1.9239999999999999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1888</v>
      </c>
      <c r="D39" s="232">
        <v>1893</v>
      </c>
      <c r="E39" s="232">
        <v>1875</v>
      </c>
      <c r="F39" s="232">
        <v>1862</v>
      </c>
      <c r="G39" s="232">
        <v>1844</v>
      </c>
      <c r="H39" s="232">
        <v>1906</v>
      </c>
      <c r="I39" s="232">
        <v>1924</v>
      </c>
      <c r="J39" s="232">
        <v>1937</v>
      </c>
      <c r="K39" s="231">
        <v>1911</v>
      </c>
      <c r="L39" s="231">
        <v>1880</v>
      </c>
      <c r="M39" s="231">
        <v>0.67091000000000001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345.25</v>
      </c>
      <c r="D40" s="232">
        <v>343.63333333333338</v>
      </c>
      <c r="E40" s="232">
        <v>340.31666666666678</v>
      </c>
      <c r="F40" s="232">
        <v>335.38333333333338</v>
      </c>
      <c r="G40" s="232">
        <v>332.06666666666678</v>
      </c>
      <c r="H40" s="232">
        <v>348.56666666666678</v>
      </c>
      <c r="I40" s="232">
        <v>351.88333333333338</v>
      </c>
      <c r="J40" s="232">
        <v>356.81666666666678</v>
      </c>
      <c r="K40" s="231">
        <v>346.95</v>
      </c>
      <c r="L40" s="231">
        <v>338.7</v>
      </c>
      <c r="M40" s="231">
        <v>107.58533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1059.0999999999999</v>
      </c>
      <c r="D41" s="232">
        <v>1060.8333333333333</v>
      </c>
      <c r="E41" s="232">
        <v>1040.6666666666665</v>
      </c>
      <c r="F41" s="232">
        <v>1022.2333333333333</v>
      </c>
      <c r="G41" s="232">
        <v>1002.0666666666666</v>
      </c>
      <c r="H41" s="232">
        <v>1079.2666666666664</v>
      </c>
      <c r="I41" s="232">
        <v>1099.4333333333329</v>
      </c>
      <c r="J41" s="232">
        <v>1117.8666666666663</v>
      </c>
      <c r="K41" s="231">
        <v>1081</v>
      </c>
      <c r="L41" s="231">
        <v>1042.4000000000001</v>
      </c>
      <c r="M41" s="231">
        <v>2.8521100000000001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649.1</v>
      </c>
      <c r="D42" s="232">
        <v>645.68333333333339</v>
      </c>
      <c r="E42" s="232">
        <v>639.51666666666677</v>
      </c>
      <c r="F42" s="232">
        <v>629.93333333333339</v>
      </c>
      <c r="G42" s="232">
        <v>623.76666666666677</v>
      </c>
      <c r="H42" s="232">
        <v>655.26666666666677</v>
      </c>
      <c r="I42" s="232">
        <v>661.43333333333328</v>
      </c>
      <c r="J42" s="232">
        <v>671.01666666666677</v>
      </c>
      <c r="K42" s="231">
        <v>651.85</v>
      </c>
      <c r="L42" s="231">
        <v>636.1</v>
      </c>
      <c r="M42" s="231">
        <v>4.5410500000000003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4470.6499999999996</v>
      </c>
      <c r="D43" s="232">
        <v>4451.1833333333334</v>
      </c>
      <c r="E43" s="232">
        <v>4416.3666666666668</v>
      </c>
      <c r="F43" s="232">
        <v>4362.083333333333</v>
      </c>
      <c r="G43" s="232">
        <v>4327.2666666666664</v>
      </c>
      <c r="H43" s="232">
        <v>4505.4666666666672</v>
      </c>
      <c r="I43" s="232">
        <v>4540.2833333333347</v>
      </c>
      <c r="J43" s="232">
        <v>4594.5666666666675</v>
      </c>
      <c r="K43" s="231">
        <v>4486</v>
      </c>
      <c r="L43" s="231">
        <v>4396.8999999999996</v>
      </c>
      <c r="M43" s="231">
        <v>3.5894599999999999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318.64999999999998</v>
      </c>
      <c r="D44" s="232">
        <v>321.11666666666662</v>
      </c>
      <c r="E44" s="232">
        <v>312.23333333333323</v>
      </c>
      <c r="F44" s="232">
        <v>305.81666666666661</v>
      </c>
      <c r="G44" s="232">
        <v>296.93333333333322</v>
      </c>
      <c r="H44" s="232">
        <v>327.53333333333325</v>
      </c>
      <c r="I44" s="232">
        <v>336.41666666666657</v>
      </c>
      <c r="J44" s="232">
        <v>342.83333333333326</v>
      </c>
      <c r="K44" s="231">
        <v>330</v>
      </c>
      <c r="L44" s="231">
        <v>314.7</v>
      </c>
      <c r="M44" s="231">
        <v>22.945830000000001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247.5</v>
      </c>
      <c r="D45" s="232">
        <v>248.30000000000004</v>
      </c>
      <c r="E45" s="232">
        <v>243.75000000000009</v>
      </c>
      <c r="F45" s="232">
        <v>240.00000000000006</v>
      </c>
      <c r="G45" s="232">
        <v>235.4500000000001</v>
      </c>
      <c r="H45" s="232">
        <v>252.05000000000007</v>
      </c>
      <c r="I45" s="232">
        <v>256.60000000000002</v>
      </c>
      <c r="J45" s="232">
        <v>260.35000000000002</v>
      </c>
      <c r="K45" s="231">
        <v>252.85</v>
      </c>
      <c r="L45" s="231">
        <v>244.55</v>
      </c>
      <c r="M45" s="231">
        <v>0.96628999999999998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488.85</v>
      </c>
      <c r="D46" s="232">
        <v>492.58333333333331</v>
      </c>
      <c r="E46" s="232">
        <v>482.91666666666663</v>
      </c>
      <c r="F46" s="232">
        <v>476.98333333333329</v>
      </c>
      <c r="G46" s="232">
        <v>467.31666666666661</v>
      </c>
      <c r="H46" s="232">
        <v>498.51666666666665</v>
      </c>
      <c r="I46" s="232">
        <v>508.18333333333328</v>
      </c>
      <c r="J46" s="232">
        <v>514.11666666666667</v>
      </c>
      <c r="K46" s="231">
        <v>502.25</v>
      </c>
      <c r="L46" s="231">
        <v>486.65</v>
      </c>
      <c r="M46" s="231">
        <v>0.31603999999999999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141.30000000000001</v>
      </c>
      <c r="D47" s="232">
        <v>141.25</v>
      </c>
      <c r="E47" s="232">
        <v>140.30000000000001</v>
      </c>
      <c r="F47" s="232">
        <v>139.30000000000001</v>
      </c>
      <c r="G47" s="232">
        <v>138.35000000000002</v>
      </c>
      <c r="H47" s="232">
        <v>142.25</v>
      </c>
      <c r="I47" s="232">
        <v>143.19999999999999</v>
      </c>
      <c r="J47" s="232">
        <v>144.19999999999999</v>
      </c>
      <c r="K47" s="231">
        <v>142.19999999999999</v>
      </c>
      <c r="L47" s="231">
        <v>140.25</v>
      </c>
      <c r="M47" s="231">
        <v>87.891459999999995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2738.5</v>
      </c>
      <c r="D48" s="232">
        <v>2736.8333333333335</v>
      </c>
      <c r="E48" s="232">
        <v>2711.666666666667</v>
      </c>
      <c r="F48" s="232">
        <v>2684.8333333333335</v>
      </c>
      <c r="G48" s="232">
        <v>2659.666666666667</v>
      </c>
      <c r="H48" s="232">
        <v>2763.666666666667</v>
      </c>
      <c r="I48" s="232">
        <v>2788.8333333333339</v>
      </c>
      <c r="J48" s="232">
        <v>2815.666666666667</v>
      </c>
      <c r="K48" s="231">
        <v>2762</v>
      </c>
      <c r="L48" s="231">
        <v>2710</v>
      </c>
      <c r="M48" s="231">
        <v>14.2904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233.1</v>
      </c>
      <c r="D49" s="232">
        <v>232.70000000000002</v>
      </c>
      <c r="E49" s="232">
        <v>230.40000000000003</v>
      </c>
      <c r="F49" s="232">
        <v>227.70000000000002</v>
      </c>
      <c r="G49" s="232">
        <v>225.40000000000003</v>
      </c>
      <c r="H49" s="232">
        <v>235.40000000000003</v>
      </c>
      <c r="I49" s="232">
        <v>237.70000000000005</v>
      </c>
      <c r="J49" s="232">
        <v>240.40000000000003</v>
      </c>
      <c r="K49" s="231">
        <v>235</v>
      </c>
      <c r="L49" s="231">
        <v>230</v>
      </c>
      <c r="M49" s="231">
        <v>3.5276999999999998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3362.5</v>
      </c>
      <c r="D50" s="232">
        <v>3395.5499999999997</v>
      </c>
      <c r="E50" s="232">
        <v>3311.0999999999995</v>
      </c>
      <c r="F50" s="232">
        <v>3259.7</v>
      </c>
      <c r="G50" s="232">
        <v>3175.2499999999995</v>
      </c>
      <c r="H50" s="232">
        <v>3446.9499999999994</v>
      </c>
      <c r="I50" s="232">
        <v>3531.3999999999992</v>
      </c>
      <c r="J50" s="232">
        <v>3582.7999999999993</v>
      </c>
      <c r="K50" s="231">
        <v>3480</v>
      </c>
      <c r="L50" s="231">
        <v>3344.15</v>
      </c>
      <c r="M50" s="231">
        <v>6.5229999999999996E-2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1866.85</v>
      </c>
      <c r="D51" s="232">
        <v>1882.4833333333333</v>
      </c>
      <c r="E51" s="232">
        <v>1847.3666666666668</v>
      </c>
      <c r="F51" s="232">
        <v>1827.8833333333334</v>
      </c>
      <c r="G51" s="232">
        <v>1792.7666666666669</v>
      </c>
      <c r="H51" s="232">
        <v>1901.9666666666667</v>
      </c>
      <c r="I51" s="232">
        <v>1937.083333333333</v>
      </c>
      <c r="J51" s="232">
        <v>1956.5666666666666</v>
      </c>
      <c r="K51" s="231">
        <v>1917.6</v>
      </c>
      <c r="L51" s="231">
        <v>1863</v>
      </c>
      <c r="M51" s="231">
        <v>4.4872500000000004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7149.05</v>
      </c>
      <c r="D52" s="232">
        <v>7196.1833333333343</v>
      </c>
      <c r="E52" s="232">
        <v>7088.0166666666682</v>
      </c>
      <c r="F52" s="232">
        <v>7026.9833333333336</v>
      </c>
      <c r="G52" s="232">
        <v>6918.8166666666675</v>
      </c>
      <c r="H52" s="232">
        <v>7257.216666666669</v>
      </c>
      <c r="I52" s="232">
        <v>7365.383333333335</v>
      </c>
      <c r="J52" s="232">
        <v>7426.4166666666697</v>
      </c>
      <c r="K52" s="231">
        <v>7304.35</v>
      </c>
      <c r="L52" s="231">
        <v>7135.15</v>
      </c>
      <c r="M52" s="231">
        <v>0.28827999999999998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469.25</v>
      </c>
      <c r="D53" s="232">
        <v>468.01666666666665</v>
      </c>
      <c r="E53" s="232">
        <v>463.0333333333333</v>
      </c>
      <c r="F53" s="232">
        <v>456.81666666666666</v>
      </c>
      <c r="G53" s="232">
        <v>451.83333333333331</v>
      </c>
      <c r="H53" s="232">
        <v>474.23333333333329</v>
      </c>
      <c r="I53" s="232">
        <v>479.21666666666664</v>
      </c>
      <c r="J53" s="232">
        <v>485.43333333333328</v>
      </c>
      <c r="K53" s="231">
        <v>473</v>
      </c>
      <c r="L53" s="231">
        <v>461.8</v>
      </c>
      <c r="M53" s="231">
        <v>13.35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373</v>
      </c>
      <c r="D54" s="232">
        <v>374.11666666666662</v>
      </c>
      <c r="E54" s="232">
        <v>369.98333333333323</v>
      </c>
      <c r="F54" s="232">
        <v>366.96666666666664</v>
      </c>
      <c r="G54" s="232">
        <v>362.83333333333326</v>
      </c>
      <c r="H54" s="232">
        <v>377.13333333333321</v>
      </c>
      <c r="I54" s="232">
        <v>381.26666666666654</v>
      </c>
      <c r="J54" s="232">
        <v>384.28333333333319</v>
      </c>
      <c r="K54" s="231">
        <v>378.25</v>
      </c>
      <c r="L54" s="231">
        <v>371.1</v>
      </c>
      <c r="M54" s="231">
        <v>0.36717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3499.2</v>
      </c>
      <c r="D55" s="232">
        <v>3493.8666666666668</v>
      </c>
      <c r="E55" s="232">
        <v>3473.3333333333335</v>
      </c>
      <c r="F55" s="232">
        <v>3447.4666666666667</v>
      </c>
      <c r="G55" s="232">
        <v>3426.9333333333334</v>
      </c>
      <c r="H55" s="232">
        <v>3519.7333333333336</v>
      </c>
      <c r="I55" s="232">
        <v>3540.2666666666664</v>
      </c>
      <c r="J55" s="232">
        <v>3566.1333333333337</v>
      </c>
      <c r="K55" s="231">
        <v>3514.4</v>
      </c>
      <c r="L55" s="231">
        <v>3468</v>
      </c>
      <c r="M55" s="231">
        <v>1.1384399999999999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851.4</v>
      </c>
      <c r="D56" s="232">
        <v>850.15</v>
      </c>
      <c r="E56" s="232">
        <v>845.69999999999993</v>
      </c>
      <c r="F56" s="232">
        <v>840</v>
      </c>
      <c r="G56" s="232">
        <v>835.55</v>
      </c>
      <c r="H56" s="232">
        <v>855.84999999999991</v>
      </c>
      <c r="I56" s="232">
        <v>860.3</v>
      </c>
      <c r="J56" s="232">
        <v>865.99999999999989</v>
      </c>
      <c r="K56" s="231">
        <v>854.6</v>
      </c>
      <c r="L56" s="231">
        <v>844.45</v>
      </c>
      <c r="M56" s="231">
        <v>77.638140000000007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2341.1999999999998</v>
      </c>
      <c r="D57" s="232">
        <v>2350.7166666666667</v>
      </c>
      <c r="E57" s="232">
        <v>2311.4833333333336</v>
      </c>
      <c r="F57" s="232">
        <v>2281.7666666666669</v>
      </c>
      <c r="G57" s="232">
        <v>2242.5333333333338</v>
      </c>
      <c r="H57" s="232">
        <v>2380.4333333333334</v>
      </c>
      <c r="I57" s="232">
        <v>2419.6666666666661</v>
      </c>
      <c r="J57" s="232">
        <v>2449.3833333333332</v>
      </c>
      <c r="K57" s="231">
        <v>2389.9499999999998</v>
      </c>
      <c r="L57" s="231">
        <v>2321</v>
      </c>
      <c r="M57" s="231">
        <v>0.23699000000000001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439.3</v>
      </c>
      <c r="D58" s="232">
        <v>442.63333333333338</v>
      </c>
      <c r="E58" s="232">
        <v>434.66666666666674</v>
      </c>
      <c r="F58" s="232">
        <v>430.03333333333336</v>
      </c>
      <c r="G58" s="232">
        <v>422.06666666666672</v>
      </c>
      <c r="H58" s="232">
        <v>447.26666666666677</v>
      </c>
      <c r="I58" s="232">
        <v>455.23333333333335</v>
      </c>
      <c r="J58" s="232">
        <v>459.86666666666679</v>
      </c>
      <c r="K58" s="231">
        <v>450.6</v>
      </c>
      <c r="L58" s="231">
        <v>438</v>
      </c>
      <c r="M58" s="231">
        <v>7.23902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3849.95</v>
      </c>
      <c r="D59" s="232">
        <v>3852.8000000000006</v>
      </c>
      <c r="E59" s="232">
        <v>3830.7000000000012</v>
      </c>
      <c r="F59" s="232">
        <v>3811.4500000000007</v>
      </c>
      <c r="G59" s="232">
        <v>3789.3500000000013</v>
      </c>
      <c r="H59" s="232">
        <v>3872.0500000000011</v>
      </c>
      <c r="I59" s="232">
        <v>3894.1500000000005</v>
      </c>
      <c r="J59" s="232">
        <v>3913.400000000001</v>
      </c>
      <c r="K59" s="231">
        <v>3874.9</v>
      </c>
      <c r="L59" s="231">
        <v>3833.55</v>
      </c>
      <c r="M59" s="231">
        <v>2.6373199999999999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1120.2</v>
      </c>
      <c r="D60" s="232">
        <v>1118.6499999999999</v>
      </c>
      <c r="E60" s="232">
        <v>1111.9999999999998</v>
      </c>
      <c r="F60" s="232">
        <v>1103.8</v>
      </c>
      <c r="G60" s="232">
        <v>1097.1499999999999</v>
      </c>
      <c r="H60" s="232">
        <v>1126.8499999999997</v>
      </c>
      <c r="I60" s="232">
        <v>1133.4999999999998</v>
      </c>
      <c r="J60" s="232">
        <v>1141.6999999999996</v>
      </c>
      <c r="K60" s="231">
        <v>1125.3</v>
      </c>
      <c r="L60" s="231">
        <v>1110.45</v>
      </c>
      <c r="M60" s="231">
        <v>0.26930999999999999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6236.25</v>
      </c>
      <c r="D61" s="232">
        <v>6240.75</v>
      </c>
      <c r="E61" s="232">
        <v>6195.5</v>
      </c>
      <c r="F61" s="232">
        <v>6154.75</v>
      </c>
      <c r="G61" s="232">
        <v>6109.5</v>
      </c>
      <c r="H61" s="232">
        <v>6281.5</v>
      </c>
      <c r="I61" s="232">
        <v>6326.75</v>
      </c>
      <c r="J61" s="232">
        <v>6367.5</v>
      </c>
      <c r="K61" s="231">
        <v>6286</v>
      </c>
      <c r="L61" s="231">
        <v>6200</v>
      </c>
      <c r="M61" s="231">
        <v>6.07761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1359</v>
      </c>
      <c r="D62" s="232">
        <v>1365.1166666666666</v>
      </c>
      <c r="E62" s="232">
        <v>1344.2333333333331</v>
      </c>
      <c r="F62" s="232">
        <v>1329.4666666666665</v>
      </c>
      <c r="G62" s="232">
        <v>1308.583333333333</v>
      </c>
      <c r="H62" s="232">
        <v>1379.8833333333332</v>
      </c>
      <c r="I62" s="232">
        <v>1400.7666666666669</v>
      </c>
      <c r="J62" s="232">
        <v>1415.5333333333333</v>
      </c>
      <c r="K62" s="231">
        <v>1386</v>
      </c>
      <c r="L62" s="231">
        <v>1350.35</v>
      </c>
      <c r="M62" s="231">
        <v>13.42454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6103.3</v>
      </c>
      <c r="D63" s="232">
        <v>6078.6166666666659</v>
      </c>
      <c r="E63" s="232">
        <v>6037.2333333333318</v>
      </c>
      <c r="F63" s="232">
        <v>5971.1666666666661</v>
      </c>
      <c r="G63" s="232">
        <v>5929.7833333333319</v>
      </c>
      <c r="H63" s="232">
        <v>6144.6833333333316</v>
      </c>
      <c r="I63" s="232">
        <v>6186.0666666666648</v>
      </c>
      <c r="J63" s="232">
        <v>6252.1333333333314</v>
      </c>
      <c r="K63" s="231">
        <v>6120</v>
      </c>
      <c r="L63" s="231">
        <v>6012.55</v>
      </c>
      <c r="M63" s="231">
        <v>0.21928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2155.65</v>
      </c>
      <c r="D64" s="232">
        <v>2165.2000000000003</v>
      </c>
      <c r="E64" s="232">
        <v>2140.4500000000007</v>
      </c>
      <c r="F64" s="232">
        <v>2125.2500000000005</v>
      </c>
      <c r="G64" s="232">
        <v>2100.5000000000009</v>
      </c>
      <c r="H64" s="232">
        <v>2180.4000000000005</v>
      </c>
      <c r="I64" s="232">
        <v>2205.1499999999996</v>
      </c>
      <c r="J64" s="232">
        <v>2220.3500000000004</v>
      </c>
      <c r="K64" s="231">
        <v>2189.9499999999998</v>
      </c>
      <c r="L64" s="231">
        <v>2150</v>
      </c>
      <c r="M64" s="231">
        <v>0.16597000000000001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2048.5</v>
      </c>
      <c r="D65" s="232">
        <v>2046.9833333333333</v>
      </c>
      <c r="E65" s="232">
        <v>2022.9666666666667</v>
      </c>
      <c r="F65" s="232">
        <v>1997.4333333333334</v>
      </c>
      <c r="G65" s="232">
        <v>1973.4166666666667</v>
      </c>
      <c r="H65" s="232">
        <v>2072.5166666666664</v>
      </c>
      <c r="I65" s="232">
        <v>2096.5333333333338</v>
      </c>
      <c r="J65" s="232">
        <v>2122.0666666666666</v>
      </c>
      <c r="K65" s="231">
        <v>2071</v>
      </c>
      <c r="L65" s="231">
        <v>2021.45</v>
      </c>
      <c r="M65" s="231">
        <v>2.1504300000000001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360.2</v>
      </c>
      <c r="D66" s="232">
        <v>361.81666666666666</v>
      </c>
      <c r="E66" s="232">
        <v>355.43333333333334</v>
      </c>
      <c r="F66" s="232">
        <v>350.66666666666669</v>
      </c>
      <c r="G66" s="232">
        <v>344.28333333333336</v>
      </c>
      <c r="H66" s="232">
        <v>366.58333333333331</v>
      </c>
      <c r="I66" s="232">
        <v>372.96666666666664</v>
      </c>
      <c r="J66" s="232">
        <v>377.73333333333329</v>
      </c>
      <c r="K66" s="231">
        <v>368.2</v>
      </c>
      <c r="L66" s="231">
        <v>357.05</v>
      </c>
      <c r="M66" s="231">
        <v>13.80087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228.8</v>
      </c>
      <c r="D67" s="232">
        <v>230.15</v>
      </c>
      <c r="E67" s="232">
        <v>226.65</v>
      </c>
      <c r="F67" s="232">
        <v>224.5</v>
      </c>
      <c r="G67" s="232">
        <v>221</v>
      </c>
      <c r="H67" s="232">
        <v>232.3</v>
      </c>
      <c r="I67" s="232">
        <v>235.8</v>
      </c>
      <c r="J67" s="232">
        <v>237.95000000000002</v>
      </c>
      <c r="K67" s="231">
        <v>233.65</v>
      </c>
      <c r="L67" s="231">
        <v>228</v>
      </c>
      <c r="M67" s="231">
        <v>34.077370000000002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154.6</v>
      </c>
      <c r="D68" s="232">
        <v>155.31666666666663</v>
      </c>
      <c r="E68" s="232">
        <v>152.93333333333328</v>
      </c>
      <c r="F68" s="232">
        <v>151.26666666666665</v>
      </c>
      <c r="G68" s="232">
        <v>148.8833333333333</v>
      </c>
      <c r="H68" s="232">
        <v>156.98333333333326</v>
      </c>
      <c r="I68" s="232">
        <v>159.36666666666665</v>
      </c>
      <c r="J68" s="232">
        <v>161.03333333333325</v>
      </c>
      <c r="K68" s="231">
        <v>157.69999999999999</v>
      </c>
      <c r="L68" s="231">
        <v>153.65</v>
      </c>
      <c r="M68" s="231">
        <v>226.0112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70.099999999999994</v>
      </c>
      <c r="D69" s="232">
        <v>70.583333333333329</v>
      </c>
      <c r="E69" s="232">
        <v>69.166666666666657</v>
      </c>
      <c r="F69" s="232">
        <v>68.233333333333334</v>
      </c>
      <c r="G69" s="232">
        <v>66.816666666666663</v>
      </c>
      <c r="H69" s="232">
        <v>71.516666666666652</v>
      </c>
      <c r="I69" s="232">
        <v>72.933333333333309</v>
      </c>
      <c r="J69" s="232">
        <v>73.866666666666646</v>
      </c>
      <c r="K69" s="231">
        <v>72</v>
      </c>
      <c r="L69" s="231">
        <v>69.650000000000006</v>
      </c>
      <c r="M69" s="231">
        <v>91.126909999999995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25.15</v>
      </c>
      <c r="D70" s="232">
        <v>25.466666666666669</v>
      </c>
      <c r="E70" s="232">
        <v>24.683333333333337</v>
      </c>
      <c r="F70" s="232">
        <v>24.216666666666669</v>
      </c>
      <c r="G70" s="232">
        <v>23.433333333333337</v>
      </c>
      <c r="H70" s="232">
        <v>25.933333333333337</v>
      </c>
      <c r="I70" s="232">
        <v>26.716666666666669</v>
      </c>
      <c r="J70" s="232">
        <v>27.183333333333337</v>
      </c>
      <c r="K70" s="231">
        <v>26.25</v>
      </c>
      <c r="L70" s="231">
        <v>25</v>
      </c>
      <c r="M70" s="231">
        <v>100.6922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1420.35</v>
      </c>
      <c r="D71" s="232">
        <v>1422.9833333333333</v>
      </c>
      <c r="E71" s="232">
        <v>1413.4666666666667</v>
      </c>
      <c r="F71" s="232">
        <v>1406.5833333333333</v>
      </c>
      <c r="G71" s="232">
        <v>1397.0666666666666</v>
      </c>
      <c r="H71" s="232">
        <v>1429.8666666666668</v>
      </c>
      <c r="I71" s="232">
        <v>1439.3833333333337</v>
      </c>
      <c r="J71" s="232">
        <v>1446.2666666666669</v>
      </c>
      <c r="K71" s="231">
        <v>1432.5</v>
      </c>
      <c r="L71" s="231">
        <v>1416.1</v>
      </c>
      <c r="M71" s="231">
        <v>2.8115199999999998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4436.5</v>
      </c>
      <c r="D72" s="232">
        <v>4424.3666666666668</v>
      </c>
      <c r="E72" s="232">
        <v>4378.7333333333336</v>
      </c>
      <c r="F72" s="232">
        <v>4320.9666666666672</v>
      </c>
      <c r="G72" s="232">
        <v>4275.3333333333339</v>
      </c>
      <c r="H72" s="232">
        <v>4482.1333333333332</v>
      </c>
      <c r="I72" s="232">
        <v>4527.7666666666664</v>
      </c>
      <c r="J72" s="232">
        <v>4585.5333333333328</v>
      </c>
      <c r="K72" s="231">
        <v>4470</v>
      </c>
      <c r="L72" s="231">
        <v>4366.6000000000004</v>
      </c>
      <c r="M72" s="231">
        <v>0.20186000000000001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558.04999999999995</v>
      </c>
      <c r="D73" s="232">
        <v>560.15</v>
      </c>
      <c r="E73" s="232">
        <v>555.29999999999995</v>
      </c>
      <c r="F73" s="232">
        <v>552.54999999999995</v>
      </c>
      <c r="G73" s="232">
        <v>547.69999999999993</v>
      </c>
      <c r="H73" s="232">
        <v>562.9</v>
      </c>
      <c r="I73" s="232">
        <v>567.75000000000011</v>
      </c>
      <c r="J73" s="232">
        <v>570.5</v>
      </c>
      <c r="K73" s="231">
        <v>565</v>
      </c>
      <c r="L73" s="231">
        <v>557.4</v>
      </c>
      <c r="M73" s="231">
        <v>8.2183799999999998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958.25</v>
      </c>
      <c r="D74" s="232">
        <v>964.44999999999993</v>
      </c>
      <c r="E74" s="232">
        <v>944.89999999999986</v>
      </c>
      <c r="F74" s="232">
        <v>931.55</v>
      </c>
      <c r="G74" s="232">
        <v>911.99999999999989</v>
      </c>
      <c r="H74" s="232">
        <v>977.79999999999984</v>
      </c>
      <c r="I74" s="232">
        <v>997.3499999999998</v>
      </c>
      <c r="J74" s="232">
        <v>1010.6999999999998</v>
      </c>
      <c r="K74" s="231">
        <v>984</v>
      </c>
      <c r="L74" s="231">
        <v>951.1</v>
      </c>
      <c r="M74" s="231">
        <v>17.84825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95.35</v>
      </c>
      <c r="D75" s="232">
        <v>95.416666666666671</v>
      </c>
      <c r="E75" s="232">
        <v>94.933333333333337</v>
      </c>
      <c r="F75" s="232">
        <v>94.516666666666666</v>
      </c>
      <c r="G75" s="232">
        <v>94.033333333333331</v>
      </c>
      <c r="H75" s="232">
        <v>95.833333333333343</v>
      </c>
      <c r="I75" s="232">
        <v>96.316666666666663</v>
      </c>
      <c r="J75" s="232">
        <v>96.733333333333348</v>
      </c>
      <c r="K75" s="231">
        <v>95.9</v>
      </c>
      <c r="L75" s="231">
        <v>95</v>
      </c>
      <c r="M75" s="231">
        <v>80.619230000000002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828.95</v>
      </c>
      <c r="D76" s="232">
        <v>830.03333333333342</v>
      </c>
      <c r="E76" s="232">
        <v>822.46666666666681</v>
      </c>
      <c r="F76" s="232">
        <v>815.98333333333335</v>
      </c>
      <c r="G76" s="232">
        <v>808.41666666666674</v>
      </c>
      <c r="H76" s="232">
        <v>836.51666666666688</v>
      </c>
      <c r="I76" s="232">
        <v>844.08333333333348</v>
      </c>
      <c r="J76" s="232">
        <v>850.56666666666695</v>
      </c>
      <c r="K76" s="231">
        <v>837.6</v>
      </c>
      <c r="L76" s="231">
        <v>823.55</v>
      </c>
      <c r="M76" s="231">
        <v>10.96876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68.400000000000006</v>
      </c>
      <c r="D77" s="232">
        <v>68.766666666666666</v>
      </c>
      <c r="E77" s="232">
        <v>67.833333333333329</v>
      </c>
      <c r="F77" s="232">
        <v>67.266666666666666</v>
      </c>
      <c r="G77" s="232">
        <v>66.333333333333329</v>
      </c>
      <c r="H77" s="232">
        <v>69.333333333333329</v>
      </c>
      <c r="I77" s="232">
        <v>70.266666666666666</v>
      </c>
      <c r="J77" s="232">
        <v>70.833333333333329</v>
      </c>
      <c r="K77" s="231">
        <v>69.7</v>
      </c>
      <c r="L77" s="231">
        <v>68.2</v>
      </c>
      <c r="M77" s="231">
        <v>69.207809999999995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317.55</v>
      </c>
      <c r="D78" s="232">
        <v>318.76666666666671</v>
      </c>
      <c r="E78" s="232">
        <v>315.38333333333344</v>
      </c>
      <c r="F78" s="232">
        <v>313.21666666666675</v>
      </c>
      <c r="G78" s="232">
        <v>309.83333333333348</v>
      </c>
      <c r="H78" s="232">
        <v>320.93333333333339</v>
      </c>
      <c r="I78" s="232">
        <v>324.31666666666672</v>
      </c>
      <c r="J78" s="232">
        <v>326.48333333333335</v>
      </c>
      <c r="K78" s="231">
        <v>322.14999999999998</v>
      </c>
      <c r="L78" s="231">
        <v>316.60000000000002</v>
      </c>
      <c r="M78" s="231">
        <v>18.973769999999998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9084.6</v>
      </c>
      <c r="D79" s="232">
        <v>9050.0166666666682</v>
      </c>
      <c r="E79" s="232">
        <v>8934.5833333333358</v>
      </c>
      <c r="F79" s="232">
        <v>8784.5666666666675</v>
      </c>
      <c r="G79" s="232">
        <v>8669.133333333335</v>
      </c>
      <c r="H79" s="232">
        <v>9200.0333333333365</v>
      </c>
      <c r="I79" s="232">
        <v>9315.4666666666672</v>
      </c>
      <c r="J79" s="232">
        <v>9465.4833333333372</v>
      </c>
      <c r="K79" s="231">
        <v>9165.4500000000007</v>
      </c>
      <c r="L79" s="231">
        <v>8900</v>
      </c>
      <c r="M79" s="231">
        <v>1.142E-2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757.1</v>
      </c>
      <c r="D80" s="232">
        <v>762.63333333333333</v>
      </c>
      <c r="E80" s="232">
        <v>749.4666666666667</v>
      </c>
      <c r="F80" s="232">
        <v>741.83333333333337</v>
      </c>
      <c r="G80" s="232">
        <v>728.66666666666674</v>
      </c>
      <c r="H80" s="232">
        <v>770.26666666666665</v>
      </c>
      <c r="I80" s="232">
        <v>783.43333333333339</v>
      </c>
      <c r="J80" s="232">
        <v>791.06666666666661</v>
      </c>
      <c r="K80" s="231">
        <v>775.8</v>
      </c>
      <c r="L80" s="231">
        <v>755</v>
      </c>
      <c r="M80" s="231">
        <v>43.572229999999998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226.3</v>
      </c>
      <c r="D81" s="232">
        <v>223.91666666666666</v>
      </c>
      <c r="E81" s="232">
        <v>219.73333333333332</v>
      </c>
      <c r="F81" s="232">
        <v>213.16666666666666</v>
      </c>
      <c r="G81" s="232">
        <v>208.98333333333332</v>
      </c>
      <c r="H81" s="232">
        <v>230.48333333333332</v>
      </c>
      <c r="I81" s="232">
        <v>234.66666666666666</v>
      </c>
      <c r="J81" s="232">
        <v>241.23333333333332</v>
      </c>
      <c r="K81" s="231">
        <v>228.1</v>
      </c>
      <c r="L81" s="231">
        <v>217.35</v>
      </c>
      <c r="M81" s="231">
        <v>47.470129999999997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866.55</v>
      </c>
      <c r="D82" s="232">
        <v>871.85</v>
      </c>
      <c r="E82" s="232">
        <v>855.85</v>
      </c>
      <c r="F82" s="232">
        <v>845.15</v>
      </c>
      <c r="G82" s="232">
        <v>829.15</v>
      </c>
      <c r="H82" s="232">
        <v>882.55000000000007</v>
      </c>
      <c r="I82" s="232">
        <v>898.55000000000007</v>
      </c>
      <c r="J82" s="232">
        <v>909.25000000000011</v>
      </c>
      <c r="K82" s="231">
        <v>887.85</v>
      </c>
      <c r="L82" s="231">
        <v>861.15</v>
      </c>
      <c r="M82" s="231">
        <v>1.1651199999999999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282.95</v>
      </c>
      <c r="D83" s="232">
        <v>284.2</v>
      </c>
      <c r="E83" s="232">
        <v>280.89999999999998</v>
      </c>
      <c r="F83" s="232">
        <v>278.84999999999997</v>
      </c>
      <c r="G83" s="232">
        <v>275.54999999999995</v>
      </c>
      <c r="H83" s="232">
        <v>286.25</v>
      </c>
      <c r="I83" s="232">
        <v>289.55000000000007</v>
      </c>
      <c r="J83" s="232">
        <v>291.60000000000002</v>
      </c>
      <c r="K83" s="231">
        <v>287.5</v>
      </c>
      <c r="L83" s="231">
        <v>282.14999999999998</v>
      </c>
      <c r="M83" s="231">
        <v>6.2935499999999998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6246.15</v>
      </c>
      <c r="D84" s="232">
        <v>6235.6333333333341</v>
      </c>
      <c r="E84" s="232">
        <v>6176.5166666666682</v>
      </c>
      <c r="F84" s="232">
        <v>6106.8833333333341</v>
      </c>
      <c r="G84" s="232">
        <v>6047.7666666666682</v>
      </c>
      <c r="H84" s="232">
        <v>6305.2666666666682</v>
      </c>
      <c r="I84" s="232">
        <v>6364.383333333335</v>
      </c>
      <c r="J84" s="232">
        <v>6434.0166666666682</v>
      </c>
      <c r="K84" s="231">
        <v>6294.75</v>
      </c>
      <c r="L84" s="231">
        <v>6166</v>
      </c>
      <c r="M84" s="231">
        <v>0.29038999999999998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1457.9</v>
      </c>
      <c r="D85" s="232">
        <v>1450.8999999999999</v>
      </c>
      <c r="E85" s="232">
        <v>1436.7999999999997</v>
      </c>
      <c r="F85" s="232">
        <v>1415.6999999999998</v>
      </c>
      <c r="G85" s="232">
        <v>1401.5999999999997</v>
      </c>
      <c r="H85" s="232">
        <v>1471.9999999999998</v>
      </c>
      <c r="I85" s="232">
        <v>1486.0999999999997</v>
      </c>
      <c r="J85" s="232">
        <v>1507.1999999999998</v>
      </c>
      <c r="K85" s="231">
        <v>1465</v>
      </c>
      <c r="L85" s="231">
        <v>1429.8</v>
      </c>
      <c r="M85" s="231">
        <v>2.4252799999999999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883.25</v>
      </c>
      <c r="D86" s="232">
        <v>885.76666666666677</v>
      </c>
      <c r="E86" s="232">
        <v>877.48333333333358</v>
      </c>
      <c r="F86" s="232">
        <v>871.71666666666681</v>
      </c>
      <c r="G86" s="232">
        <v>863.43333333333362</v>
      </c>
      <c r="H86" s="232">
        <v>891.53333333333353</v>
      </c>
      <c r="I86" s="232">
        <v>899.81666666666661</v>
      </c>
      <c r="J86" s="232">
        <v>905.58333333333348</v>
      </c>
      <c r="K86" s="231">
        <v>894.05</v>
      </c>
      <c r="L86" s="231">
        <v>880</v>
      </c>
      <c r="M86" s="231">
        <v>0.10639999999999999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453.65</v>
      </c>
      <c r="D87" s="232">
        <v>458.88333333333338</v>
      </c>
      <c r="E87" s="232">
        <v>445.76666666666677</v>
      </c>
      <c r="F87" s="232">
        <v>437.88333333333338</v>
      </c>
      <c r="G87" s="232">
        <v>424.76666666666677</v>
      </c>
      <c r="H87" s="232">
        <v>466.76666666666677</v>
      </c>
      <c r="I87" s="232">
        <v>479.88333333333344</v>
      </c>
      <c r="J87" s="232">
        <v>487.76666666666677</v>
      </c>
      <c r="K87" s="231">
        <v>472</v>
      </c>
      <c r="L87" s="231">
        <v>451</v>
      </c>
      <c r="M87" s="231">
        <v>2.89838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17810.3</v>
      </c>
      <c r="D88" s="232">
        <v>17972.95</v>
      </c>
      <c r="E88" s="232">
        <v>17549.75</v>
      </c>
      <c r="F88" s="232">
        <v>17289.2</v>
      </c>
      <c r="G88" s="232">
        <v>16866</v>
      </c>
      <c r="H88" s="232">
        <v>18233.5</v>
      </c>
      <c r="I88" s="232">
        <v>18656.700000000004</v>
      </c>
      <c r="J88" s="232">
        <v>18917.25</v>
      </c>
      <c r="K88" s="231">
        <v>18396.150000000001</v>
      </c>
      <c r="L88" s="231">
        <v>17712.400000000001</v>
      </c>
      <c r="M88" s="231">
        <v>0.27827000000000002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467.1</v>
      </c>
      <c r="D89" s="232">
        <v>470.55</v>
      </c>
      <c r="E89" s="232">
        <v>461.70000000000005</v>
      </c>
      <c r="F89" s="232">
        <v>456.3</v>
      </c>
      <c r="G89" s="232">
        <v>447.45000000000005</v>
      </c>
      <c r="H89" s="232">
        <v>475.95000000000005</v>
      </c>
      <c r="I89" s="232">
        <v>484.80000000000007</v>
      </c>
      <c r="J89" s="232">
        <v>490.20000000000005</v>
      </c>
      <c r="K89" s="231">
        <v>479.4</v>
      </c>
      <c r="L89" s="231">
        <v>465.15</v>
      </c>
      <c r="M89" s="231">
        <v>0.93952999999999998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23.35</v>
      </c>
      <c r="D90" s="232">
        <v>23.316666666666666</v>
      </c>
      <c r="E90" s="232">
        <v>23.133333333333333</v>
      </c>
      <c r="F90" s="232">
        <v>22.916666666666668</v>
      </c>
      <c r="G90" s="232">
        <v>22.733333333333334</v>
      </c>
      <c r="H90" s="232">
        <v>23.533333333333331</v>
      </c>
      <c r="I90" s="232">
        <v>23.716666666666661</v>
      </c>
      <c r="J90" s="232">
        <v>23.93333333333333</v>
      </c>
      <c r="K90" s="231">
        <v>23.5</v>
      </c>
      <c r="L90" s="231">
        <v>23.1</v>
      </c>
      <c r="M90" s="231">
        <v>94.9756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4442.55</v>
      </c>
      <c r="D91" s="232">
        <v>4452.583333333333</v>
      </c>
      <c r="E91" s="232">
        <v>4409.6166666666659</v>
      </c>
      <c r="F91" s="232">
        <v>4376.6833333333325</v>
      </c>
      <c r="G91" s="232">
        <v>4333.7166666666653</v>
      </c>
      <c r="H91" s="232">
        <v>4485.5166666666664</v>
      </c>
      <c r="I91" s="232">
        <v>4528.4833333333336</v>
      </c>
      <c r="J91" s="232">
        <v>4561.416666666667</v>
      </c>
      <c r="K91" s="231">
        <v>4495.55</v>
      </c>
      <c r="L91" s="231">
        <v>4419.6499999999996</v>
      </c>
      <c r="M91" s="231">
        <v>2.34456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1163.9000000000001</v>
      </c>
      <c r="D92" s="232">
        <v>1163.9666666666667</v>
      </c>
      <c r="E92" s="232">
        <v>1155.9333333333334</v>
      </c>
      <c r="F92" s="232">
        <v>1147.9666666666667</v>
      </c>
      <c r="G92" s="232">
        <v>1139.9333333333334</v>
      </c>
      <c r="H92" s="232">
        <v>1171.9333333333334</v>
      </c>
      <c r="I92" s="232">
        <v>1179.9666666666667</v>
      </c>
      <c r="J92" s="232">
        <v>1187.9333333333334</v>
      </c>
      <c r="K92" s="231">
        <v>1172</v>
      </c>
      <c r="L92" s="231">
        <v>1156</v>
      </c>
      <c r="M92" s="231">
        <v>0.34825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550.95000000000005</v>
      </c>
      <c r="D93" s="232">
        <v>550.33333333333337</v>
      </c>
      <c r="E93" s="232">
        <v>545.11666666666679</v>
      </c>
      <c r="F93" s="232">
        <v>539.28333333333342</v>
      </c>
      <c r="G93" s="232">
        <v>534.06666666666683</v>
      </c>
      <c r="H93" s="232">
        <v>556.16666666666674</v>
      </c>
      <c r="I93" s="232">
        <v>561.38333333333321</v>
      </c>
      <c r="J93" s="232">
        <v>567.2166666666667</v>
      </c>
      <c r="K93" s="231">
        <v>555.54999999999995</v>
      </c>
      <c r="L93" s="231">
        <v>544.5</v>
      </c>
      <c r="M93" s="231">
        <v>1.1402300000000001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72.2</v>
      </c>
      <c r="D94" s="232">
        <v>72.433333333333337</v>
      </c>
      <c r="E94" s="232">
        <v>71.76666666666668</v>
      </c>
      <c r="F94" s="232">
        <v>71.333333333333343</v>
      </c>
      <c r="G94" s="232">
        <v>70.666666666666686</v>
      </c>
      <c r="H94" s="232">
        <v>72.866666666666674</v>
      </c>
      <c r="I94" s="232">
        <v>73.533333333333331</v>
      </c>
      <c r="J94" s="232">
        <v>73.966666666666669</v>
      </c>
      <c r="K94" s="231">
        <v>73.099999999999994</v>
      </c>
      <c r="L94" s="231">
        <v>72</v>
      </c>
      <c r="M94" s="231">
        <v>30.6419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314.85000000000002</v>
      </c>
      <c r="D95" s="232">
        <v>315.90000000000003</v>
      </c>
      <c r="E95" s="232">
        <v>311.95000000000005</v>
      </c>
      <c r="F95" s="232">
        <v>309.05</v>
      </c>
      <c r="G95" s="232">
        <v>305.10000000000002</v>
      </c>
      <c r="H95" s="232">
        <v>318.80000000000007</v>
      </c>
      <c r="I95" s="232">
        <v>322.75</v>
      </c>
      <c r="J95" s="232">
        <v>325.65000000000009</v>
      </c>
      <c r="K95" s="231">
        <v>319.85000000000002</v>
      </c>
      <c r="L95" s="231">
        <v>313</v>
      </c>
      <c r="M95" s="231">
        <v>38.773339999999997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3218.2</v>
      </c>
      <c r="D96" s="232">
        <v>3208.4</v>
      </c>
      <c r="E96" s="232">
        <v>3189.8</v>
      </c>
      <c r="F96" s="232">
        <v>3161.4</v>
      </c>
      <c r="G96" s="232">
        <v>3142.8</v>
      </c>
      <c r="H96" s="232">
        <v>3236.8</v>
      </c>
      <c r="I96" s="232">
        <v>3255.3999999999996</v>
      </c>
      <c r="J96" s="232">
        <v>3283.8</v>
      </c>
      <c r="K96" s="231">
        <v>3227</v>
      </c>
      <c r="L96" s="231">
        <v>3180</v>
      </c>
      <c r="M96" s="231">
        <v>9.9680000000000005E-2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230.8</v>
      </c>
      <c r="D97" s="232">
        <v>229.60000000000002</v>
      </c>
      <c r="E97" s="232">
        <v>227.30000000000004</v>
      </c>
      <c r="F97" s="232">
        <v>223.8</v>
      </c>
      <c r="G97" s="232">
        <v>221.50000000000003</v>
      </c>
      <c r="H97" s="232">
        <v>233.10000000000005</v>
      </c>
      <c r="I97" s="232">
        <v>235.4</v>
      </c>
      <c r="J97" s="232">
        <v>238.90000000000006</v>
      </c>
      <c r="K97" s="231">
        <v>231.9</v>
      </c>
      <c r="L97" s="231">
        <v>226.1</v>
      </c>
      <c r="M97" s="231">
        <v>1.5418700000000001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406.2</v>
      </c>
      <c r="D98" s="232">
        <v>398.25</v>
      </c>
      <c r="E98" s="232">
        <v>386.5</v>
      </c>
      <c r="F98" s="232">
        <v>366.8</v>
      </c>
      <c r="G98" s="232">
        <v>355.05</v>
      </c>
      <c r="H98" s="232">
        <v>417.95</v>
      </c>
      <c r="I98" s="232">
        <v>429.7</v>
      </c>
      <c r="J98" s="232">
        <v>449.4</v>
      </c>
      <c r="K98" s="231">
        <v>410</v>
      </c>
      <c r="L98" s="231">
        <v>378.55</v>
      </c>
      <c r="M98" s="231">
        <v>25.51971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566.45000000000005</v>
      </c>
      <c r="D99" s="232">
        <v>569.33333333333337</v>
      </c>
      <c r="E99" s="232">
        <v>561.66666666666674</v>
      </c>
      <c r="F99" s="232">
        <v>556.88333333333333</v>
      </c>
      <c r="G99" s="232">
        <v>549.2166666666667</v>
      </c>
      <c r="H99" s="232">
        <v>574.11666666666679</v>
      </c>
      <c r="I99" s="232">
        <v>581.78333333333353</v>
      </c>
      <c r="J99" s="232">
        <v>586.56666666666683</v>
      </c>
      <c r="K99" s="231">
        <v>577</v>
      </c>
      <c r="L99" s="231">
        <v>564.54999999999995</v>
      </c>
      <c r="M99" s="231">
        <v>2.9712999999999998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271.10000000000002</v>
      </c>
      <c r="D100" s="232">
        <v>272.26666666666665</v>
      </c>
      <c r="E100" s="232">
        <v>267.63333333333333</v>
      </c>
      <c r="F100" s="232">
        <v>264.16666666666669</v>
      </c>
      <c r="G100" s="232">
        <v>259.53333333333336</v>
      </c>
      <c r="H100" s="232">
        <v>275.73333333333329</v>
      </c>
      <c r="I100" s="232">
        <v>280.36666666666662</v>
      </c>
      <c r="J100" s="232">
        <v>283.83333333333326</v>
      </c>
      <c r="K100" s="231">
        <v>276.89999999999998</v>
      </c>
      <c r="L100" s="231">
        <v>268.8</v>
      </c>
      <c r="M100" s="231">
        <v>82.634100000000004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668.5</v>
      </c>
      <c r="D101" s="232">
        <v>669.43333333333328</v>
      </c>
      <c r="E101" s="232">
        <v>664.06666666666661</v>
      </c>
      <c r="F101" s="232">
        <v>659.63333333333333</v>
      </c>
      <c r="G101" s="232">
        <v>654.26666666666665</v>
      </c>
      <c r="H101" s="232">
        <v>673.86666666666656</v>
      </c>
      <c r="I101" s="232">
        <v>679.23333333333312</v>
      </c>
      <c r="J101" s="232">
        <v>683.66666666666652</v>
      </c>
      <c r="K101" s="231">
        <v>674.8</v>
      </c>
      <c r="L101" s="231">
        <v>665</v>
      </c>
      <c r="M101" s="231">
        <v>0.50416000000000005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695.85</v>
      </c>
      <c r="D102" s="232">
        <v>695.46666666666658</v>
      </c>
      <c r="E102" s="232">
        <v>690.43333333333317</v>
      </c>
      <c r="F102" s="232">
        <v>685.01666666666654</v>
      </c>
      <c r="G102" s="232">
        <v>679.98333333333312</v>
      </c>
      <c r="H102" s="232">
        <v>700.88333333333321</v>
      </c>
      <c r="I102" s="232">
        <v>705.91666666666674</v>
      </c>
      <c r="J102" s="232">
        <v>711.33333333333326</v>
      </c>
      <c r="K102" s="231">
        <v>700.5</v>
      </c>
      <c r="L102" s="231">
        <v>690.05</v>
      </c>
      <c r="M102" s="231">
        <v>1.57263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977.95</v>
      </c>
      <c r="D103" s="232">
        <v>979.63333333333321</v>
      </c>
      <c r="E103" s="232">
        <v>971.36666666666645</v>
      </c>
      <c r="F103" s="232">
        <v>964.78333333333319</v>
      </c>
      <c r="G103" s="232">
        <v>956.51666666666642</v>
      </c>
      <c r="H103" s="232">
        <v>986.21666666666647</v>
      </c>
      <c r="I103" s="232">
        <v>994.48333333333335</v>
      </c>
      <c r="J103" s="232">
        <v>1001.0666666666665</v>
      </c>
      <c r="K103" s="231">
        <v>987.9</v>
      </c>
      <c r="L103" s="231">
        <v>973.05</v>
      </c>
      <c r="M103" s="231">
        <v>0.52251999999999998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118.55</v>
      </c>
      <c r="D104" s="232">
        <v>118.95</v>
      </c>
      <c r="E104" s="232">
        <v>117.7</v>
      </c>
      <c r="F104" s="232">
        <v>116.85</v>
      </c>
      <c r="G104" s="232">
        <v>115.6</v>
      </c>
      <c r="H104" s="232">
        <v>119.80000000000001</v>
      </c>
      <c r="I104" s="232">
        <v>121.05000000000001</v>
      </c>
      <c r="J104" s="232">
        <v>121.90000000000002</v>
      </c>
      <c r="K104" s="231">
        <v>120.2</v>
      </c>
      <c r="L104" s="231">
        <v>118.1</v>
      </c>
      <c r="M104" s="231">
        <v>2.5182500000000001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1462.65</v>
      </c>
      <c r="D105" s="232">
        <v>1471.45</v>
      </c>
      <c r="E105" s="232">
        <v>1445.2</v>
      </c>
      <c r="F105" s="232">
        <v>1427.75</v>
      </c>
      <c r="G105" s="232">
        <v>1401.5</v>
      </c>
      <c r="H105" s="232">
        <v>1488.9</v>
      </c>
      <c r="I105" s="232">
        <v>1515.15</v>
      </c>
      <c r="J105" s="232">
        <v>1532.6000000000001</v>
      </c>
      <c r="K105" s="231">
        <v>1497.7</v>
      </c>
      <c r="L105" s="231">
        <v>1454</v>
      </c>
      <c r="M105" s="231">
        <v>0.28516000000000002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25.35</v>
      </c>
      <c r="D106" s="232">
        <v>25.666666666666668</v>
      </c>
      <c r="E106" s="232">
        <v>24.833333333333336</v>
      </c>
      <c r="F106" s="232">
        <v>24.316666666666666</v>
      </c>
      <c r="G106" s="232">
        <v>23.483333333333334</v>
      </c>
      <c r="H106" s="232">
        <v>26.183333333333337</v>
      </c>
      <c r="I106" s="232">
        <v>27.016666666666673</v>
      </c>
      <c r="J106" s="232">
        <v>27.533333333333339</v>
      </c>
      <c r="K106" s="231">
        <v>26.5</v>
      </c>
      <c r="L106" s="231">
        <v>25.15</v>
      </c>
      <c r="M106" s="231">
        <v>53.259920000000001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991.2</v>
      </c>
      <c r="D107" s="232">
        <v>994.01666666666677</v>
      </c>
      <c r="E107" s="232">
        <v>987.18333333333351</v>
      </c>
      <c r="F107" s="232">
        <v>983.16666666666674</v>
      </c>
      <c r="G107" s="232">
        <v>976.33333333333348</v>
      </c>
      <c r="H107" s="232">
        <v>998.03333333333353</v>
      </c>
      <c r="I107" s="232">
        <v>1004.8666666666668</v>
      </c>
      <c r="J107" s="232">
        <v>1008.8833333333336</v>
      </c>
      <c r="K107" s="231">
        <v>1000.85</v>
      </c>
      <c r="L107" s="231">
        <v>990</v>
      </c>
      <c r="M107" s="231">
        <v>1.71058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515.6</v>
      </c>
      <c r="D108" s="232">
        <v>517.26666666666677</v>
      </c>
      <c r="E108" s="232">
        <v>513.33333333333348</v>
      </c>
      <c r="F108" s="232">
        <v>511.06666666666672</v>
      </c>
      <c r="G108" s="232">
        <v>507.13333333333344</v>
      </c>
      <c r="H108" s="232">
        <v>519.53333333333353</v>
      </c>
      <c r="I108" s="232">
        <v>523.4666666666667</v>
      </c>
      <c r="J108" s="232">
        <v>525.73333333333358</v>
      </c>
      <c r="K108" s="231">
        <v>521.20000000000005</v>
      </c>
      <c r="L108" s="231">
        <v>515</v>
      </c>
      <c r="M108" s="231">
        <v>0.33753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606.4</v>
      </c>
      <c r="D109" s="232">
        <v>611.26666666666665</v>
      </c>
      <c r="E109" s="232">
        <v>600.18333333333328</v>
      </c>
      <c r="F109" s="232">
        <v>593.96666666666658</v>
      </c>
      <c r="G109" s="232">
        <v>582.88333333333321</v>
      </c>
      <c r="H109" s="232">
        <v>617.48333333333335</v>
      </c>
      <c r="I109" s="232">
        <v>628.56666666666683</v>
      </c>
      <c r="J109" s="232">
        <v>634.78333333333342</v>
      </c>
      <c r="K109" s="231">
        <v>622.35</v>
      </c>
      <c r="L109" s="231">
        <v>605.04999999999995</v>
      </c>
      <c r="M109" s="231">
        <v>0.94591999999999998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6108.15</v>
      </c>
      <c r="D110" s="232">
        <v>6218.3166666666666</v>
      </c>
      <c r="E110" s="232">
        <v>5917.833333333333</v>
      </c>
      <c r="F110" s="232">
        <v>5727.5166666666664</v>
      </c>
      <c r="G110" s="232">
        <v>5427.0333333333328</v>
      </c>
      <c r="H110" s="232">
        <v>6408.6333333333332</v>
      </c>
      <c r="I110" s="232">
        <v>6709.1166666666668</v>
      </c>
      <c r="J110" s="232">
        <v>6899.4333333333334</v>
      </c>
      <c r="K110" s="231">
        <v>6518.8</v>
      </c>
      <c r="L110" s="231">
        <v>6028</v>
      </c>
      <c r="M110" s="231">
        <v>0.88700000000000001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363.2</v>
      </c>
      <c r="D111" s="232">
        <v>363.9666666666667</v>
      </c>
      <c r="E111" s="232">
        <v>360.23333333333341</v>
      </c>
      <c r="F111" s="232">
        <v>357.26666666666671</v>
      </c>
      <c r="G111" s="232">
        <v>353.53333333333342</v>
      </c>
      <c r="H111" s="232">
        <v>366.93333333333339</v>
      </c>
      <c r="I111" s="232">
        <v>370.66666666666674</v>
      </c>
      <c r="J111" s="232">
        <v>373.63333333333338</v>
      </c>
      <c r="K111" s="231">
        <v>367.7</v>
      </c>
      <c r="L111" s="231">
        <v>361</v>
      </c>
      <c r="M111" s="231">
        <v>0.87612000000000001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274.2</v>
      </c>
      <c r="D112" s="232">
        <v>275.66666666666669</v>
      </c>
      <c r="E112" s="232">
        <v>270.53333333333336</v>
      </c>
      <c r="F112" s="232">
        <v>266.86666666666667</v>
      </c>
      <c r="G112" s="232">
        <v>261.73333333333335</v>
      </c>
      <c r="H112" s="232">
        <v>279.33333333333337</v>
      </c>
      <c r="I112" s="232">
        <v>284.4666666666667</v>
      </c>
      <c r="J112" s="232">
        <v>288.13333333333338</v>
      </c>
      <c r="K112" s="231">
        <v>280.8</v>
      </c>
      <c r="L112" s="231">
        <v>272</v>
      </c>
      <c r="M112" s="231">
        <v>7.3548299999999998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382.9</v>
      </c>
      <c r="D113" s="232">
        <v>388.7</v>
      </c>
      <c r="E113" s="232">
        <v>375.25</v>
      </c>
      <c r="F113" s="232">
        <v>367.6</v>
      </c>
      <c r="G113" s="232">
        <v>354.15000000000003</v>
      </c>
      <c r="H113" s="232">
        <v>396.34999999999997</v>
      </c>
      <c r="I113" s="232">
        <v>409.7999999999999</v>
      </c>
      <c r="J113" s="232">
        <v>417.44999999999993</v>
      </c>
      <c r="K113" s="231">
        <v>402.15</v>
      </c>
      <c r="L113" s="231">
        <v>381.05</v>
      </c>
      <c r="M113" s="231">
        <v>2.1774100000000001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585.35</v>
      </c>
      <c r="D114" s="232">
        <v>582.45000000000005</v>
      </c>
      <c r="E114" s="232">
        <v>576.95000000000005</v>
      </c>
      <c r="F114" s="232">
        <v>568.54999999999995</v>
      </c>
      <c r="G114" s="232">
        <v>563.04999999999995</v>
      </c>
      <c r="H114" s="232">
        <v>590.85000000000014</v>
      </c>
      <c r="I114" s="232">
        <v>596.35000000000014</v>
      </c>
      <c r="J114" s="232">
        <v>604.75000000000023</v>
      </c>
      <c r="K114" s="231">
        <v>587.95000000000005</v>
      </c>
      <c r="L114" s="231">
        <v>574.04999999999995</v>
      </c>
      <c r="M114" s="231">
        <v>0.26232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762.85</v>
      </c>
      <c r="D115" s="232">
        <v>759.35</v>
      </c>
      <c r="E115" s="232">
        <v>753.80000000000007</v>
      </c>
      <c r="F115" s="232">
        <v>744.75</v>
      </c>
      <c r="G115" s="232">
        <v>739.2</v>
      </c>
      <c r="H115" s="232">
        <v>768.40000000000009</v>
      </c>
      <c r="I115" s="232">
        <v>773.95</v>
      </c>
      <c r="J115" s="232">
        <v>783.00000000000011</v>
      </c>
      <c r="K115" s="231">
        <v>764.9</v>
      </c>
      <c r="L115" s="231">
        <v>750.3</v>
      </c>
      <c r="M115" s="231">
        <v>8.4382699999999993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961.8</v>
      </c>
      <c r="D116" s="232">
        <v>960.93333333333339</v>
      </c>
      <c r="E116" s="232">
        <v>955.86666666666679</v>
      </c>
      <c r="F116" s="232">
        <v>949.93333333333339</v>
      </c>
      <c r="G116" s="232">
        <v>944.86666666666679</v>
      </c>
      <c r="H116" s="232">
        <v>966.86666666666679</v>
      </c>
      <c r="I116" s="232">
        <v>971.93333333333339</v>
      </c>
      <c r="J116" s="232">
        <v>977.86666666666679</v>
      </c>
      <c r="K116" s="231">
        <v>966</v>
      </c>
      <c r="L116" s="231">
        <v>955</v>
      </c>
      <c r="M116" s="231">
        <v>15.85383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134.6</v>
      </c>
      <c r="D117" s="232">
        <v>133.76666666666668</v>
      </c>
      <c r="E117" s="232">
        <v>132.53333333333336</v>
      </c>
      <c r="F117" s="232">
        <v>130.46666666666667</v>
      </c>
      <c r="G117" s="232">
        <v>129.23333333333335</v>
      </c>
      <c r="H117" s="232">
        <v>135.83333333333337</v>
      </c>
      <c r="I117" s="232">
        <v>137.06666666666666</v>
      </c>
      <c r="J117" s="232">
        <v>139.13333333333338</v>
      </c>
      <c r="K117" s="231">
        <v>135</v>
      </c>
      <c r="L117" s="231">
        <v>131.69999999999999</v>
      </c>
      <c r="M117" s="231">
        <v>30.37415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1401.7</v>
      </c>
      <c r="D118" s="232">
        <v>1407.3833333333332</v>
      </c>
      <c r="E118" s="232">
        <v>1392.3166666666664</v>
      </c>
      <c r="F118" s="232">
        <v>1382.9333333333332</v>
      </c>
      <c r="G118" s="232">
        <v>1367.8666666666663</v>
      </c>
      <c r="H118" s="232">
        <v>1416.7666666666664</v>
      </c>
      <c r="I118" s="232">
        <v>1431.833333333333</v>
      </c>
      <c r="J118" s="232">
        <v>1441.2166666666665</v>
      </c>
      <c r="K118" s="231">
        <v>1422.45</v>
      </c>
      <c r="L118" s="231">
        <v>1398</v>
      </c>
      <c r="M118" s="231">
        <v>0.1605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217.05</v>
      </c>
      <c r="D119" s="232">
        <v>216.35</v>
      </c>
      <c r="E119" s="232">
        <v>215.39999999999998</v>
      </c>
      <c r="F119" s="232">
        <v>213.74999999999997</v>
      </c>
      <c r="G119" s="232">
        <v>212.79999999999995</v>
      </c>
      <c r="H119" s="232">
        <v>218</v>
      </c>
      <c r="I119" s="232">
        <v>218.95</v>
      </c>
      <c r="J119" s="232">
        <v>220.60000000000002</v>
      </c>
      <c r="K119" s="231">
        <v>217.3</v>
      </c>
      <c r="L119" s="231">
        <v>214.7</v>
      </c>
      <c r="M119" s="231">
        <v>51.541739999999997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464.6</v>
      </c>
      <c r="D120" s="232">
        <v>467.06666666666666</v>
      </c>
      <c r="E120" s="232">
        <v>459.63333333333333</v>
      </c>
      <c r="F120" s="232">
        <v>454.66666666666669</v>
      </c>
      <c r="G120" s="232">
        <v>447.23333333333335</v>
      </c>
      <c r="H120" s="232">
        <v>472.0333333333333</v>
      </c>
      <c r="I120" s="232">
        <v>479.46666666666658</v>
      </c>
      <c r="J120" s="232">
        <v>484.43333333333328</v>
      </c>
      <c r="K120" s="231">
        <v>474.5</v>
      </c>
      <c r="L120" s="231">
        <v>462.1</v>
      </c>
      <c r="M120" s="231">
        <v>2.8452799999999998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4377.5</v>
      </c>
      <c r="D121" s="232">
        <v>4391.9000000000005</v>
      </c>
      <c r="E121" s="232">
        <v>4343.8000000000011</v>
      </c>
      <c r="F121" s="232">
        <v>4310.1000000000004</v>
      </c>
      <c r="G121" s="232">
        <v>4262.0000000000009</v>
      </c>
      <c r="H121" s="232">
        <v>4425.6000000000013</v>
      </c>
      <c r="I121" s="232">
        <v>4473.7000000000016</v>
      </c>
      <c r="J121" s="232">
        <v>4507.4000000000015</v>
      </c>
      <c r="K121" s="231">
        <v>4440</v>
      </c>
      <c r="L121" s="231">
        <v>4358.2</v>
      </c>
      <c r="M121" s="231">
        <v>3.28145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1464.55</v>
      </c>
      <c r="D122" s="232">
        <v>1462.1000000000001</v>
      </c>
      <c r="E122" s="232">
        <v>1456.5000000000002</v>
      </c>
      <c r="F122" s="232">
        <v>1448.45</v>
      </c>
      <c r="G122" s="232">
        <v>1442.8500000000001</v>
      </c>
      <c r="H122" s="232">
        <v>1470.1500000000003</v>
      </c>
      <c r="I122" s="232">
        <v>1475.7500000000002</v>
      </c>
      <c r="J122" s="232">
        <v>1483.8000000000004</v>
      </c>
      <c r="K122" s="231">
        <v>1467.7</v>
      </c>
      <c r="L122" s="231">
        <v>1454.05</v>
      </c>
      <c r="M122" s="231">
        <v>3.2199800000000001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2292.9499999999998</v>
      </c>
      <c r="D123" s="232">
        <v>2294.6333333333332</v>
      </c>
      <c r="E123" s="232">
        <v>2283.3166666666666</v>
      </c>
      <c r="F123" s="232">
        <v>2273.6833333333334</v>
      </c>
      <c r="G123" s="232">
        <v>2262.3666666666668</v>
      </c>
      <c r="H123" s="232">
        <v>2304.2666666666664</v>
      </c>
      <c r="I123" s="232">
        <v>2315.583333333333</v>
      </c>
      <c r="J123" s="232">
        <v>2325.2166666666662</v>
      </c>
      <c r="K123" s="231">
        <v>2305.9499999999998</v>
      </c>
      <c r="L123" s="231">
        <v>2285</v>
      </c>
      <c r="M123" s="231">
        <v>0.39040000000000002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594.04999999999995</v>
      </c>
      <c r="D124" s="232">
        <v>594.38333333333333</v>
      </c>
      <c r="E124" s="232">
        <v>588.76666666666665</v>
      </c>
      <c r="F124" s="232">
        <v>583.48333333333335</v>
      </c>
      <c r="G124" s="232">
        <v>577.86666666666667</v>
      </c>
      <c r="H124" s="232">
        <v>599.66666666666663</v>
      </c>
      <c r="I124" s="232">
        <v>605.28333333333319</v>
      </c>
      <c r="J124" s="232">
        <v>610.56666666666661</v>
      </c>
      <c r="K124" s="231">
        <v>600</v>
      </c>
      <c r="L124" s="231">
        <v>589.1</v>
      </c>
      <c r="M124" s="231">
        <v>24.799330000000001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888.3</v>
      </c>
      <c r="D125" s="232">
        <v>888.55000000000007</v>
      </c>
      <c r="E125" s="232">
        <v>884.35000000000014</v>
      </c>
      <c r="F125" s="232">
        <v>880.40000000000009</v>
      </c>
      <c r="G125" s="232">
        <v>876.20000000000016</v>
      </c>
      <c r="H125" s="232">
        <v>892.50000000000011</v>
      </c>
      <c r="I125" s="232">
        <v>896.70000000000016</v>
      </c>
      <c r="J125" s="232">
        <v>900.65000000000009</v>
      </c>
      <c r="K125" s="231">
        <v>892.75</v>
      </c>
      <c r="L125" s="231">
        <v>884.6</v>
      </c>
      <c r="M125" s="231">
        <v>1.3287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1001.15</v>
      </c>
      <c r="D126" s="232">
        <v>995.21666666666658</v>
      </c>
      <c r="E126" s="232">
        <v>983.48333333333312</v>
      </c>
      <c r="F126" s="232">
        <v>965.81666666666649</v>
      </c>
      <c r="G126" s="232">
        <v>954.08333333333303</v>
      </c>
      <c r="H126" s="232">
        <v>1012.8833333333332</v>
      </c>
      <c r="I126" s="232">
        <v>1024.6166666666666</v>
      </c>
      <c r="J126" s="232">
        <v>1042.2833333333333</v>
      </c>
      <c r="K126" s="231">
        <v>1006.95</v>
      </c>
      <c r="L126" s="231">
        <v>977.55</v>
      </c>
      <c r="M126" s="231">
        <v>2.4954399999999999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298.89999999999998</v>
      </c>
      <c r="D127" s="232">
        <v>299.73333333333335</v>
      </c>
      <c r="E127" s="232">
        <v>296.4666666666667</v>
      </c>
      <c r="F127" s="232">
        <v>294.03333333333336</v>
      </c>
      <c r="G127" s="232">
        <v>290.76666666666671</v>
      </c>
      <c r="H127" s="232">
        <v>302.16666666666669</v>
      </c>
      <c r="I127" s="232">
        <v>305.43333333333334</v>
      </c>
      <c r="J127" s="232">
        <v>307.86666666666667</v>
      </c>
      <c r="K127" s="231">
        <v>303</v>
      </c>
      <c r="L127" s="231">
        <v>297.3</v>
      </c>
      <c r="M127" s="231">
        <v>13.900090000000001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1571.2</v>
      </c>
      <c r="D128" s="232">
        <v>1582.3500000000001</v>
      </c>
      <c r="E128" s="232">
        <v>1549.0500000000002</v>
      </c>
      <c r="F128" s="232">
        <v>1526.9</v>
      </c>
      <c r="G128" s="232">
        <v>1493.6000000000001</v>
      </c>
      <c r="H128" s="232">
        <v>1604.5000000000002</v>
      </c>
      <c r="I128" s="232">
        <v>1637.8</v>
      </c>
      <c r="J128" s="232">
        <v>1659.9500000000003</v>
      </c>
      <c r="K128" s="231">
        <v>1615.65</v>
      </c>
      <c r="L128" s="231">
        <v>1560.2</v>
      </c>
      <c r="M128" s="231">
        <v>6.8804100000000004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966.6</v>
      </c>
      <c r="D129" s="232">
        <v>970.86666666666667</v>
      </c>
      <c r="E129" s="232">
        <v>956.73333333333335</v>
      </c>
      <c r="F129" s="232">
        <v>946.86666666666667</v>
      </c>
      <c r="G129" s="232">
        <v>932.73333333333335</v>
      </c>
      <c r="H129" s="232">
        <v>980.73333333333335</v>
      </c>
      <c r="I129" s="232">
        <v>994.86666666666679</v>
      </c>
      <c r="J129" s="232">
        <v>1004.7333333333333</v>
      </c>
      <c r="K129" s="231">
        <v>985</v>
      </c>
      <c r="L129" s="231">
        <v>961</v>
      </c>
      <c r="M129" s="231">
        <v>2.1465900000000002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848.85</v>
      </c>
      <c r="D130" s="232">
        <v>847.91666666666663</v>
      </c>
      <c r="E130" s="232">
        <v>841.43333333333328</v>
      </c>
      <c r="F130" s="232">
        <v>834.01666666666665</v>
      </c>
      <c r="G130" s="232">
        <v>827.5333333333333</v>
      </c>
      <c r="H130" s="232">
        <v>855.33333333333326</v>
      </c>
      <c r="I130" s="232">
        <v>861.81666666666661</v>
      </c>
      <c r="J130" s="232">
        <v>869.23333333333323</v>
      </c>
      <c r="K130" s="231">
        <v>854.4</v>
      </c>
      <c r="L130" s="231">
        <v>840.5</v>
      </c>
      <c r="M130" s="231">
        <v>0.12086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346.05</v>
      </c>
      <c r="D131" s="232">
        <v>347.45</v>
      </c>
      <c r="E131" s="232">
        <v>343.59999999999997</v>
      </c>
      <c r="F131" s="232">
        <v>341.15</v>
      </c>
      <c r="G131" s="232">
        <v>337.29999999999995</v>
      </c>
      <c r="H131" s="232">
        <v>349.9</v>
      </c>
      <c r="I131" s="232">
        <v>353.75</v>
      </c>
      <c r="J131" s="232">
        <v>356.2</v>
      </c>
      <c r="K131" s="231">
        <v>351.3</v>
      </c>
      <c r="L131" s="231">
        <v>345</v>
      </c>
      <c r="M131" s="231">
        <v>28.873100000000001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534.9</v>
      </c>
      <c r="D132" s="232">
        <v>536.7166666666667</v>
      </c>
      <c r="E132" s="232">
        <v>532.18333333333339</v>
      </c>
      <c r="F132" s="232">
        <v>529.4666666666667</v>
      </c>
      <c r="G132" s="232">
        <v>524.93333333333339</v>
      </c>
      <c r="H132" s="232">
        <v>539.43333333333339</v>
      </c>
      <c r="I132" s="232">
        <v>543.9666666666667</v>
      </c>
      <c r="J132" s="232">
        <v>546.68333333333339</v>
      </c>
      <c r="K132" s="231">
        <v>541.25</v>
      </c>
      <c r="L132" s="231">
        <v>534</v>
      </c>
      <c r="M132" s="231">
        <v>13.75098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1881</v>
      </c>
      <c r="D133" s="232">
        <v>1889.5666666666666</v>
      </c>
      <c r="E133" s="232">
        <v>1856.3833333333332</v>
      </c>
      <c r="F133" s="232">
        <v>1831.7666666666667</v>
      </c>
      <c r="G133" s="232">
        <v>1798.5833333333333</v>
      </c>
      <c r="H133" s="232">
        <v>1914.1833333333332</v>
      </c>
      <c r="I133" s="232">
        <v>1947.3666666666666</v>
      </c>
      <c r="J133" s="232">
        <v>1971.9833333333331</v>
      </c>
      <c r="K133" s="231">
        <v>1922.75</v>
      </c>
      <c r="L133" s="231">
        <v>1864.95</v>
      </c>
      <c r="M133" s="231">
        <v>3.88171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628.15</v>
      </c>
      <c r="D134" s="232">
        <v>629.2166666666667</v>
      </c>
      <c r="E134" s="232">
        <v>623.43333333333339</v>
      </c>
      <c r="F134" s="232">
        <v>618.7166666666667</v>
      </c>
      <c r="G134" s="232">
        <v>612.93333333333339</v>
      </c>
      <c r="H134" s="232">
        <v>633.93333333333339</v>
      </c>
      <c r="I134" s="232">
        <v>639.7166666666667</v>
      </c>
      <c r="J134" s="232">
        <v>644.43333333333339</v>
      </c>
      <c r="K134" s="231">
        <v>635</v>
      </c>
      <c r="L134" s="231">
        <v>624.5</v>
      </c>
      <c r="M134" s="231">
        <v>2.7373099999999999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1812.05</v>
      </c>
      <c r="D135" s="232">
        <v>1807.6499999999999</v>
      </c>
      <c r="E135" s="232">
        <v>1795.3999999999996</v>
      </c>
      <c r="F135" s="232">
        <v>1778.7499999999998</v>
      </c>
      <c r="G135" s="232">
        <v>1766.4999999999995</v>
      </c>
      <c r="H135" s="232">
        <v>1824.2999999999997</v>
      </c>
      <c r="I135" s="232">
        <v>1836.5500000000002</v>
      </c>
      <c r="J135" s="232">
        <v>1853.1999999999998</v>
      </c>
      <c r="K135" s="231">
        <v>1819.9</v>
      </c>
      <c r="L135" s="231">
        <v>1791</v>
      </c>
      <c r="M135" s="231">
        <v>2.4615900000000002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350.15</v>
      </c>
      <c r="D136" s="232">
        <v>349.58333333333331</v>
      </c>
      <c r="E136" s="232">
        <v>343.41666666666663</v>
      </c>
      <c r="F136" s="232">
        <v>336.68333333333334</v>
      </c>
      <c r="G136" s="232">
        <v>330.51666666666665</v>
      </c>
      <c r="H136" s="232">
        <v>356.31666666666661</v>
      </c>
      <c r="I136" s="232">
        <v>362.48333333333323</v>
      </c>
      <c r="J136" s="232">
        <v>369.21666666666658</v>
      </c>
      <c r="K136" s="231">
        <v>355.75</v>
      </c>
      <c r="L136" s="231">
        <v>342.85</v>
      </c>
      <c r="M136" s="231">
        <v>26.643139999999999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183.9</v>
      </c>
      <c r="D137" s="232">
        <v>185.20000000000002</v>
      </c>
      <c r="E137" s="232">
        <v>181.70000000000005</v>
      </c>
      <c r="F137" s="232">
        <v>179.50000000000003</v>
      </c>
      <c r="G137" s="232">
        <v>176.00000000000006</v>
      </c>
      <c r="H137" s="232">
        <v>187.40000000000003</v>
      </c>
      <c r="I137" s="232">
        <v>190.89999999999998</v>
      </c>
      <c r="J137" s="232">
        <v>193.10000000000002</v>
      </c>
      <c r="K137" s="231">
        <v>188.7</v>
      </c>
      <c r="L137" s="231">
        <v>183</v>
      </c>
      <c r="M137" s="231">
        <v>16.56269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148.85</v>
      </c>
      <c r="D138" s="232">
        <v>149.6</v>
      </c>
      <c r="E138" s="232">
        <v>147.25</v>
      </c>
      <c r="F138" s="232">
        <v>145.65</v>
      </c>
      <c r="G138" s="232">
        <v>143.30000000000001</v>
      </c>
      <c r="H138" s="232">
        <v>151.19999999999999</v>
      </c>
      <c r="I138" s="232">
        <v>153.54999999999995</v>
      </c>
      <c r="J138" s="232">
        <v>155.14999999999998</v>
      </c>
      <c r="K138" s="231">
        <v>151.94999999999999</v>
      </c>
      <c r="L138" s="231">
        <v>148</v>
      </c>
      <c r="M138" s="231">
        <v>9.6239500000000007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31.65</v>
      </c>
      <c r="D139" s="232">
        <v>31.783333333333331</v>
      </c>
      <c r="E139" s="232">
        <v>31.266666666666666</v>
      </c>
      <c r="F139" s="232">
        <v>30.883333333333333</v>
      </c>
      <c r="G139" s="232">
        <v>30.366666666666667</v>
      </c>
      <c r="H139" s="232">
        <v>32.166666666666664</v>
      </c>
      <c r="I139" s="232">
        <v>32.68333333333333</v>
      </c>
      <c r="J139" s="232">
        <v>33.066666666666663</v>
      </c>
      <c r="K139" s="231">
        <v>32.299999999999997</v>
      </c>
      <c r="L139" s="231">
        <v>31.4</v>
      </c>
      <c r="M139" s="231">
        <v>16.23235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193.45</v>
      </c>
      <c r="D140" s="232">
        <v>195.65</v>
      </c>
      <c r="E140" s="232">
        <v>190.35000000000002</v>
      </c>
      <c r="F140" s="232">
        <v>187.25000000000003</v>
      </c>
      <c r="G140" s="232">
        <v>181.95000000000005</v>
      </c>
      <c r="H140" s="232">
        <v>198.75</v>
      </c>
      <c r="I140" s="232">
        <v>204.05</v>
      </c>
      <c r="J140" s="232">
        <v>207.14999999999998</v>
      </c>
      <c r="K140" s="231">
        <v>200.95</v>
      </c>
      <c r="L140" s="231">
        <v>192.55</v>
      </c>
      <c r="M140" s="231">
        <v>2.8299699999999999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2915.2</v>
      </c>
      <c r="D141" s="232">
        <v>2922.3833333333332</v>
      </c>
      <c r="E141" s="232">
        <v>2872.7666666666664</v>
      </c>
      <c r="F141" s="232">
        <v>2830.333333333333</v>
      </c>
      <c r="G141" s="232">
        <v>2780.7166666666662</v>
      </c>
      <c r="H141" s="232">
        <v>2964.8166666666666</v>
      </c>
      <c r="I141" s="232">
        <v>3014.4333333333334</v>
      </c>
      <c r="J141" s="232">
        <v>3056.8666666666668</v>
      </c>
      <c r="K141" s="231">
        <v>2972</v>
      </c>
      <c r="L141" s="231">
        <v>2879.95</v>
      </c>
      <c r="M141" s="231">
        <v>8.9036600000000004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2796.95</v>
      </c>
      <c r="D142" s="232">
        <v>2763.4666666666672</v>
      </c>
      <c r="E142" s="232">
        <v>2717.5333333333342</v>
      </c>
      <c r="F142" s="232">
        <v>2638.1166666666672</v>
      </c>
      <c r="G142" s="232">
        <v>2592.1833333333343</v>
      </c>
      <c r="H142" s="232">
        <v>2842.8833333333341</v>
      </c>
      <c r="I142" s="232">
        <v>2888.8166666666666</v>
      </c>
      <c r="J142" s="232">
        <v>2968.233333333334</v>
      </c>
      <c r="K142" s="231">
        <v>2809.4</v>
      </c>
      <c r="L142" s="231">
        <v>2684.05</v>
      </c>
      <c r="M142" s="231">
        <v>5.3920199999999996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1939.9</v>
      </c>
      <c r="D143" s="232">
        <v>1923.8333333333333</v>
      </c>
      <c r="E143" s="232">
        <v>1897.6666666666665</v>
      </c>
      <c r="F143" s="232">
        <v>1855.4333333333332</v>
      </c>
      <c r="G143" s="232">
        <v>1829.2666666666664</v>
      </c>
      <c r="H143" s="232">
        <v>1966.0666666666666</v>
      </c>
      <c r="I143" s="232">
        <v>1992.2333333333331</v>
      </c>
      <c r="J143" s="232">
        <v>2034.4666666666667</v>
      </c>
      <c r="K143" s="231">
        <v>1950</v>
      </c>
      <c r="L143" s="231">
        <v>1881.6</v>
      </c>
      <c r="M143" s="231">
        <v>1.7353099999999999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4491.1000000000004</v>
      </c>
      <c r="D144" s="232">
        <v>4480.9666666666672</v>
      </c>
      <c r="E144" s="232">
        <v>4451.9333333333343</v>
      </c>
      <c r="F144" s="232">
        <v>4412.7666666666673</v>
      </c>
      <c r="G144" s="232">
        <v>4383.7333333333345</v>
      </c>
      <c r="H144" s="232">
        <v>4520.1333333333341</v>
      </c>
      <c r="I144" s="232">
        <v>4549.166666666667</v>
      </c>
      <c r="J144" s="232">
        <v>4588.3333333333339</v>
      </c>
      <c r="K144" s="231">
        <v>4510</v>
      </c>
      <c r="L144" s="231">
        <v>4441.8</v>
      </c>
      <c r="M144" s="231">
        <v>3.5296599999999998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498.85</v>
      </c>
      <c r="D145" s="232">
        <v>502.48333333333335</v>
      </c>
      <c r="E145" s="232">
        <v>491.9666666666667</v>
      </c>
      <c r="F145" s="232">
        <v>485.08333333333337</v>
      </c>
      <c r="G145" s="232">
        <v>474.56666666666672</v>
      </c>
      <c r="H145" s="232">
        <v>509.36666666666667</v>
      </c>
      <c r="I145" s="232">
        <v>519.88333333333333</v>
      </c>
      <c r="J145" s="232">
        <v>526.76666666666665</v>
      </c>
      <c r="K145" s="231">
        <v>513</v>
      </c>
      <c r="L145" s="231">
        <v>495.6</v>
      </c>
      <c r="M145" s="231">
        <v>0.83630000000000004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162.5</v>
      </c>
      <c r="D146" s="232">
        <v>163.20000000000002</v>
      </c>
      <c r="E146" s="232">
        <v>159.45000000000005</v>
      </c>
      <c r="F146" s="232">
        <v>156.40000000000003</v>
      </c>
      <c r="G146" s="232">
        <v>152.65000000000006</v>
      </c>
      <c r="H146" s="232">
        <v>166.25000000000003</v>
      </c>
      <c r="I146" s="232">
        <v>169.99999999999997</v>
      </c>
      <c r="J146" s="232">
        <v>173.05</v>
      </c>
      <c r="K146" s="231">
        <v>166.95</v>
      </c>
      <c r="L146" s="231">
        <v>160.15</v>
      </c>
      <c r="M146" s="231">
        <v>4.6209199999999999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160.55000000000001</v>
      </c>
      <c r="D147" s="232">
        <v>161.5</v>
      </c>
      <c r="E147" s="232">
        <v>159.15</v>
      </c>
      <c r="F147" s="232">
        <v>157.75</v>
      </c>
      <c r="G147" s="232">
        <v>155.4</v>
      </c>
      <c r="H147" s="232">
        <v>162.9</v>
      </c>
      <c r="I147" s="232">
        <v>165.25000000000003</v>
      </c>
      <c r="J147" s="232">
        <v>166.65</v>
      </c>
      <c r="K147" s="231">
        <v>163.85</v>
      </c>
      <c r="L147" s="231">
        <v>160.1</v>
      </c>
      <c r="M147" s="231">
        <v>2.11632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47.3</v>
      </c>
      <c r="D148" s="232">
        <v>47.483333333333327</v>
      </c>
      <c r="E148" s="232">
        <v>46.666666666666657</v>
      </c>
      <c r="F148" s="232">
        <v>46.033333333333331</v>
      </c>
      <c r="G148" s="232">
        <v>45.216666666666661</v>
      </c>
      <c r="H148" s="232">
        <v>48.116666666666653</v>
      </c>
      <c r="I148" s="232">
        <v>48.93333333333333</v>
      </c>
      <c r="J148" s="232">
        <v>49.566666666666649</v>
      </c>
      <c r="K148" s="231">
        <v>48.3</v>
      </c>
      <c r="L148" s="231">
        <v>46.85</v>
      </c>
      <c r="M148" s="231">
        <v>60.072949999999999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64.099999999999994</v>
      </c>
      <c r="D149" s="232">
        <v>63.633333333333326</v>
      </c>
      <c r="E149" s="232">
        <v>62.666666666666657</v>
      </c>
      <c r="F149" s="232">
        <v>61.233333333333334</v>
      </c>
      <c r="G149" s="232">
        <v>60.266666666666666</v>
      </c>
      <c r="H149" s="232">
        <v>65.066666666666649</v>
      </c>
      <c r="I149" s="232">
        <v>66.033333333333317</v>
      </c>
      <c r="J149" s="232">
        <v>67.46666666666664</v>
      </c>
      <c r="K149" s="231">
        <v>64.599999999999994</v>
      </c>
      <c r="L149" s="231">
        <v>62.2</v>
      </c>
      <c r="M149" s="231">
        <v>8.6115999999999993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3205.6</v>
      </c>
      <c r="D150" s="232">
        <v>3206.8333333333335</v>
      </c>
      <c r="E150" s="232">
        <v>3163.7666666666669</v>
      </c>
      <c r="F150" s="232">
        <v>3121.9333333333334</v>
      </c>
      <c r="G150" s="232">
        <v>3078.8666666666668</v>
      </c>
      <c r="H150" s="232">
        <v>3248.666666666667</v>
      </c>
      <c r="I150" s="232">
        <v>3291.7333333333336</v>
      </c>
      <c r="J150" s="232">
        <v>3333.5666666666671</v>
      </c>
      <c r="K150" s="231">
        <v>3249.9</v>
      </c>
      <c r="L150" s="231">
        <v>3165</v>
      </c>
      <c r="M150" s="231">
        <v>6.8402900000000004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443.95</v>
      </c>
      <c r="D151" s="232">
        <v>446.83333333333331</v>
      </c>
      <c r="E151" s="232">
        <v>436.31666666666661</v>
      </c>
      <c r="F151" s="232">
        <v>428.68333333333328</v>
      </c>
      <c r="G151" s="232">
        <v>418.16666666666657</v>
      </c>
      <c r="H151" s="232">
        <v>454.46666666666664</v>
      </c>
      <c r="I151" s="232">
        <v>464.98333333333341</v>
      </c>
      <c r="J151" s="232">
        <v>472.61666666666667</v>
      </c>
      <c r="K151" s="231">
        <v>457.35</v>
      </c>
      <c r="L151" s="231">
        <v>439.2</v>
      </c>
      <c r="M151" s="231">
        <v>1.4601500000000001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381.9</v>
      </c>
      <c r="D152" s="232">
        <v>384.46666666666664</v>
      </c>
      <c r="E152" s="232">
        <v>378.48333333333329</v>
      </c>
      <c r="F152" s="232">
        <v>375.06666666666666</v>
      </c>
      <c r="G152" s="232">
        <v>369.08333333333331</v>
      </c>
      <c r="H152" s="232">
        <v>387.88333333333327</v>
      </c>
      <c r="I152" s="232">
        <v>393.86666666666662</v>
      </c>
      <c r="J152" s="232">
        <v>397.28333333333325</v>
      </c>
      <c r="K152" s="231">
        <v>390.45</v>
      </c>
      <c r="L152" s="231">
        <v>381.05</v>
      </c>
      <c r="M152" s="231">
        <v>1.8422700000000001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1300.4000000000001</v>
      </c>
      <c r="D153" s="232">
        <v>1301.2333333333333</v>
      </c>
      <c r="E153" s="232">
        <v>1251.7166666666667</v>
      </c>
      <c r="F153" s="232">
        <v>1203.0333333333333</v>
      </c>
      <c r="G153" s="232">
        <v>1153.5166666666667</v>
      </c>
      <c r="H153" s="232">
        <v>1349.9166666666667</v>
      </c>
      <c r="I153" s="232">
        <v>1399.4333333333336</v>
      </c>
      <c r="J153" s="232">
        <v>1448.1166666666668</v>
      </c>
      <c r="K153" s="231">
        <v>1350.75</v>
      </c>
      <c r="L153" s="231">
        <v>1252.55</v>
      </c>
      <c r="M153" s="231">
        <v>0.83248999999999995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72.3</v>
      </c>
      <c r="D154" s="232">
        <v>72.516666666666666</v>
      </c>
      <c r="E154" s="232">
        <v>71.733333333333334</v>
      </c>
      <c r="F154" s="232">
        <v>71.166666666666671</v>
      </c>
      <c r="G154" s="232">
        <v>70.38333333333334</v>
      </c>
      <c r="H154" s="232">
        <v>73.083333333333329</v>
      </c>
      <c r="I154" s="232">
        <v>73.86666666666666</v>
      </c>
      <c r="J154" s="232">
        <v>74.433333333333323</v>
      </c>
      <c r="K154" s="231">
        <v>73.3</v>
      </c>
      <c r="L154" s="231">
        <v>71.95</v>
      </c>
      <c r="M154" s="231">
        <v>8.7434100000000008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67.150000000000006</v>
      </c>
      <c r="D155" s="232">
        <v>67.466666666666669</v>
      </c>
      <c r="E155" s="232">
        <v>64.683333333333337</v>
      </c>
      <c r="F155" s="232">
        <v>62.216666666666669</v>
      </c>
      <c r="G155" s="232">
        <v>59.433333333333337</v>
      </c>
      <c r="H155" s="232">
        <v>69.933333333333337</v>
      </c>
      <c r="I155" s="232">
        <v>72.716666666666669</v>
      </c>
      <c r="J155" s="232">
        <v>75.183333333333337</v>
      </c>
      <c r="K155" s="231">
        <v>70.25</v>
      </c>
      <c r="L155" s="231">
        <v>65</v>
      </c>
      <c r="M155" s="231">
        <v>84.432040000000001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2016</v>
      </c>
      <c r="D156" s="232">
        <v>2019.9166666666667</v>
      </c>
      <c r="E156" s="232">
        <v>1992.3333333333335</v>
      </c>
      <c r="F156" s="232">
        <v>1968.6666666666667</v>
      </c>
      <c r="G156" s="232">
        <v>1941.0833333333335</v>
      </c>
      <c r="H156" s="232">
        <v>2043.5833333333335</v>
      </c>
      <c r="I156" s="232">
        <v>2071.166666666667</v>
      </c>
      <c r="J156" s="232">
        <v>2094.8333333333335</v>
      </c>
      <c r="K156" s="231">
        <v>2047.5</v>
      </c>
      <c r="L156" s="231">
        <v>1996.25</v>
      </c>
      <c r="M156" s="231">
        <v>2.36572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175.65</v>
      </c>
      <c r="D157" s="232">
        <v>174.65</v>
      </c>
      <c r="E157" s="232">
        <v>173.3</v>
      </c>
      <c r="F157" s="232">
        <v>170.95000000000002</v>
      </c>
      <c r="G157" s="232">
        <v>169.60000000000002</v>
      </c>
      <c r="H157" s="232">
        <v>177</v>
      </c>
      <c r="I157" s="232">
        <v>178.34999999999997</v>
      </c>
      <c r="J157" s="232">
        <v>180.7</v>
      </c>
      <c r="K157" s="231">
        <v>176</v>
      </c>
      <c r="L157" s="231">
        <v>172.3</v>
      </c>
      <c r="M157" s="231">
        <v>28.663509999999999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269.25</v>
      </c>
      <c r="D158" s="232">
        <v>269.45</v>
      </c>
      <c r="E158" s="232">
        <v>267.14999999999998</v>
      </c>
      <c r="F158" s="232">
        <v>265.05</v>
      </c>
      <c r="G158" s="232">
        <v>262.75</v>
      </c>
      <c r="H158" s="232">
        <v>271.54999999999995</v>
      </c>
      <c r="I158" s="232">
        <v>273.85000000000002</v>
      </c>
      <c r="J158" s="232">
        <v>275.94999999999993</v>
      </c>
      <c r="K158" s="231">
        <v>271.75</v>
      </c>
      <c r="L158" s="231">
        <v>267.35000000000002</v>
      </c>
      <c r="M158" s="231">
        <v>1.0468200000000001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142.15</v>
      </c>
      <c r="D159" s="232">
        <v>142.98333333333332</v>
      </c>
      <c r="E159" s="232">
        <v>139.96666666666664</v>
      </c>
      <c r="F159" s="232">
        <v>137.78333333333333</v>
      </c>
      <c r="G159" s="232">
        <v>134.76666666666665</v>
      </c>
      <c r="H159" s="232">
        <v>145.16666666666663</v>
      </c>
      <c r="I159" s="232">
        <v>148.18333333333334</v>
      </c>
      <c r="J159" s="232">
        <v>150.36666666666662</v>
      </c>
      <c r="K159" s="231">
        <v>146</v>
      </c>
      <c r="L159" s="231">
        <v>140.80000000000001</v>
      </c>
      <c r="M159" s="231">
        <v>74.680729999999997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127.15</v>
      </c>
      <c r="D160" s="232">
        <v>127.63333333333333</v>
      </c>
      <c r="E160" s="232">
        <v>126.26666666666665</v>
      </c>
      <c r="F160" s="232">
        <v>125.38333333333333</v>
      </c>
      <c r="G160" s="232">
        <v>124.01666666666665</v>
      </c>
      <c r="H160" s="232">
        <v>128.51666666666665</v>
      </c>
      <c r="I160" s="232">
        <v>129.88333333333333</v>
      </c>
      <c r="J160" s="232">
        <v>130.76666666666665</v>
      </c>
      <c r="K160" s="231">
        <v>129</v>
      </c>
      <c r="L160" s="231">
        <v>126.75</v>
      </c>
      <c r="M160" s="231">
        <v>61.52834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231.05</v>
      </c>
      <c r="D161" s="232">
        <v>236.06666666666669</v>
      </c>
      <c r="E161" s="232">
        <v>223.08333333333337</v>
      </c>
      <c r="F161" s="232">
        <v>215.11666666666667</v>
      </c>
      <c r="G161" s="232">
        <v>202.13333333333335</v>
      </c>
      <c r="H161" s="232">
        <v>244.03333333333339</v>
      </c>
      <c r="I161" s="232">
        <v>257.01666666666665</v>
      </c>
      <c r="J161" s="232">
        <v>264.98333333333341</v>
      </c>
      <c r="K161" s="231">
        <v>249.05</v>
      </c>
      <c r="L161" s="231">
        <v>228.1</v>
      </c>
      <c r="M161" s="231">
        <v>6.9737499999999999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4788.75</v>
      </c>
      <c r="D162" s="232">
        <v>4808.8166666666666</v>
      </c>
      <c r="E162" s="232">
        <v>4757.6333333333332</v>
      </c>
      <c r="F162" s="232">
        <v>4726.5166666666664</v>
      </c>
      <c r="G162" s="232">
        <v>4675.333333333333</v>
      </c>
      <c r="H162" s="232">
        <v>4839.9333333333334</v>
      </c>
      <c r="I162" s="232">
        <v>4891.1166666666659</v>
      </c>
      <c r="J162" s="232">
        <v>4922.2333333333336</v>
      </c>
      <c r="K162" s="231">
        <v>4860</v>
      </c>
      <c r="L162" s="231">
        <v>4777.7</v>
      </c>
      <c r="M162" s="231">
        <v>0.19170999999999999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720.75</v>
      </c>
      <c r="D163" s="232">
        <v>718.9</v>
      </c>
      <c r="E163" s="232">
        <v>708.05</v>
      </c>
      <c r="F163" s="232">
        <v>695.35</v>
      </c>
      <c r="G163" s="232">
        <v>684.5</v>
      </c>
      <c r="H163" s="232">
        <v>731.59999999999991</v>
      </c>
      <c r="I163" s="232">
        <v>742.45</v>
      </c>
      <c r="J163" s="232">
        <v>755.14999999999986</v>
      </c>
      <c r="K163" s="231">
        <v>729.75</v>
      </c>
      <c r="L163" s="231">
        <v>706.2</v>
      </c>
      <c r="M163" s="231">
        <v>14.532539999999999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170.25</v>
      </c>
      <c r="D164" s="232">
        <v>170.91666666666666</v>
      </c>
      <c r="E164" s="232">
        <v>168.58333333333331</v>
      </c>
      <c r="F164" s="232">
        <v>166.91666666666666</v>
      </c>
      <c r="G164" s="232">
        <v>164.58333333333331</v>
      </c>
      <c r="H164" s="232">
        <v>172.58333333333331</v>
      </c>
      <c r="I164" s="232">
        <v>174.91666666666663</v>
      </c>
      <c r="J164" s="232">
        <v>176.58333333333331</v>
      </c>
      <c r="K164" s="231">
        <v>173.25</v>
      </c>
      <c r="L164" s="231">
        <v>169.25</v>
      </c>
      <c r="M164" s="231">
        <v>2.3058700000000001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116.1</v>
      </c>
      <c r="D165" s="232">
        <v>116.58333333333333</v>
      </c>
      <c r="E165" s="232">
        <v>115.16666666666666</v>
      </c>
      <c r="F165" s="232">
        <v>114.23333333333333</v>
      </c>
      <c r="G165" s="232">
        <v>112.81666666666666</v>
      </c>
      <c r="H165" s="232">
        <v>117.51666666666665</v>
      </c>
      <c r="I165" s="232">
        <v>118.93333333333331</v>
      </c>
      <c r="J165" s="232">
        <v>119.86666666666665</v>
      </c>
      <c r="K165" s="231">
        <v>118</v>
      </c>
      <c r="L165" s="231">
        <v>115.65</v>
      </c>
      <c r="M165" s="231">
        <v>6.9860800000000003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270.95</v>
      </c>
      <c r="D166" s="232">
        <v>272.40000000000003</v>
      </c>
      <c r="E166" s="232">
        <v>268.60000000000008</v>
      </c>
      <c r="F166" s="232">
        <v>266.25000000000006</v>
      </c>
      <c r="G166" s="232">
        <v>262.4500000000001</v>
      </c>
      <c r="H166" s="232">
        <v>274.75000000000006</v>
      </c>
      <c r="I166" s="232">
        <v>278.55</v>
      </c>
      <c r="J166" s="232">
        <v>280.90000000000003</v>
      </c>
      <c r="K166" s="231">
        <v>276.2</v>
      </c>
      <c r="L166" s="231">
        <v>270.05</v>
      </c>
      <c r="M166" s="231">
        <v>2.7010299999999998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1078.4000000000001</v>
      </c>
      <c r="D167" s="232">
        <v>1079.3833333333334</v>
      </c>
      <c r="E167" s="232">
        <v>1051.166666666667</v>
      </c>
      <c r="F167" s="232">
        <v>1023.9333333333336</v>
      </c>
      <c r="G167" s="232">
        <v>995.71666666666715</v>
      </c>
      <c r="H167" s="232">
        <v>1106.6166666666668</v>
      </c>
      <c r="I167" s="232">
        <v>1134.8333333333335</v>
      </c>
      <c r="J167" s="232">
        <v>1162.0666666666666</v>
      </c>
      <c r="K167" s="231">
        <v>1107.5999999999999</v>
      </c>
      <c r="L167" s="231">
        <v>1052.1500000000001</v>
      </c>
      <c r="M167" s="231">
        <v>0.74946000000000002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103.45</v>
      </c>
      <c r="D168" s="232">
        <v>101.88333333333333</v>
      </c>
      <c r="E168" s="232">
        <v>99.816666666666649</v>
      </c>
      <c r="F168" s="232">
        <v>96.183333333333323</v>
      </c>
      <c r="G168" s="232">
        <v>94.116666666666646</v>
      </c>
      <c r="H168" s="232">
        <v>105.51666666666665</v>
      </c>
      <c r="I168" s="232">
        <v>107.58333333333331</v>
      </c>
      <c r="J168" s="232">
        <v>111.21666666666665</v>
      </c>
      <c r="K168" s="231">
        <v>103.95</v>
      </c>
      <c r="L168" s="231">
        <v>98.25</v>
      </c>
      <c r="M168" s="231">
        <v>451.76952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1559.3</v>
      </c>
      <c r="D169" s="232">
        <v>1567.6833333333334</v>
      </c>
      <c r="E169" s="232">
        <v>1544.1666666666667</v>
      </c>
      <c r="F169" s="232">
        <v>1529.0333333333333</v>
      </c>
      <c r="G169" s="232">
        <v>1505.5166666666667</v>
      </c>
      <c r="H169" s="232">
        <v>1582.8166666666668</v>
      </c>
      <c r="I169" s="232">
        <v>1606.3333333333333</v>
      </c>
      <c r="J169" s="232">
        <v>1621.4666666666669</v>
      </c>
      <c r="K169" s="231">
        <v>1591.2</v>
      </c>
      <c r="L169" s="231">
        <v>1552.55</v>
      </c>
      <c r="M169" s="231">
        <v>0.79488000000000003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37.200000000000003</v>
      </c>
      <c r="D170" s="232">
        <v>37.383333333333333</v>
      </c>
      <c r="E170" s="232">
        <v>36.916666666666664</v>
      </c>
      <c r="F170" s="232">
        <v>36.633333333333333</v>
      </c>
      <c r="G170" s="232">
        <v>36.166666666666664</v>
      </c>
      <c r="H170" s="232">
        <v>37.666666666666664</v>
      </c>
      <c r="I170" s="232">
        <v>38.133333333333333</v>
      </c>
      <c r="J170" s="232">
        <v>38.416666666666664</v>
      </c>
      <c r="K170" s="231">
        <v>37.85</v>
      </c>
      <c r="L170" s="231">
        <v>37.1</v>
      </c>
      <c r="M170" s="231">
        <v>43.368040000000001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2396.6999999999998</v>
      </c>
      <c r="D171" s="232">
        <v>2402.5666666666666</v>
      </c>
      <c r="E171" s="232">
        <v>2379.1333333333332</v>
      </c>
      <c r="F171" s="232">
        <v>2361.5666666666666</v>
      </c>
      <c r="G171" s="232">
        <v>2338.1333333333332</v>
      </c>
      <c r="H171" s="232">
        <v>2420.1333333333332</v>
      </c>
      <c r="I171" s="232">
        <v>2443.5666666666666</v>
      </c>
      <c r="J171" s="232">
        <v>2461.1333333333332</v>
      </c>
      <c r="K171" s="231">
        <v>2426</v>
      </c>
      <c r="L171" s="231">
        <v>2385</v>
      </c>
      <c r="M171" s="231">
        <v>5.987E-2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2970.4</v>
      </c>
      <c r="D172" s="232">
        <v>2965.9166666666665</v>
      </c>
      <c r="E172" s="232">
        <v>2929.4833333333331</v>
      </c>
      <c r="F172" s="232">
        <v>2888.5666666666666</v>
      </c>
      <c r="G172" s="232">
        <v>2852.1333333333332</v>
      </c>
      <c r="H172" s="232">
        <v>3006.833333333333</v>
      </c>
      <c r="I172" s="232">
        <v>3043.2666666666664</v>
      </c>
      <c r="J172" s="232">
        <v>3084.1833333333329</v>
      </c>
      <c r="K172" s="231">
        <v>3002.35</v>
      </c>
      <c r="L172" s="231">
        <v>2925</v>
      </c>
      <c r="M172" s="231">
        <v>0.12345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145.85</v>
      </c>
      <c r="D173" s="232">
        <v>147.53333333333333</v>
      </c>
      <c r="E173" s="232">
        <v>142.86666666666667</v>
      </c>
      <c r="F173" s="232">
        <v>139.88333333333335</v>
      </c>
      <c r="G173" s="232">
        <v>135.2166666666667</v>
      </c>
      <c r="H173" s="232">
        <v>150.51666666666665</v>
      </c>
      <c r="I173" s="232">
        <v>155.18333333333334</v>
      </c>
      <c r="J173" s="232">
        <v>158.16666666666663</v>
      </c>
      <c r="K173" s="231">
        <v>152.19999999999999</v>
      </c>
      <c r="L173" s="231">
        <v>144.55000000000001</v>
      </c>
      <c r="M173" s="231">
        <v>10.99554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1288.3</v>
      </c>
      <c r="D174" s="232">
        <v>1289.4333333333334</v>
      </c>
      <c r="E174" s="232">
        <v>1252.8666666666668</v>
      </c>
      <c r="F174" s="232">
        <v>1217.4333333333334</v>
      </c>
      <c r="G174" s="232">
        <v>1180.8666666666668</v>
      </c>
      <c r="H174" s="232">
        <v>1324.8666666666668</v>
      </c>
      <c r="I174" s="232">
        <v>1361.4333333333334</v>
      </c>
      <c r="J174" s="232">
        <v>1396.8666666666668</v>
      </c>
      <c r="K174" s="231">
        <v>1326</v>
      </c>
      <c r="L174" s="231">
        <v>1254</v>
      </c>
      <c r="M174" s="231">
        <v>1.44764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1312.4</v>
      </c>
      <c r="D175" s="232">
        <v>1308.5333333333335</v>
      </c>
      <c r="E175" s="232">
        <v>1297.0666666666671</v>
      </c>
      <c r="F175" s="232">
        <v>1281.7333333333336</v>
      </c>
      <c r="G175" s="232">
        <v>1270.2666666666671</v>
      </c>
      <c r="H175" s="232">
        <v>1323.866666666667</v>
      </c>
      <c r="I175" s="232">
        <v>1335.3333333333337</v>
      </c>
      <c r="J175" s="232">
        <v>1350.666666666667</v>
      </c>
      <c r="K175" s="231">
        <v>1320</v>
      </c>
      <c r="L175" s="231">
        <v>1293.2</v>
      </c>
      <c r="M175" s="231">
        <v>0.40792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438.55</v>
      </c>
      <c r="D176" s="232">
        <v>442</v>
      </c>
      <c r="E176" s="232">
        <v>433.55</v>
      </c>
      <c r="F176" s="232">
        <v>428.55</v>
      </c>
      <c r="G176" s="232">
        <v>420.1</v>
      </c>
      <c r="H176" s="232">
        <v>447</v>
      </c>
      <c r="I176" s="232">
        <v>455.45000000000005</v>
      </c>
      <c r="J176" s="232">
        <v>460.45</v>
      </c>
      <c r="K176" s="231">
        <v>450.45</v>
      </c>
      <c r="L176" s="231">
        <v>437</v>
      </c>
      <c r="M176" s="231">
        <v>6.1572300000000002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928.55</v>
      </c>
      <c r="D177" s="232">
        <v>944.08333333333337</v>
      </c>
      <c r="E177" s="232">
        <v>909.4666666666667</v>
      </c>
      <c r="F177" s="232">
        <v>890.38333333333333</v>
      </c>
      <c r="G177" s="232">
        <v>855.76666666666665</v>
      </c>
      <c r="H177" s="232">
        <v>963.16666666666674</v>
      </c>
      <c r="I177" s="232">
        <v>997.7833333333333</v>
      </c>
      <c r="J177" s="232">
        <v>1016.8666666666668</v>
      </c>
      <c r="K177" s="231">
        <v>978.7</v>
      </c>
      <c r="L177" s="231">
        <v>925</v>
      </c>
      <c r="M177" s="231">
        <v>1.4217200000000001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1730.2</v>
      </c>
      <c r="D178" s="232">
        <v>1738.1333333333332</v>
      </c>
      <c r="E178" s="232">
        <v>1707.9666666666665</v>
      </c>
      <c r="F178" s="232">
        <v>1685.7333333333333</v>
      </c>
      <c r="G178" s="232">
        <v>1655.5666666666666</v>
      </c>
      <c r="H178" s="232">
        <v>1760.3666666666663</v>
      </c>
      <c r="I178" s="232">
        <v>1790.5333333333333</v>
      </c>
      <c r="J178" s="232">
        <v>1812.7666666666662</v>
      </c>
      <c r="K178" s="231">
        <v>1768.3</v>
      </c>
      <c r="L178" s="231">
        <v>1715.9</v>
      </c>
      <c r="M178" s="231">
        <v>0.62300999999999995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439.85</v>
      </c>
      <c r="D179" s="232">
        <v>439.68333333333334</v>
      </c>
      <c r="E179" s="232">
        <v>436.86666666666667</v>
      </c>
      <c r="F179" s="232">
        <v>433.88333333333333</v>
      </c>
      <c r="G179" s="232">
        <v>431.06666666666666</v>
      </c>
      <c r="H179" s="232">
        <v>442.66666666666669</v>
      </c>
      <c r="I179" s="232">
        <v>445.48333333333341</v>
      </c>
      <c r="J179" s="232">
        <v>448.4666666666667</v>
      </c>
      <c r="K179" s="231">
        <v>442.5</v>
      </c>
      <c r="L179" s="231">
        <v>436.7</v>
      </c>
      <c r="M179" s="231">
        <v>0.51363999999999999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927.8</v>
      </c>
      <c r="D180" s="232">
        <v>931.93333333333339</v>
      </c>
      <c r="E180" s="232">
        <v>918.86666666666679</v>
      </c>
      <c r="F180" s="232">
        <v>909.93333333333339</v>
      </c>
      <c r="G180" s="232">
        <v>896.86666666666679</v>
      </c>
      <c r="H180" s="232">
        <v>940.86666666666679</v>
      </c>
      <c r="I180" s="232">
        <v>953.93333333333339</v>
      </c>
      <c r="J180" s="232">
        <v>962.86666666666679</v>
      </c>
      <c r="K180" s="231">
        <v>945</v>
      </c>
      <c r="L180" s="231">
        <v>923</v>
      </c>
      <c r="M180" s="231">
        <v>4.1116999999999999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419.3</v>
      </c>
      <c r="D181" s="232">
        <v>419.95000000000005</v>
      </c>
      <c r="E181" s="232">
        <v>417.55000000000007</v>
      </c>
      <c r="F181" s="232">
        <v>415.8</v>
      </c>
      <c r="G181" s="232">
        <v>413.40000000000003</v>
      </c>
      <c r="H181" s="232">
        <v>421.7000000000001</v>
      </c>
      <c r="I181" s="232">
        <v>424.10000000000008</v>
      </c>
      <c r="J181" s="232">
        <v>425.85000000000014</v>
      </c>
      <c r="K181" s="231">
        <v>422.35</v>
      </c>
      <c r="L181" s="231">
        <v>418.2</v>
      </c>
      <c r="M181" s="231">
        <v>1.3496999999999999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1080.5</v>
      </c>
      <c r="D182" s="232">
        <v>1087.4166666666667</v>
      </c>
      <c r="E182" s="232">
        <v>1070.0833333333335</v>
      </c>
      <c r="F182" s="232">
        <v>1059.6666666666667</v>
      </c>
      <c r="G182" s="232">
        <v>1042.3333333333335</v>
      </c>
      <c r="H182" s="232">
        <v>1097.8333333333335</v>
      </c>
      <c r="I182" s="232">
        <v>1115.166666666667</v>
      </c>
      <c r="J182" s="232">
        <v>1125.5833333333335</v>
      </c>
      <c r="K182" s="231">
        <v>1104.75</v>
      </c>
      <c r="L182" s="231">
        <v>1077</v>
      </c>
      <c r="M182" s="231">
        <v>5.8560100000000004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285.45</v>
      </c>
      <c r="D183" s="232">
        <v>284.86666666666662</v>
      </c>
      <c r="E183" s="232">
        <v>282.33333333333326</v>
      </c>
      <c r="F183" s="232">
        <v>279.21666666666664</v>
      </c>
      <c r="G183" s="232">
        <v>276.68333333333328</v>
      </c>
      <c r="H183" s="232">
        <v>287.98333333333323</v>
      </c>
      <c r="I183" s="232">
        <v>290.51666666666665</v>
      </c>
      <c r="J183" s="232">
        <v>293.63333333333321</v>
      </c>
      <c r="K183" s="231">
        <v>287.39999999999998</v>
      </c>
      <c r="L183" s="231">
        <v>281.75</v>
      </c>
      <c r="M183" s="231">
        <v>5.8789999999999996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298.89999999999998</v>
      </c>
      <c r="D184" s="232">
        <v>301.06666666666666</v>
      </c>
      <c r="E184" s="232">
        <v>295.83333333333331</v>
      </c>
      <c r="F184" s="232">
        <v>292.76666666666665</v>
      </c>
      <c r="G184" s="232">
        <v>287.5333333333333</v>
      </c>
      <c r="H184" s="232">
        <v>304.13333333333333</v>
      </c>
      <c r="I184" s="232">
        <v>309.36666666666667</v>
      </c>
      <c r="J184" s="232">
        <v>312.43333333333334</v>
      </c>
      <c r="K184" s="231">
        <v>306.3</v>
      </c>
      <c r="L184" s="231">
        <v>298</v>
      </c>
      <c r="M184" s="231">
        <v>2.8388499999999999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1575.2</v>
      </c>
      <c r="D185" s="232">
        <v>1580.2666666666664</v>
      </c>
      <c r="E185" s="232">
        <v>1566.0333333333328</v>
      </c>
      <c r="F185" s="232">
        <v>1556.8666666666663</v>
      </c>
      <c r="G185" s="232">
        <v>1542.6333333333328</v>
      </c>
      <c r="H185" s="232">
        <v>1589.4333333333329</v>
      </c>
      <c r="I185" s="232">
        <v>1603.6666666666665</v>
      </c>
      <c r="J185" s="232">
        <v>1612.833333333333</v>
      </c>
      <c r="K185" s="231">
        <v>1594.5</v>
      </c>
      <c r="L185" s="231">
        <v>1571.1</v>
      </c>
      <c r="M185" s="231">
        <v>3.8916900000000001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573.79999999999995</v>
      </c>
      <c r="D186" s="232">
        <v>572.33333333333337</v>
      </c>
      <c r="E186" s="232">
        <v>565.16666666666674</v>
      </c>
      <c r="F186" s="232">
        <v>556.53333333333342</v>
      </c>
      <c r="G186" s="232">
        <v>549.36666666666679</v>
      </c>
      <c r="H186" s="232">
        <v>580.9666666666667</v>
      </c>
      <c r="I186" s="232">
        <v>588.13333333333344</v>
      </c>
      <c r="J186" s="232">
        <v>596.76666666666665</v>
      </c>
      <c r="K186" s="231">
        <v>579.5</v>
      </c>
      <c r="L186" s="231">
        <v>563.70000000000005</v>
      </c>
      <c r="M186" s="231">
        <v>1.0742499999999999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276.5</v>
      </c>
      <c r="D187" s="232">
        <v>278.45</v>
      </c>
      <c r="E187" s="232">
        <v>273.59999999999997</v>
      </c>
      <c r="F187" s="232">
        <v>270.7</v>
      </c>
      <c r="G187" s="232">
        <v>265.84999999999997</v>
      </c>
      <c r="H187" s="232">
        <v>281.34999999999997</v>
      </c>
      <c r="I187" s="232">
        <v>286.2</v>
      </c>
      <c r="J187" s="232">
        <v>289.09999999999997</v>
      </c>
      <c r="K187" s="231">
        <v>283.3</v>
      </c>
      <c r="L187" s="231">
        <v>275.55</v>
      </c>
      <c r="M187" s="231">
        <v>1.64253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1904.2</v>
      </c>
      <c r="D188" s="232">
        <v>1899.9333333333334</v>
      </c>
      <c r="E188" s="232">
        <v>1870.9166666666667</v>
      </c>
      <c r="F188" s="232">
        <v>1837.6333333333334</v>
      </c>
      <c r="G188" s="232">
        <v>1808.6166666666668</v>
      </c>
      <c r="H188" s="232">
        <v>1933.2166666666667</v>
      </c>
      <c r="I188" s="232">
        <v>1962.2333333333331</v>
      </c>
      <c r="J188" s="232">
        <v>1995.5166666666667</v>
      </c>
      <c r="K188" s="231">
        <v>1928.95</v>
      </c>
      <c r="L188" s="231">
        <v>1866.65</v>
      </c>
      <c r="M188" s="231">
        <v>0.35166999999999998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639.20000000000005</v>
      </c>
      <c r="D189" s="232">
        <v>640.66666666666663</v>
      </c>
      <c r="E189" s="232">
        <v>629.38333333333321</v>
      </c>
      <c r="F189" s="232">
        <v>619.56666666666661</v>
      </c>
      <c r="G189" s="232">
        <v>608.28333333333319</v>
      </c>
      <c r="H189" s="232">
        <v>650.48333333333323</v>
      </c>
      <c r="I189" s="232">
        <v>661.76666666666677</v>
      </c>
      <c r="J189" s="232">
        <v>671.58333333333326</v>
      </c>
      <c r="K189" s="231">
        <v>651.95000000000005</v>
      </c>
      <c r="L189" s="231">
        <v>630.85</v>
      </c>
      <c r="M189" s="231">
        <v>0.38797999999999999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231.55</v>
      </c>
      <c r="D190" s="232">
        <v>232.21666666666667</v>
      </c>
      <c r="E190" s="232">
        <v>228.68333333333334</v>
      </c>
      <c r="F190" s="232">
        <v>225.81666666666666</v>
      </c>
      <c r="G190" s="232">
        <v>222.28333333333333</v>
      </c>
      <c r="H190" s="232">
        <v>235.08333333333334</v>
      </c>
      <c r="I190" s="232">
        <v>238.6166666666667</v>
      </c>
      <c r="J190" s="232">
        <v>241.48333333333335</v>
      </c>
      <c r="K190" s="231">
        <v>235.75</v>
      </c>
      <c r="L190" s="231">
        <v>229.35</v>
      </c>
      <c r="M190" s="231">
        <v>1.1213500000000001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3065.55</v>
      </c>
      <c r="D191" s="232">
        <v>3079.6833333333329</v>
      </c>
      <c r="E191" s="232">
        <v>3015.6666666666661</v>
      </c>
      <c r="F191" s="232">
        <v>2965.7833333333333</v>
      </c>
      <c r="G191" s="232">
        <v>2901.7666666666664</v>
      </c>
      <c r="H191" s="232">
        <v>3129.5666666666657</v>
      </c>
      <c r="I191" s="232">
        <v>3193.583333333333</v>
      </c>
      <c r="J191" s="232">
        <v>3243.4666666666653</v>
      </c>
      <c r="K191" s="231">
        <v>3143.7</v>
      </c>
      <c r="L191" s="231">
        <v>3029.8</v>
      </c>
      <c r="M191" s="231">
        <v>1.26728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507.4</v>
      </c>
      <c r="D192" s="232">
        <v>506.33333333333331</v>
      </c>
      <c r="E192" s="232">
        <v>499.66666666666663</v>
      </c>
      <c r="F192" s="232">
        <v>491.93333333333334</v>
      </c>
      <c r="G192" s="232">
        <v>485.26666666666665</v>
      </c>
      <c r="H192" s="232">
        <v>514.06666666666661</v>
      </c>
      <c r="I192" s="232">
        <v>520.73333333333323</v>
      </c>
      <c r="J192" s="232">
        <v>528.46666666666658</v>
      </c>
      <c r="K192" s="231">
        <v>513</v>
      </c>
      <c r="L192" s="231">
        <v>498.6</v>
      </c>
      <c r="M192" s="231">
        <v>14.84735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551.70000000000005</v>
      </c>
      <c r="D193" s="232">
        <v>543.41666666666663</v>
      </c>
      <c r="E193" s="232">
        <v>531.88333333333321</v>
      </c>
      <c r="F193" s="232">
        <v>512.06666666666661</v>
      </c>
      <c r="G193" s="232">
        <v>500.53333333333319</v>
      </c>
      <c r="H193" s="232">
        <v>563.23333333333323</v>
      </c>
      <c r="I193" s="232">
        <v>574.76666666666677</v>
      </c>
      <c r="J193" s="232">
        <v>594.58333333333326</v>
      </c>
      <c r="K193" s="231">
        <v>554.95000000000005</v>
      </c>
      <c r="L193" s="231">
        <v>523.6</v>
      </c>
      <c r="M193" s="231">
        <v>23.751909999999999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104.55</v>
      </c>
      <c r="D194" s="232">
        <v>105.14999999999999</v>
      </c>
      <c r="E194" s="232">
        <v>102.59999999999998</v>
      </c>
      <c r="F194" s="232">
        <v>100.64999999999999</v>
      </c>
      <c r="G194" s="232">
        <v>98.09999999999998</v>
      </c>
      <c r="H194" s="232">
        <v>107.09999999999998</v>
      </c>
      <c r="I194" s="232">
        <v>109.64999999999999</v>
      </c>
      <c r="J194" s="232">
        <v>111.59999999999998</v>
      </c>
      <c r="K194" s="231">
        <v>107.7</v>
      </c>
      <c r="L194" s="231">
        <v>103.2</v>
      </c>
      <c r="M194" s="231">
        <v>35.730020000000003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129.1</v>
      </c>
      <c r="D195" s="232">
        <v>129.13333333333335</v>
      </c>
      <c r="E195" s="232">
        <v>127.26666666666671</v>
      </c>
      <c r="F195" s="232">
        <v>125.43333333333335</v>
      </c>
      <c r="G195" s="232">
        <v>123.56666666666671</v>
      </c>
      <c r="H195" s="232">
        <v>130.9666666666667</v>
      </c>
      <c r="I195" s="232">
        <v>132.83333333333331</v>
      </c>
      <c r="J195" s="232">
        <v>134.66666666666671</v>
      </c>
      <c r="K195" s="231">
        <v>131</v>
      </c>
      <c r="L195" s="231">
        <v>127.3</v>
      </c>
      <c r="M195" s="231">
        <v>20.50516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278.45</v>
      </c>
      <c r="D196" s="232">
        <v>275.28333333333336</v>
      </c>
      <c r="E196" s="232">
        <v>269.76666666666671</v>
      </c>
      <c r="F196" s="232">
        <v>261.08333333333337</v>
      </c>
      <c r="G196" s="232">
        <v>255.56666666666672</v>
      </c>
      <c r="H196" s="232">
        <v>283.9666666666667</v>
      </c>
      <c r="I196" s="232">
        <v>289.48333333333335</v>
      </c>
      <c r="J196" s="232">
        <v>298.16666666666669</v>
      </c>
      <c r="K196" s="231">
        <v>280.8</v>
      </c>
      <c r="L196" s="231">
        <v>266.60000000000002</v>
      </c>
      <c r="M196" s="231">
        <v>11.08001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967.95</v>
      </c>
      <c r="D197" s="232">
        <v>971.63333333333321</v>
      </c>
      <c r="E197" s="232">
        <v>959.61666666666645</v>
      </c>
      <c r="F197" s="232">
        <v>951.28333333333319</v>
      </c>
      <c r="G197" s="232">
        <v>939.26666666666642</v>
      </c>
      <c r="H197" s="232">
        <v>979.96666666666647</v>
      </c>
      <c r="I197" s="232">
        <v>991.98333333333335</v>
      </c>
      <c r="J197" s="232">
        <v>1000.3166666666665</v>
      </c>
      <c r="K197" s="231">
        <v>983.65</v>
      </c>
      <c r="L197" s="231">
        <v>963.3</v>
      </c>
      <c r="M197" s="231">
        <v>0.73756999999999995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1094.8499999999999</v>
      </c>
      <c r="D198" s="232">
        <v>1093.7833333333333</v>
      </c>
      <c r="E198" s="232">
        <v>1083.0666666666666</v>
      </c>
      <c r="F198" s="232">
        <v>1071.2833333333333</v>
      </c>
      <c r="G198" s="232">
        <v>1060.5666666666666</v>
      </c>
      <c r="H198" s="232">
        <v>1105.5666666666666</v>
      </c>
      <c r="I198" s="232">
        <v>1116.2833333333333</v>
      </c>
      <c r="J198" s="232">
        <v>1128.0666666666666</v>
      </c>
      <c r="K198" s="231">
        <v>1104.5</v>
      </c>
      <c r="L198" s="231">
        <v>1082</v>
      </c>
      <c r="M198" s="231">
        <v>16.845700000000001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1815.25</v>
      </c>
      <c r="D199" s="232">
        <v>1822.3333333333333</v>
      </c>
      <c r="E199" s="232">
        <v>1793.0166666666664</v>
      </c>
      <c r="F199" s="232">
        <v>1770.7833333333331</v>
      </c>
      <c r="G199" s="232">
        <v>1741.4666666666662</v>
      </c>
      <c r="H199" s="232">
        <v>1844.5666666666666</v>
      </c>
      <c r="I199" s="232">
        <v>1873.8833333333337</v>
      </c>
      <c r="J199" s="232">
        <v>1896.1166666666668</v>
      </c>
      <c r="K199" s="231">
        <v>1851.65</v>
      </c>
      <c r="L199" s="231">
        <v>1800.1</v>
      </c>
      <c r="M199" s="231">
        <v>12.52229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1588.95</v>
      </c>
      <c r="D200" s="232">
        <v>1597.3500000000001</v>
      </c>
      <c r="E200" s="232">
        <v>1576.8000000000002</v>
      </c>
      <c r="F200" s="232">
        <v>1564.65</v>
      </c>
      <c r="G200" s="232">
        <v>1544.1000000000001</v>
      </c>
      <c r="H200" s="232">
        <v>1609.5000000000002</v>
      </c>
      <c r="I200" s="232">
        <v>1630.05</v>
      </c>
      <c r="J200" s="232">
        <v>1642.2000000000003</v>
      </c>
      <c r="K200" s="231">
        <v>1617.9</v>
      </c>
      <c r="L200" s="231">
        <v>1585.2</v>
      </c>
      <c r="M200" s="231">
        <v>85.308700000000002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482.85</v>
      </c>
      <c r="D201" s="232">
        <v>484.95</v>
      </c>
      <c r="E201" s="232">
        <v>479.9</v>
      </c>
      <c r="F201" s="232">
        <v>476.95</v>
      </c>
      <c r="G201" s="232">
        <v>471.9</v>
      </c>
      <c r="H201" s="232">
        <v>487.9</v>
      </c>
      <c r="I201" s="232">
        <v>492.95000000000005</v>
      </c>
      <c r="J201" s="232">
        <v>495.9</v>
      </c>
      <c r="K201" s="231">
        <v>490</v>
      </c>
      <c r="L201" s="231">
        <v>482</v>
      </c>
      <c r="M201" s="231">
        <v>24.362189999999998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64.900000000000006</v>
      </c>
      <c r="D202" s="232">
        <v>64.88333333333334</v>
      </c>
      <c r="E202" s="232">
        <v>63.76666666666668</v>
      </c>
      <c r="F202" s="232">
        <v>62.63333333333334</v>
      </c>
      <c r="G202" s="232">
        <v>61.51666666666668</v>
      </c>
      <c r="H202" s="232">
        <v>66.01666666666668</v>
      </c>
      <c r="I202" s="232">
        <v>67.133333333333326</v>
      </c>
      <c r="J202" s="232">
        <v>68.26666666666668</v>
      </c>
      <c r="K202" s="231">
        <v>66</v>
      </c>
      <c r="L202" s="231">
        <v>63.75</v>
      </c>
      <c r="M202" s="231">
        <v>37.385289999999998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532.35</v>
      </c>
      <c r="D203" s="232">
        <v>536.48333333333335</v>
      </c>
      <c r="E203" s="232">
        <v>526.56666666666672</v>
      </c>
      <c r="F203" s="232">
        <v>520.78333333333342</v>
      </c>
      <c r="G203" s="232">
        <v>510.86666666666679</v>
      </c>
      <c r="H203" s="232">
        <v>542.26666666666665</v>
      </c>
      <c r="I203" s="232">
        <v>552.18333333333317</v>
      </c>
      <c r="J203" s="232">
        <v>557.96666666666658</v>
      </c>
      <c r="K203" s="231">
        <v>546.4</v>
      </c>
      <c r="L203" s="231">
        <v>530.70000000000005</v>
      </c>
      <c r="M203" s="231">
        <v>0.18015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861.2</v>
      </c>
      <c r="D204" s="232">
        <v>866.7166666666667</v>
      </c>
      <c r="E204" s="232">
        <v>851.48333333333335</v>
      </c>
      <c r="F204" s="232">
        <v>841.76666666666665</v>
      </c>
      <c r="G204" s="232">
        <v>826.5333333333333</v>
      </c>
      <c r="H204" s="232">
        <v>876.43333333333339</v>
      </c>
      <c r="I204" s="232">
        <v>891.66666666666674</v>
      </c>
      <c r="J204" s="232">
        <v>901.38333333333344</v>
      </c>
      <c r="K204" s="231">
        <v>881.95</v>
      </c>
      <c r="L204" s="231">
        <v>857</v>
      </c>
      <c r="M204" s="231">
        <v>2.80172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908.25</v>
      </c>
      <c r="D205" s="232">
        <v>908.51666666666677</v>
      </c>
      <c r="E205" s="232">
        <v>896.88333333333355</v>
      </c>
      <c r="F205" s="232">
        <v>885.51666666666677</v>
      </c>
      <c r="G205" s="232">
        <v>873.88333333333355</v>
      </c>
      <c r="H205" s="232">
        <v>919.88333333333355</v>
      </c>
      <c r="I205" s="232">
        <v>931.51666666666677</v>
      </c>
      <c r="J205" s="232">
        <v>942.88333333333355</v>
      </c>
      <c r="K205" s="231">
        <v>920.15</v>
      </c>
      <c r="L205" s="231">
        <v>897.15</v>
      </c>
      <c r="M205" s="231">
        <v>0.10297000000000001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1180.9000000000001</v>
      </c>
      <c r="D206" s="232">
        <v>1186.9833333333333</v>
      </c>
      <c r="E206" s="232">
        <v>1171.9666666666667</v>
      </c>
      <c r="F206" s="232">
        <v>1163.0333333333333</v>
      </c>
      <c r="G206" s="232">
        <v>1148.0166666666667</v>
      </c>
      <c r="H206" s="232">
        <v>1195.9166666666667</v>
      </c>
      <c r="I206" s="232">
        <v>1210.9333333333336</v>
      </c>
      <c r="J206" s="232">
        <v>1219.8666666666668</v>
      </c>
      <c r="K206" s="231">
        <v>1202</v>
      </c>
      <c r="L206" s="231">
        <v>1178.05</v>
      </c>
      <c r="M206" s="231">
        <v>5.2351999999999999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2485.65</v>
      </c>
      <c r="D207" s="232">
        <v>2491.8666666666668</v>
      </c>
      <c r="E207" s="232">
        <v>2475.1833333333334</v>
      </c>
      <c r="F207" s="232">
        <v>2464.7166666666667</v>
      </c>
      <c r="G207" s="232">
        <v>2448.0333333333333</v>
      </c>
      <c r="H207" s="232">
        <v>2502.3333333333335</v>
      </c>
      <c r="I207" s="232">
        <v>2519.0166666666669</v>
      </c>
      <c r="J207" s="232">
        <v>2529.4833333333336</v>
      </c>
      <c r="K207" s="231">
        <v>2508.5500000000002</v>
      </c>
      <c r="L207" s="231">
        <v>2481.4</v>
      </c>
      <c r="M207" s="231">
        <v>2.5511200000000001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303.5</v>
      </c>
      <c r="D208" s="232">
        <v>304.34999999999997</v>
      </c>
      <c r="E208" s="232">
        <v>295.19999999999993</v>
      </c>
      <c r="F208" s="232">
        <v>286.89999999999998</v>
      </c>
      <c r="G208" s="232">
        <v>277.74999999999994</v>
      </c>
      <c r="H208" s="232">
        <v>312.64999999999992</v>
      </c>
      <c r="I208" s="232">
        <v>321.7999999999999</v>
      </c>
      <c r="J208" s="232">
        <v>330.09999999999991</v>
      </c>
      <c r="K208" s="231">
        <v>313.5</v>
      </c>
      <c r="L208" s="231">
        <v>296.05</v>
      </c>
      <c r="M208" s="231">
        <v>4.23048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415.25</v>
      </c>
      <c r="D209" s="232">
        <v>422.5</v>
      </c>
      <c r="E209" s="232">
        <v>407</v>
      </c>
      <c r="F209" s="232">
        <v>398.75</v>
      </c>
      <c r="G209" s="232">
        <v>383.25</v>
      </c>
      <c r="H209" s="232">
        <v>430.75</v>
      </c>
      <c r="I209" s="232">
        <v>446.25</v>
      </c>
      <c r="J209" s="232">
        <v>454.5</v>
      </c>
      <c r="K209" s="231">
        <v>438</v>
      </c>
      <c r="L209" s="231">
        <v>414.25</v>
      </c>
      <c r="M209" s="231">
        <v>108.14032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1303.5</v>
      </c>
      <c r="D210" s="232">
        <v>1303.9166666666667</v>
      </c>
      <c r="E210" s="232">
        <v>1296.8333333333335</v>
      </c>
      <c r="F210" s="232">
        <v>1290.1666666666667</v>
      </c>
      <c r="G210" s="232">
        <v>1283.0833333333335</v>
      </c>
      <c r="H210" s="232">
        <v>1310.5833333333335</v>
      </c>
      <c r="I210" s="232">
        <v>1317.666666666667</v>
      </c>
      <c r="J210" s="232">
        <v>1324.3333333333335</v>
      </c>
      <c r="K210" s="231">
        <v>1311</v>
      </c>
      <c r="L210" s="231">
        <v>1297.25</v>
      </c>
      <c r="M210" s="231">
        <v>0.66457999999999995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2533.75</v>
      </c>
      <c r="D211" s="232">
        <v>2537.2833333333333</v>
      </c>
      <c r="E211" s="232">
        <v>2508.3666666666668</v>
      </c>
      <c r="F211" s="232">
        <v>2482.9833333333336</v>
      </c>
      <c r="G211" s="232">
        <v>2454.0666666666671</v>
      </c>
      <c r="H211" s="232">
        <v>2562.6666666666665</v>
      </c>
      <c r="I211" s="232">
        <v>2591.5833333333335</v>
      </c>
      <c r="J211" s="232">
        <v>2616.9666666666662</v>
      </c>
      <c r="K211" s="231">
        <v>2566.1999999999998</v>
      </c>
      <c r="L211" s="231">
        <v>2511.9</v>
      </c>
      <c r="M211" s="231">
        <v>6.4835000000000003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100</v>
      </c>
      <c r="D212" s="232">
        <v>100.48333333333333</v>
      </c>
      <c r="E212" s="232">
        <v>99.016666666666666</v>
      </c>
      <c r="F212" s="232">
        <v>98.033333333333331</v>
      </c>
      <c r="G212" s="232">
        <v>96.566666666666663</v>
      </c>
      <c r="H212" s="232">
        <v>101.46666666666667</v>
      </c>
      <c r="I212" s="232">
        <v>102.93333333333334</v>
      </c>
      <c r="J212" s="232">
        <v>103.91666666666667</v>
      </c>
      <c r="K212" s="231">
        <v>101.95</v>
      </c>
      <c r="L212" s="231">
        <v>99.5</v>
      </c>
      <c r="M212" s="231">
        <v>30.475750000000001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217</v>
      </c>
      <c r="D213" s="232">
        <v>219.21666666666667</v>
      </c>
      <c r="E213" s="232">
        <v>214.38333333333333</v>
      </c>
      <c r="F213" s="232">
        <v>211.76666666666665</v>
      </c>
      <c r="G213" s="232">
        <v>206.93333333333331</v>
      </c>
      <c r="H213" s="232">
        <v>221.83333333333334</v>
      </c>
      <c r="I213" s="232">
        <v>226.66666666666666</v>
      </c>
      <c r="J213" s="232">
        <v>229.28333333333336</v>
      </c>
      <c r="K213" s="231">
        <v>224.05</v>
      </c>
      <c r="L213" s="231">
        <v>216.6</v>
      </c>
      <c r="M213" s="231">
        <v>44.914259999999999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2484.1999999999998</v>
      </c>
      <c r="D214" s="232">
        <v>2489.1333333333332</v>
      </c>
      <c r="E214" s="232">
        <v>2467.0166666666664</v>
      </c>
      <c r="F214" s="232">
        <v>2449.833333333333</v>
      </c>
      <c r="G214" s="232">
        <v>2427.7166666666662</v>
      </c>
      <c r="H214" s="232">
        <v>2506.3166666666666</v>
      </c>
      <c r="I214" s="232">
        <v>2528.4333333333334</v>
      </c>
      <c r="J214" s="232">
        <v>2545.6166666666668</v>
      </c>
      <c r="K214" s="231">
        <v>2511.25</v>
      </c>
      <c r="L214" s="231">
        <v>2471.9499999999998</v>
      </c>
      <c r="M214" s="231">
        <v>7.3278299999999996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319.95</v>
      </c>
      <c r="D215" s="232">
        <v>318.66666666666669</v>
      </c>
      <c r="E215" s="232">
        <v>316.33333333333337</v>
      </c>
      <c r="F215" s="232">
        <v>312.7166666666667</v>
      </c>
      <c r="G215" s="232">
        <v>310.38333333333338</v>
      </c>
      <c r="H215" s="232">
        <v>322.28333333333336</v>
      </c>
      <c r="I215" s="232">
        <v>324.61666666666673</v>
      </c>
      <c r="J215" s="232">
        <v>328.23333333333335</v>
      </c>
      <c r="K215" s="231">
        <v>321</v>
      </c>
      <c r="L215" s="231">
        <v>315.05</v>
      </c>
      <c r="M215" s="231">
        <v>2.19964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3274.2</v>
      </c>
      <c r="D216" s="232">
        <v>3258.8333333333335</v>
      </c>
      <c r="E216" s="232">
        <v>3166.666666666667</v>
      </c>
      <c r="F216" s="232">
        <v>3059.1333333333337</v>
      </c>
      <c r="G216" s="232">
        <v>2966.9666666666672</v>
      </c>
      <c r="H216" s="232">
        <v>3366.3666666666668</v>
      </c>
      <c r="I216" s="232">
        <v>3458.5333333333338</v>
      </c>
      <c r="J216" s="232">
        <v>3566.0666666666666</v>
      </c>
      <c r="K216" s="231">
        <v>3351</v>
      </c>
      <c r="L216" s="231">
        <v>3151.3</v>
      </c>
      <c r="M216" s="231">
        <v>0.34888999999999998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751.9</v>
      </c>
      <c r="D217" s="232">
        <v>755.56666666666661</v>
      </c>
      <c r="E217" s="232">
        <v>741.38333333333321</v>
      </c>
      <c r="F217" s="232">
        <v>730.86666666666656</v>
      </c>
      <c r="G217" s="232">
        <v>716.68333333333317</v>
      </c>
      <c r="H217" s="232">
        <v>766.08333333333326</v>
      </c>
      <c r="I217" s="232">
        <v>780.26666666666665</v>
      </c>
      <c r="J217" s="232">
        <v>790.7833333333333</v>
      </c>
      <c r="K217" s="231">
        <v>769.75</v>
      </c>
      <c r="L217" s="231">
        <v>745.05</v>
      </c>
      <c r="M217" s="231">
        <v>0.49069000000000002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36149</v>
      </c>
      <c r="D218" s="232">
        <v>36515.01666666667</v>
      </c>
      <c r="E218" s="232">
        <v>35584.03333333334</v>
      </c>
      <c r="F218" s="232">
        <v>35019.066666666673</v>
      </c>
      <c r="G218" s="232">
        <v>34088.083333333343</v>
      </c>
      <c r="H218" s="232">
        <v>37079.983333333337</v>
      </c>
      <c r="I218" s="232">
        <v>38010.96666666666</v>
      </c>
      <c r="J218" s="232">
        <v>38575.933333333334</v>
      </c>
      <c r="K218" s="231">
        <v>37446</v>
      </c>
      <c r="L218" s="231">
        <v>35950.050000000003</v>
      </c>
      <c r="M218" s="231">
        <v>0.15703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43.65</v>
      </c>
      <c r="D219" s="232">
        <v>43.983333333333327</v>
      </c>
      <c r="E219" s="232">
        <v>42.966666666666654</v>
      </c>
      <c r="F219" s="232">
        <v>42.283333333333324</v>
      </c>
      <c r="G219" s="232">
        <v>41.266666666666652</v>
      </c>
      <c r="H219" s="232">
        <v>44.666666666666657</v>
      </c>
      <c r="I219" s="232">
        <v>45.683333333333323</v>
      </c>
      <c r="J219" s="232">
        <v>46.36666666666666</v>
      </c>
      <c r="K219" s="231">
        <v>45</v>
      </c>
      <c r="L219" s="231">
        <v>43.3</v>
      </c>
      <c r="M219" s="231">
        <v>23.5825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2577.15</v>
      </c>
      <c r="D220" s="232">
        <v>2588.3833333333332</v>
      </c>
      <c r="E220" s="232">
        <v>2559.0166666666664</v>
      </c>
      <c r="F220" s="232">
        <v>2540.8833333333332</v>
      </c>
      <c r="G220" s="232">
        <v>2511.5166666666664</v>
      </c>
      <c r="H220" s="232">
        <v>2606.5166666666664</v>
      </c>
      <c r="I220" s="232">
        <v>2635.8833333333332</v>
      </c>
      <c r="J220" s="232">
        <v>2654.0166666666664</v>
      </c>
      <c r="K220" s="231">
        <v>2617.75</v>
      </c>
      <c r="L220" s="231">
        <v>2570.25</v>
      </c>
      <c r="M220" s="231">
        <v>37.475209999999997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839.7</v>
      </c>
      <c r="D221" s="232">
        <v>840.28333333333342</v>
      </c>
      <c r="E221" s="232">
        <v>834.96666666666681</v>
      </c>
      <c r="F221" s="232">
        <v>830.23333333333335</v>
      </c>
      <c r="G221" s="232">
        <v>824.91666666666674</v>
      </c>
      <c r="H221" s="232">
        <v>845.01666666666688</v>
      </c>
      <c r="I221" s="232">
        <v>850.33333333333348</v>
      </c>
      <c r="J221" s="232">
        <v>855.06666666666695</v>
      </c>
      <c r="K221" s="231">
        <v>845.6</v>
      </c>
      <c r="L221" s="231">
        <v>835.55</v>
      </c>
      <c r="M221" s="231">
        <v>82.461389999999994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1089.0999999999999</v>
      </c>
      <c r="D222" s="232">
        <v>1092.55</v>
      </c>
      <c r="E222" s="232">
        <v>1083.5</v>
      </c>
      <c r="F222" s="232">
        <v>1077.9000000000001</v>
      </c>
      <c r="G222" s="232">
        <v>1068.8500000000001</v>
      </c>
      <c r="H222" s="232">
        <v>1098.1499999999999</v>
      </c>
      <c r="I222" s="232">
        <v>1107.1999999999996</v>
      </c>
      <c r="J222" s="232">
        <v>1112.7999999999997</v>
      </c>
      <c r="K222" s="231">
        <v>1101.5999999999999</v>
      </c>
      <c r="L222" s="231">
        <v>1086.95</v>
      </c>
      <c r="M222" s="231">
        <v>2.1423399999999999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399.7</v>
      </c>
      <c r="D223" s="232">
        <v>401.18333333333339</v>
      </c>
      <c r="E223" s="232">
        <v>396.11666666666679</v>
      </c>
      <c r="F223" s="232">
        <v>392.53333333333342</v>
      </c>
      <c r="G223" s="232">
        <v>387.46666666666681</v>
      </c>
      <c r="H223" s="232">
        <v>404.76666666666677</v>
      </c>
      <c r="I223" s="232">
        <v>409.83333333333337</v>
      </c>
      <c r="J223" s="232">
        <v>413.41666666666674</v>
      </c>
      <c r="K223" s="231">
        <v>406.25</v>
      </c>
      <c r="L223" s="231">
        <v>397.6</v>
      </c>
      <c r="M223" s="231">
        <v>11.039249999999999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473.15</v>
      </c>
      <c r="D224" s="232">
        <v>471.83333333333331</v>
      </c>
      <c r="E224" s="232">
        <v>466.06666666666661</v>
      </c>
      <c r="F224" s="232">
        <v>458.98333333333329</v>
      </c>
      <c r="G224" s="232">
        <v>453.21666666666658</v>
      </c>
      <c r="H224" s="232">
        <v>478.91666666666663</v>
      </c>
      <c r="I224" s="232">
        <v>484.68333333333339</v>
      </c>
      <c r="J224" s="232">
        <v>491.76666666666665</v>
      </c>
      <c r="K224" s="231">
        <v>477.6</v>
      </c>
      <c r="L224" s="231">
        <v>464.75</v>
      </c>
      <c r="M224" s="231">
        <v>1.27962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48.75</v>
      </c>
      <c r="D225" s="232">
        <v>49.016666666666673</v>
      </c>
      <c r="E225" s="232">
        <v>48.333333333333343</v>
      </c>
      <c r="F225" s="232">
        <v>47.916666666666671</v>
      </c>
      <c r="G225" s="232">
        <v>47.233333333333341</v>
      </c>
      <c r="H225" s="232">
        <v>49.433333333333344</v>
      </c>
      <c r="I225" s="232">
        <v>50.116666666666667</v>
      </c>
      <c r="J225" s="232">
        <v>50.533333333333346</v>
      </c>
      <c r="K225" s="231">
        <v>49.7</v>
      </c>
      <c r="L225" s="231">
        <v>48.6</v>
      </c>
      <c r="M225" s="231">
        <v>33.562559999999998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54.3</v>
      </c>
      <c r="D226" s="232">
        <v>54.466666666666661</v>
      </c>
      <c r="E226" s="232">
        <v>53.883333333333326</v>
      </c>
      <c r="F226" s="232">
        <v>53.466666666666661</v>
      </c>
      <c r="G226" s="232">
        <v>52.883333333333326</v>
      </c>
      <c r="H226" s="232">
        <v>54.883333333333326</v>
      </c>
      <c r="I226" s="232">
        <v>55.466666666666654</v>
      </c>
      <c r="J226" s="232">
        <v>55.883333333333326</v>
      </c>
      <c r="K226" s="231">
        <v>55.05</v>
      </c>
      <c r="L226" s="231">
        <v>54.05</v>
      </c>
      <c r="M226" s="231">
        <v>266.67698999999999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74.900000000000006</v>
      </c>
      <c r="D227" s="232">
        <v>74.983333333333334</v>
      </c>
      <c r="E227" s="232">
        <v>74.316666666666663</v>
      </c>
      <c r="F227" s="232">
        <v>73.733333333333334</v>
      </c>
      <c r="G227" s="232">
        <v>73.066666666666663</v>
      </c>
      <c r="H227" s="232">
        <v>75.566666666666663</v>
      </c>
      <c r="I227" s="232">
        <v>76.23333333333332</v>
      </c>
      <c r="J227" s="232">
        <v>76.816666666666663</v>
      </c>
      <c r="K227" s="231">
        <v>75.650000000000006</v>
      </c>
      <c r="L227" s="231">
        <v>74.400000000000006</v>
      </c>
      <c r="M227" s="231">
        <v>57.226390000000002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854.15</v>
      </c>
      <c r="D228" s="232">
        <v>854.61666666666667</v>
      </c>
      <c r="E228" s="232">
        <v>842.83333333333337</v>
      </c>
      <c r="F228" s="232">
        <v>831.51666666666665</v>
      </c>
      <c r="G228" s="232">
        <v>819.73333333333335</v>
      </c>
      <c r="H228" s="232">
        <v>865.93333333333339</v>
      </c>
      <c r="I228" s="232">
        <v>877.7166666666667</v>
      </c>
      <c r="J228" s="232">
        <v>889.03333333333342</v>
      </c>
      <c r="K228" s="231">
        <v>866.4</v>
      </c>
      <c r="L228" s="231">
        <v>843.3</v>
      </c>
      <c r="M228" s="231">
        <v>0.11692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433.8</v>
      </c>
      <c r="D229" s="232">
        <v>435.14999999999992</v>
      </c>
      <c r="E229" s="232">
        <v>427.79999999999984</v>
      </c>
      <c r="F229" s="232">
        <v>421.7999999999999</v>
      </c>
      <c r="G229" s="232">
        <v>414.44999999999982</v>
      </c>
      <c r="H229" s="232">
        <v>441.14999999999986</v>
      </c>
      <c r="I229" s="232">
        <v>448.49999999999989</v>
      </c>
      <c r="J229" s="232">
        <v>454.49999999999989</v>
      </c>
      <c r="K229" s="231">
        <v>442.5</v>
      </c>
      <c r="L229" s="231">
        <v>429.15</v>
      </c>
      <c r="M229" s="231">
        <v>1.85053</v>
      </c>
      <c r="N229" s="1"/>
      <c r="O229" s="1"/>
    </row>
    <row r="230" spans="1:15" ht="12.75" customHeight="1">
      <c r="A230" s="30">
        <v>220</v>
      </c>
      <c r="B230" s="217" t="s">
        <v>890</v>
      </c>
      <c r="C230" s="231">
        <v>1776.7</v>
      </c>
      <c r="D230" s="232">
        <v>1780.0833333333333</v>
      </c>
      <c r="E230" s="232">
        <v>1760.1666666666665</v>
      </c>
      <c r="F230" s="232">
        <v>1743.6333333333332</v>
      </c>
      <c r="G230" s="232">
        <v>1723.7166666666665</v>
      </c>
      <c r="H230" s="232">
        <v>1796.6166666666666</v>
      </c>
      <c r="I230" s="232">
        <v>1816.5333333333331</v>
      </c>
      <c r="J230" s="232">
        <v>1833.0666666666666</v>
      </c>
      <c r="K230" s="231">
        <v>1800</v>
      </c>
      <c r="L230" s="231">
        <v>1763.55</v>
      </c>
      <c r="M230" s="231">
        <v>0.70704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</v>
      </c>
      <c r="D231" s="232">
        <v>28.683333333333334</v>
      </c>
      <c r="E231" s="232">
        <v>26.966666666666669</v>
      </c>
      <c r="F231" s="232">
        <v>25.933333333333334</v>
      </c>
      <c r="G231" s="232">
        <v>24.216666666666669</v>
      </c>
      <c r="H231" s="232">
        <v>29.716666666666669</v>
      </c>
      <c r="I231" s="232">
        <v>31.43333333333333</v>
      </c>
      <c r="J231" s="232">
        <v>32.466666666666669</v>
      </c>
      <c r="K231" s="231">
        <v>30.4</v>
      </c>
      <c r="L231" s="231">
        <v>27.65</v>
      </c>
      <c r="M231" s="231">
        <v>221.05821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385.1</v>
      </c>
      <c r="D232" s="232">
        <v>385.0333333333333</v>
      </c>
      <c r="E232" s="232">
        <v>381.06666666666661</v>
      </c>
      <c r="F232" s="232">
        <v>377.0333333333333</v>
      </c>
      <c r="G232" s="232">
        <v>373.06666666666661</v>
      </c>
      <c r="H232" s="232">
        <v>389.06666666666661</v>
      </c>
      <c r="I232" s="232">
        <v>393.0333333333333</v>
      </c>
      <c r="J232" s="232">
        <v>397.06666666666661</v>
      </c>
      <c r="K232" s="231">
        <v>389</v>
      </c>
      <c r="L232" s="231">
        <v>381</v>
      </c>
      <c r="M232" s="231">
        <v>129.10220000000001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97.3</v>
      </c>
      <c r="D233" s="232">
        <v>97.600000000000009</v>
      </c>
      <c r="E233" s="232">
        <v>96.500000000000014</v>
      </c>
      <c r="F233" s="232">
        <v>95.7</v>
      </c>
      <c r="G233" s="232">
        <v>94.600000000000009</v>
      </c>
      <c r="H233" s="232">
        <v>98.40000000000002</v>
      </c>
      <c r="I233" s="232">
        <v>99.500000000000014</v>
      </c>
      <c r="J233" s="232">
        <v>100.30000000000003</v>
      </c>
      <c r="K233" s="231">
        <v>98.7</v>
      </c>
      <c r="L233" s="231">
        <v>96.8</v>
      </c>
      <c r="M233" s="231">
        <v>1.5798399999999999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188.9</v>
      </c>
      <c r="D234" s="232">
        <v>189.16666666666666</v>
      </c>
      <c r="E234" s="232">
        <v>187.33333333333331</v>
      </c>
      <c r="F234" s="232">
        <v>185.76666666666665</v>
      </c>
      <c r="G234" s="232">
        <v>183.93333333333331</v>
      </c>
      <c r="H234" s="232">
        <v>190.73333333333332</v>
      </c>
      <c r="I234" s="232">
        <v>192.56666666666663</v>
      </c>
      <c r="J234" s="232">
        <v>194.13333333333333</v>
      </c>
      <c r="K234" s="231">
        <v>191</v>
      </c>
      <c r="L234" s="231">
        <v>187.6</v>
      </c>
      <c r="M234" s="231">
        <v>13.599600000000001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101.2</v>
      </c>
      <c r="D235" s="232">
        <v>102.40000000000002</v>
      </c>
      <c r="E235" s="232">
        <v>99.400000000000034</v>
      </c>
      <c r="F235" s="232">
        <v>97.600000000000009</v>
      </c>
      <c r="G235" s="232">
        <v>94.600000000000023</v>
      </c>
      <c r="H235" s="232">
        <v>104.20000000000005</v>
      </c>
      <c r="I235" s="232">
        <v>107.20000000000002</v>
      </c>
      <c r="J235" s="232">
        <v>109.00000000000006</v>
      </c>
      <c r="K235" s="231">
        <v>105.4</v>
      </c>
      <c r="L235" s="231">
        <v>100.6</v>
      </c>
      <c r="M235" s="231">
        <v>131.51516000000001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59.5</v>
      </c>
      <c r="D236" s="232">
        <v>57.816666666666663</v>
      </c>
      <c r="E236" s="232">
        <v>54.983333333333327</v>
      </c>
      <c r="F236" s="232">
        <v>50.466666666666661</v>
      </c>
      <c r="G236" s="232">
        <v>47.633333333333326</v>
      </c>
      <c r="H236" s="232">
        <v>62.333333333333329</v>
      </c>
      <c r="I236" s="232">
        <v>65.166666666666671</v>
      </c>
      <c r="J236" s="232">
        <v>69.683333333333337</v>
      </c>
      <c r="K236" s="231">
        <v>60.65</v>
      </c>
      <c r="L236" s="231">
        <v>53.3</v>
      </c>
      <c r="M236" s="231">
        <v>371.55572000000001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4768.1000000000004</v>
      </c>
      <c r="D237" s="232">
        <v>4795.5666666666666</v>
      </c>
      <c r="E237" s="232">
        <v>4721.1333333333332</v>
      </c>
      <c r="F237" s="232">
        <v>4674.166666666667</v>
      </c>
      <c r="G237" s="232">
        <v>4599.7333333333336</v>
      </c>
      <c r="H237" s="232">
        <v>4842.5333333333328</v>
      </c>
      <c r="I237" s="232">
        <v>4916.9666666666653</v>
      </c>
      <c r="J237" s="232">
        <v>4963.9333333333325</v>
      </c>
      <c r="K237" s="231">
        <v>4870</v>
      </c>
      <c r="L237" s="231">
        <v>4748.6000000000004</v>
      </c>
      <c r="M237" s="231">
        <v>0.59907999999999995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272.55</v>
      </c>
      <c r="D238" s="232">
        <v>274.93333333333334</v>
      </c>
      <c r="E238" s="232">
        <v>267.86666666666667</v>
      </c>
      <c r="F238" s="232">
        <v>263.18333333333334</v>
      </c>
      <c r="G238" s="232">
        <v>256.11666666666667</v>
      </c>
      <c r="H238" s="232">
        <v>279.61666666666667</v>
      </c>
      <c r="I238" s="232">
        <v>286.68333333333339</v>
      </c>
      <c r="J238" s="232">
        <v>291.36666666666667</v>
      </c>
      <c r="K238" s="231">
        <v>282</v>
      </c>
      <c r="L238" s="231">
        <v>270.25</v>
      </c>
      <c r="M238" s="231">
        <v>5.6609499999999997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143.85</v>
      </c>
      <c r="D239" s="232">
        <v>143.91666666666666</v>
      </c>
      <c r="E239" s="232">
        <v>142.08333333333331</v>
      </c>
      <c r="F239" s="232">
        <v>140.31666666666666</v>
      </c>
      <c r="G239" s="232">
        <v>138.48333333333332</v>
      </c>
      <c r="H239" s="232">
        <v>145.68333333333331</v>
      </c>
      <c r="I239" s="232">
        <v>147.51666666666662</v>
      </c>
      <c r="J239" s="232">
        <v>149.2833333333333</v>
      </c>
      <c r="K239" s="231">
        <v>145.75</v>
      </c>
      <c r="L239" s="231">
        <v>142.15</v>
      </c>
      <c r="M239" s="231">
        <v>46.073459999999997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309.60000000000002</v>
      </c>
      <c r="D240" s="232">
        <v>310.71666666666664</v>
      </c>
      <c r="E240" s="232">
        <v>307.0333333333333</v>
      </c>
      <c r="F240" s="232">
        <v>304.46666666666664</v>
      </c>
      <c r="G240" s="232">
        <v>300.7833333333333</v>
      </c>
      <c r="H240" s="232">
        <v>313.2833333333333</v>
      </c>
      <c r="I240" s="232">
        <v>316.96666666666658</v>
      </c>
      <c r="J240" s="232">
        <v>319.5333333333333</v>
      </c>
      <c r="K240" s="231">
        <v>314.39999999999998</v>
      </c>
      <c r="L240" s="231">
        <v>308.14999999999998</v>
      </c>
      <c r="M240" s="231">
        <v>38.676810000000003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77.349999999999994</v>
      </c>
      <c r="D241" s="232">
        <v>77.36666666666666</v>
      </c>
      <c r="E241" s="232">
        <v>77.083333333333314</v>
      </c>
      <c r="F241" s="232">
        <v>76.816666666666649</v>
      </c>
      <c r="G241" s="232">
        <v>76.533333333333303</v>
      </c>
      <c r="H241" s="232">
        <v>77.633333333333326</v>
      </c>
      <c r="I241" s="232">
        <v>77.916666666666657</v>
      </c>
      <c r="J241" s="232">
        <v>78.183333333333337</v>
      </c>
      <c r="K241" s="231">
        <v>77.650000000000006</v>
      </c>
      <c r="L241" s="231">
        <v>77.099999999999994</v>
      </c>
      <c r="M241" s="231">
        <v>61.031779999999998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24.2</v>
      </c>
      <c r="D242" s="232">
        <v>24.416666666666668</v>
      </c>
      <c r="E242" s="232">
        <v>23.683333333333337</v>
      </c>
      <c r="F242" s="232">
        <v>23.166666666666668</v>
      </c>
      <c r="G242" s="232">
        <v>22.433333333333337</v>
      </c>
      <c r="H242" s="232">
        <v>24.933333333333337</v>
      </c>
      <c r="I242" s="232">
        <v>25.666666666666664</v>
      </c>
      <c r="J242" s="232">
        <v>26.183333333333337</v>
      </c>
      <c r="K242" s="231">
        <v>25.15</v>
      </c>
      <c r="L242" s="231">
        <v>23.9</v>
      </c>
      <c r="M242" s="231">
        <v>108.20263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607.85</v>
      </c>
      <c r="D243" s="232">
        <v>606.61666666666667</v>
      </c>
      <c r="E243" s="232">
        <v>603.23333333333335</v>
      </c>
      <c r="F243" s="232">
        <v>598.61666666666667</v>
      </c>
      <c r="G243" s="232">
        <v>595.23333333333335</v>
      </c>
      <c r="H243" s="232">
        <v>611.23333333333335</v>
      </c>
      <c r="I243" s="232">
        <v>614.61666666666679</v>
      </c>
      <c r="J243" s="232">
        <v>619.23333333333335</v>
      </c>
      <c r="K243" s="231">
        <v>610</v>
      </c>
      <c r="L243" s="231">
        <v>602</v>
      </c>
      <c r="M243" s="231">
        <v>11.035209999999999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27.85</v>
      </c>
      <c r="D244" s="232">
        <v>27.966666666666669</v>
      </c>
      <c r="E244" s="232">
        <v>27.683333333333337</v>
      </c>
      <c r="F244" s="232">
        <v>27.516666666666669</v>
      </c>
      <c r="G244" s="232">
        <v>27.233333333333338</v>
      </c>
      <c r="H244" s="232">
        <v>28.133333333333336</v>
      </c>
      <c r="I244" s="232">
        <v>28.416666666666668</v>
      </c>
      <c r="J244" s="232">
        <v>28.583333333333336</v>
      </c>
      <c r="K244" s="231">
        <v>28.25</v>
      </c>
      <c r="L244" s="231">
        <v>27.8</v>
      </c>
      <c r="M244" s="231">
        <v>104.02222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1016.9</v>
      </c>
      <c r="D245" s="232">
        <v>1026.5333333333335</v>
      </c>
      <c r="E245" s="232">
        <v>1003.416666666667</v>
      </c>
      <c r="F245" s="232">
        <v>989.93333333333339</v>
      </c>
      <c r="G245" s="232">
        <v>966.81666666666683</v>
      </c>
      <c r="H245" s="232">
        <v>1040.0166666666671</v>
      </c>
      <c r="I245" s="232">
        <v>1063.1333333333334</v>
      </c>
      <c r="J245" s="232">
        <v>1076.6166666666672</v>
      </c>
      <c r="K245" s="231">
        <v>1049.6500000000001</v>
      </c>
      <c r="L245" s="231">
        <v>1013.05</v>
      </c>
      <c r="M245" s="231">
        <v>0.89222999999999997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346.75</v>
      </c>
      <c r="D246" s="232">
        <v>352.2833333333333</v>
      </c>
      <c r="E246" s="232">
        <v>339.51666666666659</v>
      </c>
      <c r="F246" s="232">
        <v>332.2833333333333</v>
      </c>
      <c r="G246" s="232">
        <v>319.51666666666659</v>
      </c>
      <c r="H246" s="232">
        <v>359.51666666666659</v>
      </c>
      <c r="I246" s="232">
        <v>372.28333333333325</v>
      </c>
      <c r="J246" s="232">
        <v>379.51666666666659</v>
      </c>
      <c r="K246" s="231">
        <v>365.05</v>
      </c>
      <c r="L246" s="231">
        <v>345.05</v>
      </c>
      <c r="M246" s="231">
        <v>0.87065000000000003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438.25</v>
      </c>
      <c r="D247" s="232">
        <v>436.08333333333331</v>
      </c>
      <c r="E247" s="232">
        <v>431.16666666666663</v>
      </c>
      <c r="F247" s="232">
        <v>424.08333333333331</v>
      </c>
      <c r="G247" s="232">
        <v>419.16666666666663</v>
      </c>
      <c r="H247" s="232">
        <v>443.16666666666663</v>
      </c>
      <c r="I247" s="232">
        <v>448.08333333333326</v>
      </c>
      <c r="J247" s="232">
        <v>455.16666666666663</v>
      </c>
      <c r="K247" s="231">
        <v>441</v>
      </c>
      <c r="L247" s="231">
        <v>429</v>
      </c>
      <c r="M247" s="231">
        <v>16.779070000000001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171.2</v>
      </c>
      <c r="D248" s="232">
        <v>170.83333333333334</v>
      </c>
      <c r="E248" s="232">
        <v>168.2166666666667</v>
      </c>
      <c r="F248" s="232">
        <v>165.23333333333335</v>
      </c>
      <c r="G248" s="232">
        <v>162.6166666666667</v>
      </c>
      <c r="H248" s="232">
        <v>173.81666666666669</v>
      </c>
      <c r="I248" s="232">
        <v>176.43333333333331</v>
      </c>
      <c r="J248" s="232">
        <v>179.41666666666669</v>
      </c>
      <c r="K248" s="231">
        <v>173.45</v>
      </c>
      <c r="L248" s="231">
        <v>167.85</v>
      </c>
      <c r="M248" s="231">
        <v>46.448140000000002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1079.1500000000001</v>
      </c>
      <c r="D249" s="232">
        <v>1079.4666666666667</v>
      </c>
      <c r="E249" s="232">
        <v>1069.2833333333333</v>
      </c>
      <c r="F249" s="232">
        <v>1059.4166666666665</v>
      </c>
      <c r="G249" s="232">
        <v>1049.2333333333331</v>
      </c>
      <c r="H249" s="232">
        <v>1089.3333333333335</v>
      </c>
      <c r="I249" s="232">
        <v>1099.5166666666669</v>
      </c>
      <c r="J249" s="232">
        <v>1109.3833333333337</v>
      </c>
      <c r="K249" s="231">
        <v>1089.6500000000001</v>
      </c>
      <c r="L249" s="231">
        <v>1069.5999999999999</v>
      </c>
      <c r="M249" s="231">
        <v>18.629860000000001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16.399999999999999</v>
      </c>
      <c r="D250" s="232">
        <v>16.766666666666666</v>
      </c>
      <c r="E250" s="232">
        <v>15.883333333333333</v>
      </c>
      <c r="F250" s="232">
        <v>15.366666666666667</v>
      </c>
      <c r="G250" s="232">
        <v>14.483333333333334</v>
      </c>
      <c r="H250" s="232">
        <v>17.283333333333331</v>
      </c>
      <c r="I250" s="232">
        <v>18.166666666666664</v>
      </c>
      <c r="J250" s="232">
        <v>18.68333333333333</v>
      </c>
      <c r="K250" s="231">
        <v>17.649999999999999</v>
      </c>
      <c r="L250" s="231">
        <v>16.25</v>
      </c>
      <c r="M250" s="231">
        <v>673.12392999999997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3555.7</v>
      </c>
      <c r="D251" s="232">
        <v>3543.0666666666671</v>
      </c>
      <c r="E251" s="232">
        <v>3518.6333333333341</v>
      </c>
      <c r="F251" s="232">
        <v>3481.5666666666671</v>
      </c>
      <c r="G251" s="232">
        <v>3457.1333333333341</v>
      </c>
      <c r="H251" s="232">
        <v>3580.1333333333341</v>
      </c>
      <c r="I251" s="232">
        <v>3604.5666666666675</v>
      </c>
      <c r="J251" s="232">
        <v>3641.6333333333341</v>
      </c>
      <c r="K251" s="231">
        <v>3567.5</v>
      </c>
      <c r="L251" s="231">
        <v>3506</v>
      </c>
      <c r="M251" s="231">
        <v>1.7615400000000001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1550.65</v>
      </c>
      <c r="D252" s="232">
        <v>1554.8833333333332</v>
      </c>
      <c r="E252" s="232">
        <v>1540.7666666666664</v>
      </c>
      <c r="F252" s="232">
        <v>1530.8833333333332</v>
      </c>
      <c r="G252" s="232">
        <v>1516.7666666666664</v>
      </c>
      <c r="H252" s="232">
        <v>1564.7666666666664</v>
      </c>
      <c r="I252" s="232">
        <v>1578.8833333333332</v>
      </c>
      <c r="J252" s="232">
        <v>1588.7666666666664</v>
      </c>
      <c r="K252" s="231">
        <v>1569</v>
      </c>
      <c r="L252" s="231">
        <v>1545</v>
      </c>
      <c r="M252" s="231">
        <v>27.909859999999998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461.6</v>
      </c>
      <c r="D254" s="232">
        <v>461.33333333333331</v>
      </c>
      <c r="E254" s="232">
        <v>454.66666666666663</v>
      </c>
      <c r="F254" s="232">
        <v>447.73333333333329</v>
      </c>
      <c r="G254" s="232">
        <v>441.06666666666661</v>
      </c>
      <c r="H254" s="232">
        <v>468.26666666666665</v>
      </c>
      <c r="I254" s="232">
        <v>474.93333333333328</v>
      </c>
      <c r="J254" s="232">
        <v>481.86666666666667</v>
      </c>
      <c r="K254" s="231">
        <v>468</v>
      </c>
      <c r="L254" s="231">
        <v>454.4</v>
      </c>
      <c r="M254" s="231">
        <v>2.8231099999999998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1853.25</v>
      </c>
      <c r="D255" s="232">
        <v>1857.5333333333335</v>
      </c>
      <c r="E255" s="232">
        <v>1838.9666666666672</v>
      </c>
      <c r="F255" s="232">
        <v>1824.6833333333336</v>
      </c>
      <c r="G255" s="232">
        <v>1806.1166666666672</v>
      </c>
      <c r="H255" s="232">
        <v>1871.8166666666671</v>
      </c>
      <c r="I255" s="232">
        <v>1890.3833333333332</v>
      </c>
      <c r="J255" s="232">
        <v>1904.666666666667</v>
      </c>
      <c r="K255" s="231">
        <v>1876.1</v>
      </c>
      <c r="L255" s="231">
        <v>1843.25</v>
      </c>
      <c r="M255" s="231">
        <v>3.2224699999999999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805.45</v>
      </c>
      <c r="D256" s="232">
        <v>809.25</v>
      </c>
      <c r="E256" s="232">
        <v>796.2</v>
      </c>
      <c r="F256" s="232">
        <v>786.95</v>
      </c>
      <c r="G256" s="232">
        <v>773.90000000000009</v>
      </c>
      <c r="H256" s="232">
        <v>818.5</v>
      </c>
      <c r="I256" s="232">
        <v>831.55</v>
      </c>
      <c r="J256" s="232">
        <v>840.8</v>
      </c>
      <c r="K256" s="231">
        <v>822.3</v>
      </c>
      <c r="L256" s="231">
        <v>800</v>
      </c>
      <c r="M256" s="231">
        <v>6.1645799999999999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1967.4</v>
      </c>
      <c r="D257" s="232">
        <v>1952.8</v>
      </c>
      <c r="E257" s="232">
        <v>1930.6</v>
      </c>
      <c r="F257" s="232">
        <v>1893.8</v>
      </c>
      <c r="G257" s="232">
        <v>1871.6</v>
      </c>
      <c r="H257" s="232">
        <v>1989.6</v>
      </c>
      <c r="I257" s="232">
        <v>2011.8000000000002</v>
      </c>
      <c r="J257" s="232">
        <v>2048.6</v>
      </c>
      <c r="K257" s="231">
        <v>1975</v>
      </c>
      <c r="L257" s="231">
        <v>1916</v>
      </c>
      <c r="M257" s="231">
        <v>0.54300000000000004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2786.5</v>
      </c>
      <c r="D258" s="232">
        <v>2802.6166666666668</v>
      </c>
      <c r="E258" s="232">
        <v>2750.4333333333334</v>
      </c>
      <c r="F258" s="232">
        <v>2714.3666666666668</v>
      </c>
      <c r="G258" s="232">
        <v>2662.1833333333334</v>
      </c>
      <c r="H258" s="232">
        <v>2838.6833333333334</v>
      </c>
      <c r="I258" s="232">
        <v>2890.8666666666668</v>
      </c>
      <c r="J258" s="232">
        <v>2926.9333333333334</v>
      </c>
      <c r="K258" s="231">
        <v>2854.8</v>
      </c>
      <c r="L258" s="231">
        <v>2766.55</v>
      </c>
      <c r="M258" s="231">
        <v>1.04741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567.6</v>
      </c>
      <c r="D259" s="232">
        <v>563.20000000000005</v>
      </c>
      <c r="E259" s="232">
        <v>553.70000000000005</v>
      </c>
      <c r="F259" s="232">
        <v>539.79999999999995</v>
      </c>
      <c r="G259" s="232">
        <v>530.29999999999995</v>
      </c>
      <c r="H259" s="232">
        <v>577.10000000000014</v>
      </c>
      <c r="I259" s="232">
        <v>586.60000000000014</v>
      </c>
      <c r="J259" s="232">
        <v>600.50000000000023</v>
      </c>
      <c r="K259" s="231">
        <v>572.70000000000005</v>
      </c>
      <c r="L259" s="231">
        <v>549.29999999999995</v>
      </c>
      <c r="M259" s="231">
        <v>3.8384900000000002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726.55</v>
      </c>
      <c r="D260" s="232">
        <v>732.36666666666667</v>
      </c>
      <c r="E260" s="232">
        <v>710.73333333333335</v>
      </c>
      <c r="F260" s="232">
        <v>694.91666666666663</v>
      </c>
      <c r="G260" s="232">
        <v>673.2833333333333</v>
      </c>
      <c r="H260" s="232">
        <v>748.18333333333339</v>
      </c>
      <c r="I260" s="232">
        <v>769.81666666666683</v>
      </c>
      <c r="J260" s="232">
        <v>785.63333333333344</v>
      </c>
      <c r="K260" s="231">
        <v>754</v>
      </c>
      <c r="L260" s="231">
        <v>716.55</v>
      </c>
      <c r="M260" s="231">
        <v>4.17875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391.65</v>
      </c>
      <c r="D261" s="232">
        <v>391.95</v>
      </c>
      <c r="E261" s="232">
        <v>389.9</v>
      </c>
      <c r="F261" s="232">
        <v>388.15</v>
      </c>
      <c r="G261" s="232">
        <v>386.09999999999997</v>
      </c>
      <c r="H261" s="232">
        <v>393.7</v>
      </c>
      <c r="I261" s="232">
        <v>395.75000000000006</v>
      </c>
      <c r="J261" s="232">
        <v>397.5</v>
      </c>
      <c r="K261" s="231">
        <v>394</v>
      </c>
      <c r="L261" s="231">
        <v>390.2</v>
      </c>
      <c r="M261" s="231">
        <v>2.36219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64.650000000000006</v>
      </c>
      <c r="D262" s="232">
        <v>65</v>
      </c>
      <c r="E262" s="232">
        <v>63.75</v>
      </c>
      <c r="F262" s="232">
        <v>62.849999999999994</v>
      </c>
      <c r="G262" s="232">
        <v>61.599999999999994</v>
      </c>
      <c r="H262" s="232">
        <v>65.900000000000006</v>
      </c>
      <c r="I262" s="232">
        <v>67.150000000000006</v>
      </c>
      <c r="J262" s="232">
        <v>68.050000000000011</v>
      </c>
      <c r="K262" s="231">
        <v>66.25</v>
      </c>
      <c r="L262" s="231">
        <v>64.099999999999994</v>
      </c>
      <c r="M262" s="231">
        <v>14.216089999999999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211.75</v>
      </c>
      <c r="D263" s="232">
        <v>213.48333333333335</v>
      </c>
      <c r="E263" s="232">
        <v>208.3666666666667</v>
      </c>
      <c r="F263" s="232">
        <v>204.98333333333335</v>
      </c>
      <c r="G263" s="232">
        <v>199.8666666666667</v>
      </c>
      <c r="H263" s="232">
        <v>216.8666666666667</v>
      </c>
      <c r="I263" s="232">
        <v>221.98333333333338</v>
      </c>
      <c r="J263" s="232">
        <v>225.3666666666667</v>
      </c>
      <c r="K263" s="231">
        <v>218.6</v>
      </c>
      <c r="L263" s="231">
        <v>210.1</v>
      </c>
      <c r="M263" s="231">
        <v>5.8645300000000002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685</v>
      </c>
      <c r="D264" s="232">
        <v>689.65</v>
      </c>
      <c r="E264" s="232">
        <v>672.55</v>
      </c>
      <c r="F264" s="232">
        <v>660.1</v>
      </c>
      <c r="G264" s="232">
        <v>643</v>
      </c>
      <c r="H264" s="232">
        <v>702.09999999999991</v>
      </c>
      <c r="I264" s="232">
        <v>719.2</v>
      </c>
      <c r="J264" s="232">
        <v>731.64999999999986</v>
      </c>
      <c r="K264" s="231">
        <v>706.75</v>
      </c>
      <c r="L264" s="231">
        <v>677.2</v>
      </c>
      <c r="M264" s="231">
        <v>21.42286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102.15</v>
      </c>
      <c r="D265" s="232">
        <v>102.23333333333333</v>
      </c>
      <c r="E265" s="232">
        <v>101.41666666666667</v>
      </c>
      <c r="F265" s="232">
        <v>100.68333333333334</v>
      </c>
      <c r="G265" s="232">
        <v>99.866666666666674</v>
      </c>
      <c r="H265" s="232">
        <v>102.96666666666667</v>
      </c>
      <c r="I265" s="232">
        <v>103.78333333333333</v>
      </c>
      <c r="J265" s="232">
        <v>104.51666666666667</v>
      </c>
      <c r="K265" s="231">
        <v>103.05</v>
      </c>
      <c r="L265" s="231">
        <v>101.5</v>
      </c>
      <c r="M265" s="231">
        <v>2.5001000000000002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266.2</v>
      </c>
      <c r="D266" s="232">
        <v>268.3</v>
      </c>
      <c r="E266" s="232">
        <v>261.90000000000003</v>
      </c>
      <c r="F266" s="232">
        <v>257.60000000000002</v>
      </c>
      <c r="G266" s="232">
        <v>251.20000000000005</v>
      </c>
      <c r="H266" s="232">
        <v>272.60000000000002</v>
      </c>
      <c r="I266" s="232">
        <v>279</v>
      </c>
      <c r="J266" s="232">
        <v>283.3</v>
      </c>
      <c r="K266" s="231">
        <v>274.7</v>
      </c>
      <c r="L266" s="231">
        <v>264</v>
      </c>
      <c r="M266" s="231">
        <v>6.1091499999999996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560.29999999999995</v>
      </c>
      <c r="D267" s="232">
        <v>568.1</v>
      </c>
      <c r="E267" s="232">
        <v>550.75</v>
      </c>
      <c r="F267" s="232">
        <v>541.19999999999993</v>
      </c>
      <c r="G267" s="232">
        <v>523.84999999999991</v>
      </c>
      <c r="H267" s="232">
        <v>577.65000000000009</v>
      </c>
      <c r="I267" s="232">
        <v>595.00000000000023</v>
      </c>
      <c r="J267" s="232">
        <v>604.55000000000018</v>
      </c>
      <c r="K267" s="231">
        <v>585.45000000000005</v>
      </c>
      <c r="L267" s="231">
        <v>558.54999999999995</v>
      </c>
      <c r="M267" s="231">
        <v>23.164739999999998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442.15</v>
      </c>
      <c r="D268" s="232">
        <v>443.31666666666666</v>
      </c>
      <c r="E268" s="232">
        <v>437.2833333333333</v>
      </c>
      <c r="F268" s="232">
        <v>432.41666666666663</v>
      </c>
      <c r="G268" s="232">
        <v>426.38333333333327</v>
      </c>
      <c r="H268" s="232">
        <v>448.18333333333334</v>
      </c>
      <c r="I268" s="232">
        <v>454.21666666666675</v>
      </c>
      <c r="J268" s="232">
        <v>459.08333333333337</v>
      </c>
      <c r="K268" s="231">
        <v>449.35</v>
      </c>
      <c r="L268" s="231">
        <v>438.45</v>
      </c>
      <c r="M268" s="231">
        <v>20.802330000000001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451.35</v>
      </c>
      <c r="D269" s="232">
        <v>454.34999999999997</v>
      </c>
      <c r="E269" s="232">
        <v>446.99999999999994</v>
      </c>
      <c r="F269" s="232">
        <v>442.65</v>
      </c>
      <c r="G269" s="232">
        <v>435.29999999999995</v>
      </c>
      <c r="H269" s="232">
        <v>458.69999999999993</v>
      </c>
      <c r="I269" s="232">
        <v>466.04999999999995</v>
      </c>
      <c r="J269" s="232">
        <v>470.39999999999992</v>
      </c>
      <c r="K269" s="231">
        <v>461.7</v>
      </c>
      <c r="L269" s="231">
        <v>450</v>
      </c>
      <c r="M269" s="231">
        <v>1.2563299999999999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314</v>
      </c>
      <c r="D270" s="232">
        <v>314.7</v>
      </c>
      <c r="E270" s="232">
        <v>309.29999999999995</v>
      </c>
      <c r="F270" s="232">
        <v>304.59999999999997</v>
      </c>
      <c r="G270" s="232">
        <v>299.19999999999993</v>
      </c>
      <c r="H270" s="232">
        <v>319.39999999999998</v>
      </c>
      <c r="I270" s="232">
        <v>324.79999999999995</v>
      </c>
      <c r="J270" s="232">
        <v>329.5</v>
      </c>
      <c r="K270" s="231">
        <v>320.10000000000002</v>
      </c>
      <c r="L270" s="231">
        <v>310</v>
      </c>
      <c r="M270" s="231">
        <v>0.72406000000000004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592.04999999999995</v>
      </c>
      <c r="D271" s="232">
        <v>595.7166666666667</v>
      </c>
      <c r="E271" s="232">
        <v>584.73333333333335</v>
      </c>
      <c r="F271" s="232">
        <v>577.41666666666663</v>
      </c>
      <c r="G271" s="232">
        <v>566.43333333333328</v>
      </c>
      <c r="H271" s="232">
        <v>603.03333333333342</v>
      </c>
      <c r="I271" s="232">
        <v>614.01666666666677</v>
      </c>
      <c r="J271" s="232">
        <v>621.33333333333348</v>
      </c>
      <c r="K271" s="231">
        <v>606.70000000000005</v>
      </c>
      <c r="L271" s="231">
        <v>588.4</v>
      </c>
      <c r="M271" s="231">
        <v>0.72960999999999998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191.25</v>
      </c>
      <c r="D272" s="232">
        <v>192.76666666666665</v>
      </c>
      <c r="E272" s="232">
        <v>188.6333333333333</v>
      </c>
      <c r="F272" s="232">
        <v>186.01666666666665</v>
      </c>
      <c r="G272" s="232">
        <v>181.8833333333333</v>
      </c>
      <c r="H272" s="232">
        <v>195.3833333333333</v>
      </c>
      <c r="I272" s="232">
        <v>199.51666666666662</v>
      </c>
      <c r="J272" s="232">
        <v>202.1333333333333</v>
      </c>
      <c r="K272" s="231">
        <v>196.9</v>
      </c>
      <c r="L272" s="231">
        <v>190.15</v>
      </c>
      <c r="M272" s="231">
        <v>3.0665100000000001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607.75</v>
      </c>
      <c r="D273" s="232">
        <v>607.06666666666672</v>
      </c>
      <c r="E273" s="232">
        <v>600.68333333333339</v>
      </c>
      <c r="F273" s="232">
        <v>593.61666666666667</v>
      </c>
      <c r="G273" s="232">
        <v>587.23333333333335</v>
      </c>
      <c r="H273" s="232">
        <v>614.13333333333344</v>
      </c>
      <c r="I273" s="232">
        <v>620.51666666666688</v>
      </c>
      <c r="J273" s="232">
        <v>627.58333333333348</v>
      </c>
      <c r="K273" s="231">
        <v>613.45000000000005</v>
      </c>
      <c r="L273" s="231">
        <v>600</v>
      </c>
      <c r="M273" s="231">
        <v>2.3929800000000001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1657.8</v>
      </c>
      <c r="D274" s="232">
        <v>1661.0333333333335</v>
      </c>
      <c r="E274" s="232">
        <v>1645.0666666666671</v>
      </c>
      <c r="F274" s="232">
        <v>1632.3333333333335</v>
      </c>
      <c r="G274" s="232">
        <v>1616.366666666667</v>
      </c>
      <c r="H274" s="232">
        <v>1673.7666666666671</v>
      </c>
      <c r="I274" s="232">
        <v>1689.7333333333338</v>
      </c>
      <c r="J274" s="232">
        <v>1702.4666666666672</v>
      </c>
      <c r="K274" s="231">
        <v>1677</v>
      </c>
      <c r="L274" s="231">
        <v>1648.3</v>
      </c>
      <c r="M274" s="231">
        <v>1.18865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249.15</v>
      </c>
      <c r="D275" s="232">
        <v>250.28333333333333</v>
      </c>
      <c r="E275" s="232">
        <v>246.86666666666667</v>
      </c>
      <c r="F275" s="232">
        <v>244.58333333333334</v>
      </c>
      <c r="G275" s="232">
        <v>241.16666666666669</v>
      </c>
      <c r="H275" s="232">
        <v>252.56666666666666</v>
      </c>
      <c r="I275" s="232">
        <v>255.98333333333335</v>
      </c>
      <c r="J275" s="232">
        <v>258.26666666666665</v>
      </c>
      <c r="K275" s="231">
        <v>253.7</v>
      </c>
      <c r="L275" s="231">
        <v>248</v>
      </c>
      <c r="M275" s="231">
        <v>0.75334000000000001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833.7</v>
      </c>
      <c r="D276" s="232">
        <v>836.18333333333339</v>
      </c>
      <c r="E276" s="232">
        <v>826.61666666666679</v>
      </c>
      <c r="F276" s="232">
        <v>819.53333333333342</v>
      </c>
      <c r="G276" s="232">
        <v>809.96666666666681</v>
      </c>
      <c r="H276" s="232">
        <v>843.26666666666677</v>
      </c>
      <c r="I276" s="232">
        <v>852.83333333333337</v>
      </c>
      <c r="J276" s="232">
        <v>859.91666666666674</v>
      </c>
      <c r="K276" s="231">
        <v>845.75</v>
      </c>
      <c r="L276" s="231">
        <v>829.1</v>
      </c>
      <c r="M276" s="231">
        <v>13.867100000000001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351.3</v>
      </c>
      <c r="D277" s="232">
        <v>354.39999999999992</v>
      </c>
      <c r="E277" s="232">
        <v>346.29999999999984</v>
      </c>
      <c r="F277" s="232">
        <v>341.2999999999999</v>
      </c>
      <c r="G277" s="232">
        <v>333.19999999999982</v>
      </c>
      <c r="H277" s="232">
        <v>359.39999999999986</v>
      </c>
      <c r="I277" s="232">
        <v>367.49999999999989</v>
      </c>
      <c r="J277" s="232">
        <v>372.49999999999989</v>
      </c>
      <c r="K277" s="231">
        <v>362.5</v>
      </c>
      <c r="L277" s="231">
        <v>349.4</v>
      </c>
      <c r="M277" s="231">
        <v>1.69171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1058.3</v>
      </c>
      <c r="D278" s="232">
        <v>1053.6666666666667</v>
      </c>
      <c r="E278" s="232">
        <v>1045.6833333333334</v>
      </c>
      <c r="F278" s="232">
        <v>1033.0666666666666</v>
      </c>
      <c r="G278" s="232">
        <v>1025.0833333333333</v>
      </c>
      <c r="H278" s="232">
        <v>1066.2833333333335</v>
      </c>
      <c r="I278" s="232">
        <v>1074.2666666666667</v>
      </c>
      <c r="J278" s="232">
        <v>1086.8833333333337</v>
      </c>
      <c r="K278" s="231">
        <v>1061.6500000000001</v>
      </c>
      <c r="L278" s="231">
        <v>1041.05</v>
      </c>
      <c r="M278" s="231">
        <v>0.55823999999999996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521.95000000000005</v>
      </c>
      <c r="D279" s="232">
        <v>516.88333333333333</v>
      </c>
      <c r="E279" s="232">
        <v>510.06666666666661</v>
      </c>
      <c r="F279" s="232">
        <v>498.18333333333328</v>
      </c>
      <c r="G279" s="232">
        <v>491.36666666666656</v>
      </c>
      <c r="H279" s="232">
        <v>528.76666666666665</v>
      </c>
      <c r="I279" s="232">
        <v>535.58333333333348</v>
      </c>
      <c r="J279" s="232">
        <v>547.4666666666667</v>
      </c>
      <c r="K279" s="231">
        <v>523.70000000000005</v>
      </c>
      <c r="L279" s="231">
        <v>505</v>
      </c>
      <c r="M279" s="231">
        <v>2.3921999999999999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118.55</v>
      </c>
      <c r="D280" s="232">
        <v>118.8</v>
      </c>
      <c r="E280" s="232">
        <v>116.8</v>
      </c>
      <c r="F280" s="232">
        <v>115.05</v>
      </c>
      <c r="G280" s="232">
        <v>113.05</v>
      </c>
      <c r="H280" s="232">
        <v>120.55</v>
      </c>
      <c r="I280" s="232">
        <v>122.55</v>
      </c>
      <c r="J280" s="232">
        <v>124.3</v>
      </c>
      <c r="K280" s="231">
        <v>120.8</v>
      </c>
      <c r="L280" s="231">
        <v>117.05</v>
      </c>
      <c r="M280" s="231">
        <v>17.525459999999999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419.2</v>
      </c>
      <c r="D281" s="232">
        <v>417.05</v>
      </c>
      <c r="E281" s="232">
        <v>414.15000000000003</v>
      </c>
      <c r="F281" s="232">
        <v>409.1</v>
      </c>
      <c r="G281" s="232">
        <v>406.20000000000005</v>
      </c>
      <c r="H281" s="232">
        <v>422.1</v>
      </c>
      <c r="I281" s="232">
        <v>425</v>
      </c>
      <c r="J281" s="232">
        <v>430.05</v>
      </c>
      <c r="K281" s="231">
        <v>419.95</v>
      </c>
      <c r="L281" s="231">
        <v>412</v>
      </c>
      <c r="M281" s="231">
        <v>1.92584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98.7</v>
      </c>
      <c r="D282" s="232">
        <v>99.65000000000002</v>
      </c>
      <c r="E282" s="232">
        <v>96.950000000000045</v>
      </c>
      <c r="F282" s="232">
        <v>95.200000000000031</v>
      </c>
      <c r="G282" s="232">
        <v>92.500000000000057</v>
      </c>
      <c r="H282" s="232">
        <v>101.40000000000003</v>
      </c>
      <c r="I282" s="232">
        <v>104.1</v>
      </c>
      <c r="J282" s="232">
        <v>105.85000000000002</v>
      </c>
      <c r="K282" s="231">
        <v>102.35</v>
      </c>
      <c r="L282" s="231">
        <v>97.9</v>
      </c>
      <c r="M282" s="231">
        <v>20.689299999999999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473.45</v>
      </c>
      <c r="D283" s="232">
        <v>473.33333333333331</v>
      </c>
      <c r="E283" s="232">
        <v>470.16666666666663</v>
      </c>
      <c r="F283" s="232">
        <v>466.88333333333333</v>
      </c>
      <c r="G283" s="232">
        <v>463.71666666666664</v>
      </c>
      <c r="H283" s="232">
        <v>476.61666666666662</v>
      </c>
      <c r="I283" s="232">
        <v>479.78333333333325</v>
      </c>
      <c r="J283" s="232">
        <v>483.06666666666661</v>
      </c>
      <c r="K283" s="231">
        <v>476.5</v>
      </c>
      <c r="L283" s="231">
        <v>470.05</v>
      </c>
      <c r="M283" s="231">
        <v>0.71377000000000002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1697.3</v>
      </c>
      <c r="D284" s="232">
        <v>1705.1833333333334</v>
      </c>
      <c r="E284" s="232">
        <v>1686.1166666666668</v>
      </c>
      <c r="F284" s="232">
        <v>1674.9333333333334</v>
      </c>
      <c r="G284" s="232">
        <v>1655.8666666666668</v>
      </c>
      <c r="H284" s="232">
        <v>1716.3666666666668</v>
      </c>
      <c r="I284" s="232">
        <v>1735.4333333333334</v>
      </c>
      <c r="J284" s="232">
        <v>1746.6166666666668</v>
      </c>
      <c r="K284" s="231">
        <v>1724.25</v>
      </c>
      <c r="L284" s="231">
        <v>1694</v>
      </c>
      <c r="M284" s="231">
        <v>20.803629999999998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1342.35</v>
      </c>
      <c r="D285" s="232">
        <v>1353.55</v>
      </c>
      <c r="E285" s="232">
        <v>1321.8</v>
      </c>
      <c r="F285" s="232">
        <v>1301.25</v>
      </c>
      <c r="G285" s="232">
        <v>1269.5</v>
      </c>
      <c r="H285" s="232">
        <v>1374.1</v>
      </c>
      <c r="I285" s="232">
        <v>1405.85</v>
      </c>
      <c r="J285" s="232">
        <v>1426.3999999999999</v>
      </c>
      <c r="K285" s="231">
        <v>1385.3</v>
      </c>
      <c r="L285" s="231">
        <v>1333</v>
      </c>
      <c r="M285" s="231">
        <v>0.33007999999999998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88.55</v>
      </c>
      <c r="D286" s="232">
        <v>88.899999999999991</v>
      </c>
      <c r="E286" s="232">
        <v>87.699999999999989</v>
      </c>
      <c r="F286" s="232">
        <v>86.85</v>
      </c>
      <c r="G286" s="232">
        <v>85.649999999999991</v>
      </c>
      <c r="H286" s="232">
        <v>89.749999999999986</v>
      </c>
      <c r="I286" s="232">
        <v>90.95</v>
      </c>
      <c r="J286" s="232">
        <v>91.799999999999983</v>
      </c>
      <c r="K286" s="231">
        <v>90.1</v>
      </c>
      <c r="L286" s="231">
        <v>88.05</v>
      </c>
      <c r="M286" s="231">
        <v>33.347290000000001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3708.3</v>
      </c>
      <c r="D287" s="232">
        <v>3730.4833333333336</v>
      </c>
      <c r="E287" s="232">
        <v>3672.9666666666672</v>
      </c>
      <c r="F287" s="232">
        <v>3637.6333333333337</v>
      </c>
      <c r="G287" s="232">
        <v>3580.1166666666672</v>
      </c>
      <c r="H287" s="232">
        <v>3765.8166666666671</v>
      </c>
      <c r="I287" s="232">
        <v>3823.3333333333335</v>
      </c>
      <c r="J287" s="232">
        <v>3858.666666666667</v>
      </c>
      <c r="K287" s="231">
        <v>3788</v>
      </c>
      <c r="L287" s="231">
        <v>3695.15</v>
      </c>
      <c r="M287" s="231">
        <v>1.1724699999999999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350.55</v>
      </c>
      <c r="D288" s="232">
        <v>351.61666666666662</v>
      </c>
      <c r="E288" s="232">
        <v>347.33333333333326</v>
      </c>
      <c r="F288" s="232">
        <v>344.11666666666662</v>
      </c>
      <c r="G288" s="232">
        <v>339.83333333333326</v>
      </c>
      <c r="H288" s="232">
        <v>354.83333333333326</v>
      </c>
      <c r="I288" s="232">
        <v>359.11666666666667</v>
      </c>
      <c r="J288" s="232">
        <v>362.33333333333326</v>
      </c>
      <c r="K288" s="231">
        <v>355.9</v>
      </c>
      <c r="L288" s="231">
        <v>348.4</v>
      </c>
      <c r="M288" s="231">
        <v>18.482859999999999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10640.15</v>
      </c>
      <c r="D289" s="232">
        <v>10684.1</v>
      </c>
      <c r="E289" s="232">
        <v>10398.35</v>
      </c>
      <c r="F289" s="232">
        <v>10156.549999999999</v>
      </c>
      <c r="G289" s="232">
        <v>9870.7999999999993</v>
      </c>
      <c r="H289" s="232">
        <v>10925.900000000001</v>
      </c>
      <c r="I289" s="232">
        <v>11211.650000000001</v>
      </c>
      <c r="J289" s="232">
        <v>11453.450000000003</v>
      </c>
      <c r="K289" s="231">
        <v>10969.85</v>
      </c>
      <c r="L289" s="231">
        <v>10442.299999999999</v>
      </c>
      <c r="M289" s="231">
        <v>3.4770000000000002E-2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4853.55</v>
      </c>
      <c r="D290" s="232">
        <v>4874.45</v>
      </c>
      <c r="E290" s="232">
        <v>4801.5999999999995</v>
      </c>
      <c r="F290" s="232">
        <v>4749.6499999999996</v>
      </c>
      <c r="G290" s="232">
        <v>4676.7999999999993</v>
      </c>
      <c r="H290" s="232">
        <v>4926.3999999999996</v>
      </c>
      <c r="I290" s="232">
        <v>4999.25</v>
      </c>
      <c r="J290" s="232">
        <v>5051.2</v>
      </c>
      <c r="K290" s="231">
        <v>4947.3</v>
      </c>
      <c r="L290" s="231">
        <v>4822.5</v>
      </c>
      <c r="M290" s="231">
        <v>3.4415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2134.0500000000002</v>
      </c>
      <c r="D291" s="232">
        <v>2141.7000000000003</v>
      </c>
      <c r="E291" s="232">
        <v>2111.1000000000004</v>
      </c>
      <c r="F291" s="232">
        <v>2088.15</v>
      </c>
      <c r="G291" s="232">
        <v>2057.5500000000002</v>
      </c>
      <c r="H291" s="232">
        <v>2164.6500000000005</v>
      </c>
      <c r="I291" s="232">
        <v>2195.25</v>
      </c>
      <c r="J291" s="232">
        <v>2218.2000000000007</v>
      </c>
      <c r="K291" s="231">
        <v>2172.3000000000002</v>
      </c>
      <c r="L291" s="231">
        <v>2118.75</v>
      </c>
      <c r="M291" s="231">
        <v>14.7906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350.15</v>
      </c>
      <c r="D292" s="232">
        <v>351.5333333333333</v>
      </c>
      <c r="E292" s="232">
        <v>348.11666666666662</v>
      </c>
      <c r="F292" s="232">
        <v>346.08333333333331</v>
      </c>
      <c r="G292" s="232">
        <v>342.66666666666663</v>
      </c>
      <c r="H292" s="232">
        <v>353.56666666666661</v>
      </c>
      <c r="I292" s="232">
        <v>356.98333333333335</v>
      </c>
      <c r="J292" s="232">
        <v>359.01666666666659</v>
      </c>
      <c r="K292" s="231">
        <v>354.95</v>
      </c>
      <c r="L292" s="231">
        <v>349.5</v>
      </c>
      <c r="M292" s="231">
        <v>1.2048700000000001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316.89999999999998</v>
      </c>
      <c r="D293" s="232">
        <v>317.63333333333333</v>
      </c>
      <c r="E293" s="232">
        <v>314.36666666666667</v>
      </c>
      <c r="F293" s="232">
        <v>311.83333333333337</v>
      </c>
      <c r="G293" s="232">
        <v>308.56666666666672</v>
      </c>
      <c r="H293" s="232">
        <v>320.16666666666663</v>
      </c>
      <c r="I293" s="232">
        <v>323.43333333333328</v>
      </c>
      <c r="J293" s="232">
        <v>325.96666666666658</v>
      </c>
      <c r="K293" s="231">
        <v>320.89999999999998</v>
      </c>
      <c r="L293" s="231">
        <v>315.10000000000002</v>
      </c>
      <c r="M293" s="231">
        <v>8.5023199999999992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257.2</v>
      </c>
      <c r="D294" s="232">
        <v>257.09999999999997</v>
      </c>
      <c r="E294" s="232">
        <v>254.49999999999994</v>
      </c>
      <c r="F294" s="232">
        <v>251.79999999999998</v>
      </c>
      <c r="G294" s="232">
        <v>249.19999999999996</v>
      </c>
      <c r="H294" s="232">
        <v>259.79999999999995</v>
      </c>
      <c r="I294" s="232">
        <v>262.39999999999998</v>
      </c>
      <c r="J294" s="232">
        <v>265.09999999999991</v>
      </c>
      <c r="K294" s="231">
        <v>259.7</v>
      </c>
      <c r="L294" s="231">
        <v>254.4</v>
      </c>
      <c r="M294" s="231">
        <v>2.6815000000000002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584.6</v>
      </c>
      <c r="D295" s="232">
        <v>587.80000000000007</v>
      </c>
      <c r="E295" s="232">
        <v>580.80000000000018</v>
      </c>
      <c r="F295" s="232">
        <v>577.00000000000011</v>
      </c>
      <c r="G295" s="232">
        <v>570.00000000000023</v>
      </c>
      <c r="H295" s="232">
        <v>591.60000000000014</v>
      </c>
      <c r="I295" s="232">
        <v>598.59999999999991</v>
      </c>
      <c r="J295" s="232">
        <v>602.40000000000009</v>
      </c>
      <c r="K295" s="231">
        <v>594.79999999999995</v>
      </c>
      <c r="L295" s="231">
        <v>584</v>
      </c>
      <c r="M295" s="231">
        <v>11.19544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3871.4</v>
      </c>
      <c r="D296" s="232">
        <v>3860.5</v>
      </c>
      <c r="E296" s="232">
        <v>3832</v>
      </c>
      <c r="F296" s="232">
        <v>3792.6</v>
      </c>
      <c r="G296" s="232">
        <v>3764.1</v>
      </c>
      <c r="H296" s="232">
        <v>3899.9</v>
      </c>
      <c r="I296" s="232">
        <v>3928.4</v>
      </c>
      <c r="J296" s="232">
        <v>3967.8</v>
      </c>
      <c r="K296" s="231">
        <v>3889</v>
      </c>
      <c r="L296" s="231">
        <v>3821.1</v>
      </c>
      <c r="M296" s="231">
        <v>0.37276999999999999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659.35</v>
      </c>
      <c r="D297" s="232">
        <v>658.65</v>
      </c>
      <c r="E297" s="232">
        <v>651.79999999999995</v>
      </c>
      <c r="F297" s="232">
        <v>644.25</v>
      </c>
      <c r="G297" s="232">
        <v>637.4</v>
      </c>
      <c r="H297" s="232">
        <v>666.19999999999993</v>
      </c>
      <c r="I297" s="232">
        <v>673.05000000000007</v>
      </c>
      <c r="J297" s="232">
        <v>680.59999999999991</v>
      </c>
      <c r="K297" s="231">
        <v>665.5</v>
      </c>
      <c r="L297" s="231">
        <v>651.1</v>
      </c>
      <c r="M297" s="231">
        <v>4.8635200000000003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1342.3</v>
      </c>
      <c r="D298" s="232">
        <v>1352.2</v>
      </c>
      <c r="E298" s="232">
        <v>1330.1000000000001</v>
      </c>
      <c r="F298" s="232">
        <v>1317.9</v>
      </c>
      <c r="G298" s="232">
        <v>1295.8000000000002</v>
      </c>
      <c r="H298" s="232">
        <v>1364.4</v>
      </c>
      <c r="I298" s="232">
        <v>1386.5</v>
      </c>
      <c r="J298" s="232">
        <v>1398.7</v>
      </c>
      <c r="K298" s="231">
        <v>1374.3</v>
      </c>
      <c r="L298" s="231">
        <v>1340</v>
      </c>
      <c r="M298" s="231">
        <v>0.18157000000000001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31.6</v>
      </c>
      <c r="D299" s="232">
        <v>31.783333333333331</v>
      </c>
      <c r="E299" s="232">
        <v>31.316666666666663</v>
      </c>
      <c r="F299" s="232">
        <v>31.033333333333331</v>
      </c>
      <c r="G299" s="232">
        <v>30.566666666666663</v>
      </c>
      <c r="H299" s="232">
        <v>32.066666666666663</v>
      </c>
      <c r="I299" s="232">
        <v>32.533333333333331</v>
      </c>
      <c r="J299" s="232">
        <v>32.816666666666663</v>
      </c>
      <c r="K299" s="231">
        <v>32.25</v>
      </c>
      <c r="L299" s="231">
        <v>31.5</v>
      </c>
      <c r="M299" s="231">
        <v>4.1315900000000001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150.35</v>
      </c>
      <c r="D300" s="232">
        <v>151.46666666666667</v>
      </c>
      <c r="E300" s="232">
        <v>148.68333333333334</v>
      </c>
      <c r="F300" s="232">
        <v>147.01666666666668</v>
      </c>
      <c r="G300" s="232">
        <v>144.23333333333335</v>
      </c>
      <c r="H300" s="232">
        <v>153.13333333333333</v>
      </c>
      <c r="I300" s="232">
        <v>155.91666666666669</v>
      </c>
      <c r="J300" s="232">
        <v>157.58333333333331</v>
      </c>
      <c r="K300" s="231">
        <v>154.25</v>
      </c>
      <c r="L300" s="231">
        <v>149.80000000000001</v>
      </c>
      <c r="M300" s="231">
        <v>1.4169099999999999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86800.7</v>
      </c>
      <c r="D301" s="232">
        <v>86970.900000000009</v>
      </c>
      <c r="E301" s="232">
        <v>86479.800000000017</v>
      </c>
      <c r="F301" s="232">
        <v>86158.900000000009</v>
      </c>
      <c r="G301" s="232">
        <v>85667.800000000017</v>
      </c>
      <c r="H301" s="232">
        <v>87291.800000000017</v>
      </c>
      <c r="I301" s="232">
        <v>87782.900000000023</v>
      </c>
      <c r="J301" s="232">
        <v>88103.800000000017</v>
      </c>
      <c r="K301" s="231">
        <v>87462</v>
      </c>
      <c r="L301" s="231">
        <v>86650</v>
      </c>
      <c r="M301" s="231">
        <v>4.7320000000000001E-2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1685.4</v>
      </c>
      <c r="D302" s="232">
        <v>1685.3333333333333</v>
      </c>
      <c r="E302" s="232">
        <v>1663.2666666666664</v>
      </c>
      <c r="F302" s="232">
        <v>1641.1333333333332</v>
      </c>
      <c r="G302" s="232">
        <v>1619.0666666666664</v>
      </c>
      <c r="H302" s="232">
        <v>1707.4666666666665</v>
      </c>
      <c r="I302" s="232">
        <v>1729.5333333333335</v>
      </c>
      <c r="J302" s="232">
        <v>1751.6666666666665</v>
      </c>
      <c r="K302" s="231">
        <v>1707.4</v>
      </c>
      <c r="L302" s="231">
        <v>1663.2</v>
      </c>
      <c r="M302" s="231">
        <v>0.70345999999999997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719.6</v>
      </c>
      <c r="D303" s="232">
        <v>746.26666666666677</v>
      </c>
      <c r="E303" s="232">
        <v>684.33333333333348</v>
      </c>
      <c r="F303" s="232">
        <v>649.06666666666672</v>
      </c>
      <c r="G303" s="232">
        <v>587.13333333333344</v>
      </c>
      <c r="H303" s="232">
        <v>781.53333333333353</v>
      </c>
      <c r="I303" s="232">
        <v>843.4666666666667</v>
      </c>
      <c r="J303" s="232">
        <v>878.73333333333358</v>
      </c>
      <c r="K303" s="231">
        <v>808.2</v>
      </c>
      <c r="L303" s="231">
        <v>711</v>
      </c>
      <c r="M303" s="231">
        <v>16.67146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880.65</v>
      </c>
      <c r="D304" s="232">
        <v>876.9666666666667</v>
      </c>
      <c r="E304" s="232">
        <v>870.93333333333339</v>
      </c>
      <c r="F304" s="232">
        <v>861.2166666666667</v>
      </c>
      <c r="G304" s="232">
        <v>855.18333333333339</v>
      </c>
      <c r="H304" s="232">
        <v>886.68333333333339</v>
      </c>
      <c r="I304" s="232">
        <v>892.7166666666667</v>
      </c>
      <c r="J304" s="232">
        <v>902.43333333333339</v>
      </c>
      <c r="K304" s="231">
        <v>883</v>
      </c>
      <c r="L304" s="231">
        <v>867.25</v>
      </c>
      <c r="M304" s="231">
        <v>2.0743200000000002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256.85000000000002</v>
      </c>
      <c r="D305" s="232">
        <v>257.31666666666666</v>
      </c>
      <c r="E305" s="232">
        <v>254.63333333333333</v>
      </c>
      <c r="F305" s="232">
        <v>252.41666666666666</v>
      </c>
      <c r="G305" s="232">
        <v>249.73333333333332</v>
      </c>
      <c r="H305" s="232">
        <v>259.5333333333333</v>
      </c>
      <c r="I305" s="232">
        <v>262.21666666666658</v>
      </c>
      <c r="J305" s="232">
        <v>264.43333333333334</v>
      </c>
      <c r="K305" s="231">
        <v>260</v>
      </c>
      <c r="L305" s="231">
        <v>255.1</v>
      </c>
      <c r="M305" s="231">
        <v>13.68009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1280.2</v>
      </c>
      <c r="D306" s="232">
        <v>1292.9833333333333</v>
      </c>
      <c r="E306" s="232">
        <v>1265.4166666666667</v>
      </c>
      <c r="F306" s="232">
        <v>1250.6333333333334</v>
      </c>
      <c r="G306" s="232">
        <v>1223.0666666666668</v>
      </c>
      <c r="H306" s="232">
        <v>1307.7666666666667</v>
      </c>
      <c r="I306" s="232">
        <v>1335.3333333333333</v>
      </c>
      <c r="J306" s="232">
        <v>1350.1166666666666</v>
      </c>
      <c r="K306" s="231">
        <v>1320.55</v>
      </c>
      <c r="L306" s="231">
        <v>1278.2</v>
      </c>
      <c r="M306" s="231">
        <v>28.243839999999999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448.6</v>
      </c>
      <c r="D307" s="232">
        <v>432.68333333333334</v>
      </c>
      <c r="E307" s="232">
        <v>402.9666666666667</v>
      </c>
      <c r="F307" s="232">
        <v>357.33333333333337</v>
      </c>
      <c r="G307" s="232">
        <v>327.61666666666673</v>
      </c>
      <c r="H307" s="232">
        <v>478.31666666666666</v>
      </c>
      <c r="I307" s="232">
        <v>508.03333333333325</v>
      </c>
      <c r="J307" s="232">
        <v>553.66666666666663</v>
      </c>
      <c r="K307" s="231">
        <v>462.4</v>
      </c>
      <c r="L307" s="231">
        <v>387.05</v>
      </c>
      <c r="M307" s="231">
        <v>100.05867000000001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273.25</v>
      </c>
      <c r="D308" s="232">
        <v>274.58333333333331</v>
      </c>
      <c r="E308" s="232">
        <v>269.76666666666665</v>
      </c>
      <c r="F308" s="232">
        <v>266.28333333333336</v>
      </c>
      <c r="G308" s="232">
        <v>261.4666666666667</v>
      </c>
      <c r="H308" s="232">
        <v>278.06666666666661</v>
      </c>
      <c r="I308" s="232">
        <v>282.88333333333333</v>
      </c>
      <c r="J308" s="232">
        <v>286.36666666666656</v>
      </c>
      <c r="K308" s="231">
        <v>279.39999999999998</v>
      </c>
      <c r="L308" s="231">
        <v>271.10000000000002</v>
      </c>
      <c r="M308" s="231">
        <v>0.79234000000000004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366.4</v>
      </c>
      <c r="D309" s="232">
        <v>362.11666666666662</v>
      </c>
      <c r="E309" s="232">
        <v>352.33333333333326</v>
      </c>
      <c r="F309" s="232">
        <v>338.26666666666665</v>
      </c>
      <c r="G309" s="232">
        <v>328.48333333333329</v>
      </c>
      <c r="H309" s="232">
        <v>376.18333333333322</v>
      </c>
      <c r="I309" s="232">
        <v>385.96666666666664</v>
      </c>
      <c r="J309" s="232">
        <v>400.03333333333319</v>
      </c>
      <c r="K309" s="231">
        <v>371.9</v>
      </c>
      <c r="L309" s="231">
        <v>348.05</v>
      </c>
      <c r="M309" s="231">
        <v>16.183959999999999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376.35</v>
      </c>
      <c r="D310" s="232">
        <v>375.26666666666665</v>
      </c>
      <c r="E310" s="232">
        <v>373.13333333333333</v>
      </c>
      <c r="F310" s="232">
        <v>369.91666666666669</v>
      </c>
      <c r="G310" s="232">
        <v>367.78333333333336</v>
      </c>
      <c r="H310" s="232">
        <v>378.48333333333329</v>
      </c>
      <c r="I310" s="232">
        <v>380.61666666666662</v>
      </c>
      <c r="J310" s="232">
        <v>383.83333333333326</v>
      </c>
      <c r="K310" s="231">
        <v>377.4</v>
      </c>
      <c r="L310" s="231">
        <v>372.05</v>
      </c>
      <c r="M310" s="231">
        <v>0.39134999999999998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103.4</v>
      </c>
      <c r="D311" s="232">
        <v>104.05000000000001</v>
      </c>
      <c r="E311" s="232">
        <v>102.40000000000002</v>
      </c>
      <c r="F311" s="232">
        <v>101.4</v>
      </c>
      <c r="G311" s="232">
        <v>99.750000000000014</v>
      </c>
      <c r="H311" s="232">
        <v>105.05000000000003</v>
      </c>
      <c r="I311" s="232">
        <v>106.7</v>
      </c>
      <c r="J311" s="232">
        <v>107.70000000000003</v>
      </c>
      <c r="K311" s="231">
        <v>105.7</v>
      </c>
      <c r="L311" s="231">
        <v>103.05</v>
      </c>
      <c r="M311" s="231">
        <v>33.514290000000003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51</v>
      </c>
      <c r="D312" s="232">
        <v>51.300000000000004</v>
      </c>
      <c r="E312" s="232">
        <v>50.600000000000009</v>
      </c>
      <c r="F312" s="232">
        <v>50.2</v>
      </c>
      <c r="G312" s="232">
        <v>49.500000000000007</v>
      </c>
      <c r="H312" s="232">
        <v>51.70000000000001</v>
      </c>
      <c r="I312" s="232">
        <v>52.400000000000013</v>
      </c>
      <c r="J312" s="232">
        <v>52.800000000000011</v>
      </c>
      <c r="K312" s="231">
        <v>52</v>
      </c>
      <c r="L312" s="231">
        <v>50.9</v>
      </c>
      <c r="M312" s="231">
        <v>9.8046799999999994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498.8</v>
      </c>
      <c r="D313" s="232">
        <v>499.33333333333331</v>
      </c>
      <c r="E313" s="232">
        <v>495.21666666666664</v>
      </c>
      <c r="F313" s="232">
        <v>491.63333333333333</v>
      </c>
      <c r="G313" s="232">
        <v>487.51666666666665</v>
      </c>
      <c r="H313" s="232">
        <v>502.91666666666663</v>
      </c>
      <c r="I313" s="232">
        <v>507.0333333333333</v>
      </c>
      <c r="J313" s="232">
        <v>510.61666666666662</v>
      </c>
      <c r="K313" s="231">
        <v>503.45</v>
      </c>
      <c r="L313" s="231">
        <v>495.75</v>
      </c>
      <c r="M313" s="231">
        <v>3.9929199999999998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8660.5</v>
      </c>
      <c r="D314" s="232">
        <v>8669.9333333333325</v>
      </c>
      <c r="E314" s="232">
        <v>8599.866666666665</v>
      </c>
      <c r="F314" s="232">
        <v>8539.2333333333318</v>
      </c>
      <c r="G314" s="232">
        <v>8469.1666666666642</v>
      </c>
      <c r="H314" s="232">
        <v>8730.5666666666657</v>
      </c>
      <c r="I314" s="232">
        <v>8800.633333333335</v>
      </c>
      <c r="J314" s="232">
        <v>8861.2666666666664</v>
      </c>
      <c r="K314" s="231">
        <v>8740</v>
      </c>
      <c r="L314" s="231">
        <v>8609.2999999999993</v>
      </c>
      <c r="M314" s="231">
        <v>2.4298199999999999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1663.85</v>
      </c>
      <c r="D315" s="232">
        <v>1676.2333333333333</v>
      </c>
      <c r="E315" s="232">
        <v>1638.4666666666667</v>
      </c>
      <c r="F315" s="232">
        <v>1613.0833333333333</v>
      </c>
      <c r="G315" s="232">
        <v>1575.3166666666666</v>
      </c>
      <c r="H315" s="232">
        <v>1701.6166666666668</v>
      </c>
      <c r="I315" s="232">
        <v>1739.3833333333337</v>
      </c>
      <c r="J315" s="232">
        <v>1764.7666666666669</v>
      </c>
      <c r="K315" s="231">
        <v>1714</v>
      </c>
      <c r="L315" s="231">
        <v>1650.85</v>
      </c>
      <c r="M315" s="231">
        <v>0.38895999999999997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693.6</v>
      </c>
      <c r="D316" s="232">
        <v>695.25</v>
      </c>
      <c r="E316" s="232">
        <v>687.3</v>
      </c>
      <c r="F316" s="232">
        <v>681</v>
      </c>
      <c r="G316" s="232">
        <v>673.05</v>
      </c>
      <c r="H316" s="232">
        <v>701.55</v>
      </c>
      <c r="I316" s="232">
        <v>709.5</v>
      </c>
      <c r="J316" s="232">
        <v>715.8</v>
      </c>
      <c r="K316" s="231">
        <v>703.2</v>
      </c>
      <c r="L316" s="231">
        <v>688.95</v>
      </c>
      <c r="M316" s="231">
        <v>2.2088299999999998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431.6</v>
      </c>
      <c r="D317" s="232">
        <v>430.88333333333338</v>
      </c>
      <c r="E317" s="232">
        <v>427.86666666666679</v>
      </c>
      <c r="F317" s="232">
        <v>424.13333333333338</v>
      </c>
      <c r="G317" s="232">
        <v>421.11666666666679</v>
      </c>
      <c r="H317" s="232">
        <v>434.61666666666679</v>
      </c>
      <c r="I317" s="232">
        <v>437.63333333333333</v>
      </c>
      <c r="J317" s="232">
        <v>441.36666666666679</v>
      </c>
      <c r="K317" s="231">
        <v>433.9</v>
      </c>
      <c r="L317" s="231">
        <v>427.15</v>
      </c>
      <c r="M317" s="231">
        <v>7.5246000000000004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715.05</v>
      </c>
      <c r="D318" s="232">
        <v>718.19999999999993</v>
      </c>
      <c r="E318" s="232">
        <v>707.44999999999982</v>
      </c>
      <c r="F318" s="232">
        <v>699.84999999999991</v>
      </c>
      <c r="G318" s="232">
        <v>689.0999999999998</v>
      </c>
      <c r="H318" s="232">
        <v>725.79999999999984</v>
      </c>
      <c r="I318" s="232">
        <v>736.55000000000007</v>
      </c>
      <c r="J318" s="232">
        <v>744.14999999999986</v>
      </c>
      <c r="K318" s="231">
        <v>728.95</v>
      </c>
      <c r="L318" s="231">
        <v>710.6</v>
      </c>
      <c r="M318" s="231">
        <v>7.3860200000000003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646.29999999999995</v>
      </c>
      <c r="D319" s="232">
        <v>640.6</v>
      </c>
      <c r="E319" s="232">
        <v>630.70000000000005</v>
      </c>
      <c r="F319" s="232">
        <v>615.1</v>
      </c>
      <c r="G319" s="232">
        <v>605.20000000000005</v>
      </c>
      <c r="H319" s="232">
        <v>656.2</v>
      </c>
      <c r="I319" s="232">
        <v>666.09999999999991</v>
      </c>
      <c r="J319" s="232">
        <v>681.7</v>
      </c>
      <c r="K319" s="231">
        <v>650.5</v>
      </c>
      <c r="L319" s="231">
        <v>625</v>
      </c>
      <c r="M319" s="231">
        <v>0.47443000000000002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807.1</v>
      </c>
      <c r="D320" s="232">
        <v>822.94999999999993</v>
      </c>
      <c r="E320" s="232">
        <v>789.14999999999986</v>
      </c>
      <c r="F320" s="232">
        <v>771.19999999999993</v>
      </c>
      <c r="G320" s="232">
        <v>737.39999999999986</v>
      </c>
      <c r="H320" s="232">
        <v>840.89999999999986</v>
      </c>
      <c r="I320" s="232">
        <v>874.69999999999982</v>
      </c>
      <c r="J320" s="232">
        <v>892.64999999999986</v>
      </c>
      <c r="K320" s="231">
        <v>856.75</v>
      </c>
      <c r="L320" s="231">
        <v>805</v>
      </c>
      <c r="M320" s="231">
        <v>2.2501500000000001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1337.4</v>
      </c>
      <c r="D321" s="232">
        <v>1334.4166666666667</v>
      </c>
      <c r="E321" s="232">
        <v>1324.5833333333335</v>
      </c>
      <c r="F321" s="232">
        <v>1311.7666666666667</v>
      </c>
      <c r="G321" s="232">
        <v>1301.9333333333334</v>
      </c>
      <c r="H321" s="232">
        <v>1347.2333333333336</v>
      </c>
      <c r="I321" s="232">
        <v>1357.0666666666671</v>
      </c>
      <c r="J321" s="232">
        <v>1369.8833333333337</v>
      </c>
      <c r="K321" s="231">
        <v>1344.25</v>
      </c>
      <c r="L321" s="231">
        <v>1321.6</v>
      </c>
      <c r="M321" s="231">
        <v>1.0505599999999999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49.85</v>
      </c>
      <c r="D322" s="232">
        <v>49.883333333333333</v>
      </c>
      <c r="E322" s="232">
        <v>49.166666666666664</v>
      </c>
      <c r="F322" s="232">
        <v>48.483333333333334</v>
      </c>
      <c r="G322" s="232">
        <v>47.766666666666666</v>
      </c>
      <c r="H322" s="232">
        <v>50.566666666666663</v>
      </c>
      <c r="I322" s="232">
        <v>51.283333333333331</v>
      </c>
      <c r="J322" s="232">
        <v>51.966666666666661</v>
      </c>
      <c r="K322" s="231">
        <v>50.6</v>
      </c>
      <c r="L322" s="231">
        <v>49.2</v>
      </c>
      <c r="M322" s="231">
        <v>48.161960000000001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620.29999999999995</v>
      </c>
      <c r="D323" s="232">
        <v>620.5333333333333</v>
      </c>
      <c r="E323" s="232">
        <v>610.36666666666656</v>
      </c>
      <c r="F323" s="232">
        <v>600.43333333333328</v>
      </c>
      <c r="G323" s="232">
        <v>590.26666666666654</v>
      </c>
      <c r="H323" s="232">
        <v>630.46666666666658</v>
      </c>
      <c r="I323" s="232">
        <v>640.63333333333333</v>
      </c>
      <c r="J323" s="232">
        <v>650.56666666666661</v>
      </c>
      <c r="K323" s="231">
        <v>630.70000000000005</v>
      </c>
      <c r="L323" s="231">
        <v>610.6</v>
      </c>
      <c r="M323" s="231">
        <v>0.82160999999999995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2197.9499999999998</v>
      </c>
      <c r="D324" s="232">
        <v>2189.7666666666664</v>
      </c>
      <c r="E324" s="232">
        <v>2169.5333333333328</v>
      </c>
      <c r="F324" s="232">
        <v>2141.1166666666663</v>
      </c>
      <c r="G324" s="232">
        <v>2120.8833333333328</v>
      </c>
      <c r="H324" s="232">
        <v>2218.1833333333329</v>
      </c>
      <c r="I324" s="232">
        <v>2238.4166666666665</v>
      </c>
      <c r="J324" s="232">
        <v>2266.833333333333</v>
      </c>
      <c r="K324" s="231">
        <v>2210</v>
      </c>
      <c r="L324" s="231">
        <v>2161.35</v>
      </c>
      <c r="M324" s="231">
        <v>3.1754699999999998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1371.2</v>
      </c>
      <c r="D325" s="232">
        <v>1375.7833333333335</v>
      </c>
      <c r="E325" s="232">
        <v>1363.3166666666671</v>
      </c>
      <c r="F325" s="232">
        <v>1355.4333333333336</v>
      </c>
      <c r="G325" s="232">
        <v>1342.9666666666672</v>
      </c>
      <c r="H325" s="232">
        <v>1383.666666666667</v>
      </c>
      <c r="I325" s="232">
        <v>1396.1333333333337</v>
      </c>
      <c r="J325" s="232">
        <v>1404.0166666666669</v>
      </c>
      <c r="K325" s="231">
        <v>1388.25</v>
      </c>
      <c r="L325" s="231">
        <v>1367.9</v>
      </c>
      <c r="M325" s="231">
        <v>1.2012499999999999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965.4</v>
      </c>
      <c r="D326" s="232">
        <v>965.88333333333333</v>
      </c>
      <c r="E326" s="232">
        <v>957.76666666666665</v>
      </c>
      <c r="F326" s="232">
        <v>950.13333333333333</v>
      </c>
      <c r="G326" s="232">
        <v>942.01666666666665</v>
      </c>
      <c r="H326" s="232">
        <v>973.51666666666665</v>
      </c>
      <c r="I326" s="232">
        <v>981.63333333333321</v>
      </c>
      <c r="J326" s="232">
        <v>989.26666666666665</v>
      </c>
      <c r="K326" s="231">
        <v>974</v>
      </c>
      <c r="L326" s="231">
        <v>958.25</v>
      </c>
      <c r="M326" s="231">
        <v>1.8504799999999999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539.5</v>
      </c>
      <c r="D327" s="232">
        <v>539.83333333333337</v>
      </c>
      <c r="E327" s="232">
        <v>534.66666666666674</v>
      </c>
      <c r="F327" s="232">
        <v>529.83333333333337</v>
      </c>
      <c r="G327" s="232">
        <v>524.66666666666674</v>
      </c>
      <c r="H327" s="232">
        <v>544.66666666666674</v>
      </c>
      <c r="I327" s="232">
        <v>549.83333333333348</v>
      </c>
      <c r="J327" s="232">
        <v>554.66666666666674</v>
      </c>
      <c r="K327" s="231">
        <v>545</v>
      </c>
      <c r="L327" s="231">
        <v>535</v>
      </c>
      <c r="M327" s="231">
        <v>1.3108200000000001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33</v>
      </c>
      <c r="D328" s="232">
        <v>33.166666666666664</v>
      </c>
      <c r="E328" s="232">
        <v>32.583333333333329</v>
      </c>
      <c r="F328" s="232">
        <v>32.166666666666664</v>
      </c>
      <c r="G328" s="232">
        <v>31.583333333333329</v>
      </c>
      <c r="H328" s="232">
        <v>33.583333333333329</v>
      </c>
      <c r="I328" s="232">
        <v>34.166666666666657</v>
      </c>
      <c r="J328" s="232">
        <v>34.583333333333329</v>
      </c>
      <c r="K328" s="231">
        <v>33.75</v>
      </c>
      <c r="L328" s="231">
        <v>32.75</v>
      </c>
      <c r="M328" s="231">
        <v>22.290510000000001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89.3</v>
      </c>
      <c r="D329" s="232">
        <v>89.633333333333326</v>
      </c>
      <c r="E329" s="232">
        <v>88.266666666666652</v>
      </c>
      <c r="F329" s="232">
        <v>87.23333333333332</v>
      </c>
      <c r="G329" s="232">
        <v>85.866666666666646</v>
      </c>
      <c r="H329" s="232">
        <v>90.666666666666657</v>
      </c>
      <c r="I329" s="232">
        <v>92.033333333333331</v>
      </c>
      <c r="J329" s="232">
        <v>93.066666666666663</v>
      </c>
      <c r="K329" s="231">
        <v>91</v>
      </c>
      <c r="L329" s="231">
        <v>88.6</v>
      </c>
      <c r="M329" s="231">
        <v>48.463099999999997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38.6</v>
      </c>
      <c r="D330" s="232">
        <v>38.666666666666664</v>
      </c>
      <c r="E330" s="232">
        <v>38.233333333333327</v>
      </c>
      <c r="F330" s="232">
        <v>37.86666666666666</v>
      </c>
      <c r="G330" s="232">
        <v>37.433333333333323</v>
      </c>
      <c r="H330" s="232">
        <v>39.033333333333331</v>
      </c>
      <c r="I330" s="232">
        <v>39.466666666666669</v>
      </c>
      <c r="J330" s="232">
        <v>39.833333333333336</v>
      </c>
      <c r="K330" s="231">
        <v>39.1</v>
      </c>
      <c r="L330" s="231">
        <v>38.299999999999997</v>
      </c>
      <c r="M330" s="231">
        <v>63.503140000000002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342.1</v>
      </c>
      <c r="D331" s="232">
        <v>342.38333333333338</v>
      </c>
      <c r="E331" s="232">
        <v>338.16666666666674</v>
      </c>
      <c r="F331" s="232">
        <v>334.23333333333335</v>
      </c>
      <c r="G331" s="232">
        <v>330.01666666666671</v>
      </c>
      <c r="H331" s="232">
        <v>346.31666666666678</v>
      </c>
      <c r="I331" s="232">
        <v>350.53333333333336</v>
      </c>
      <c r="J331" s="232">
        <v>354.46666666666681</v>
      </c>
      <c r="K331" s="231">
        <v>346.6</v>
      </c>
      <c r="L331" s="231">
        <v>338.45</v>
      </c>
      <c r="M331" s="231">
        <v>3.39866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79.400000000000006</v>
      </c>
      <c r="D332" s="232">
        <v>79.25</v>
      </c>
      <c r="E332" s="232">
        <v>78.5</v>
      </c>
      <c r="F332" s="232">
        <v>77.599999999999994</v>
      </c>
      <c r="G332" s="232">
        <v>76.849999999999994</v>
      </c>
      <c r="H332" s="232">
        <v>80.150000000000006</v>
      </c>
      <c r="I332" s="232">
        <v>80.900000000000006</v>
      </c>
      <c r="J332" s="232">
        <v>81.800000000000011</v>
      </c>
      <c r="K332" s="231">
        <v>80</v>
      </c>
      <c r="L332" s="231">
        <v>78.349999999999994</v>
      </c>
      <c r="M332" s="231">
        <v>11.562010000000001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229.6</v>
      </c>
      <c r="D333" s="232">
        <v>228.9666666666667</v>
      </c>
      <c r="E333" s="232">
        <v>227.43333333333339</v>
      </c>
      <c r="F333" s="232">
        <v>225.26666666666671</v>
      </c>
      <c r="G333" s="232">
        <v>223.73333333333341</v>
      </c>
      <c r="H333" s="232">
        <v>231.13333333333338</v>
      </c>
      <c r="I333" s="232">
        <v>232.66666666666669</v>
      </c>
      <c r="J333" s="232">
        <v>234.83333333333337</v>
      </c>
      <c r="K333" s="231">
        <v>230.5</v>
      </c>
      <c r="L333" s="231">
        <v>226.8</v>
      </c>
      <c r="M333" s="231">
        <v>2.19916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171</v>
      </c>
      <c r="D334" s="232">
        <v>170.53333333333333</v>
      </c>
      <c r="E334" s="232">
        <v>169.86666666666667</v>
      </c>
      <c r="F334" s="232">
        <v>168.73333333333335</v>
      </c>
      <c r="G334" s="232">
        <v>168.06666666666669</v>
      </c>
      <c r="H334" s="232">
        <v>171.66666666666666</v>
      </c>
      <c r="I334" s="232">
        <v>172.33333333333334</v>
      </c>
      <c r="J334" s="232">
        <v>173.46666666666664</v>
      </c>
      <c r="K334" s="231">
        <v>171.2</v>
      </c>
      <c r="L334" s="231">
        <v>169.4</v>
      </c>
      <c r="M334" s="231">
        <v>83.388930000000002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750.15</v>
      </c>
      <c r="D335" s="232">
        <v>750.35</v>
      </c>
      <c r="E335" s="232">
        <v>741.7</v>
      </c>
      <c r="F335" s="232">
        <v>733.25</v>
      </c>
      <c r="G335" s="232">
        <v>724.6</v>
      </c>
      <c r="H335" s="232">
        <v>758.80000000000007</v>
      </c>
      <c r="I335" s="232">
        <v>767.44999999999993</v>
      </c>
      <c r="J335" s="232">
        <v>775.90000000000009</v>
      </c>
      <c r="K335" s="231">
        <v>759</v>
      </c>
      <c r="L335" s="231">
        <v>741.9</v>
      </c>
      <c r="M335" s="231">
        <v>1.1429199999999999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78.3</v>
      </c>
      <c r="D336" s="232">
        <v>79.566666666666663</v>
      </c>
      <c r="E336" s="232">
        <v>76.833333333333329</v>
      </c>
      <c r="F336" s="232">
        <v>75.36666666666666</v>
      </c>
      <c r="G336" s="232">
        <v>72.633333333333326</v>
      </c>
      <c r="H336" s="232">
        <v>81.033333333333331</v>
      </c>
      <c r="I336" s="232">
        <v>83.76666666666668</v>
      </c>
      <c r="J336" s="232">
        <v>85.233333333333334</v>
      </c>
      <c r="K336" s="231">
        <v>82.3</v>
      </c>
      <c r="L336" s="231">
        <v>78.099999999999994</v>
      </c>
      <c r="M336" s="231">
        <v>150.08993000000001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4220.2</v>
      </c>
      <c r="D337" s="232">
        <v>4217.2333333333336</v>
      </c>
      <c r="E337" s="232">
        <v>4174.4666666666672</v>
      </c>
      <c r="F337" s="232">
        <v>4128.7333333333336</v>
      </c>
      <c r="G337" s="232">
        <v>4085.9666666666672</v>
      </c>
      <c r="H337" s="232">
        <v>4262.9666666666672</v>
      </c>
      <c r="I337" s="232">
        <v>4305.7333333333336</v>
      </c>
      <c r="J337" s="232">
        <v>4351.4666666666672</v>
      </c>
      <c r="K337" s="231">
        <v>4260</v>
      </c>
      <c r="L337" s="231">
        <v>4171.5</v>
      </c>
      <c r="M337" s="231">
        <v>1.09493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524.9</v>
      </c>
      <c r="D338" s="232">
        <v>526.26666666666665</v>
      </c>
      <c r="E338" s="232">
        <v>517.13333333333333</v>
      </c>
      <c r="F338" s="232">
        <v>509.36666666666667</v>
      </c>
      <c r="G338" s="232">
        <v>500.23333333333335</v>
      </c>
      <c r="H338" s="232">
        <v>534.0333333333333</v>
      </c>
      <c r="I338" s="232">
        <v>543.16666666666652</v>
      </c>
      <c r="J338" s="232">
        <v>550.93333333333328</v>
      </c>
      <c r="K338" s="231">
        <v>535.4</v>
      </c>
      <c r="L338" s="231">
        <v>518.5</v>
      </c>
      <c r="M338" s="231">
        <v>1.32985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18680.900000000001</v>
      </c>
      <c r="D339" s="232">
        <v>18714.966666666667</v>
      </c>
      <c r="E339" s="232">
        <v>18580.933333333334</v>
      </c>
      <c r="F339" s="232">
        <v>18480.966666666667</v>
      </c>
      <c r="G339" s="232">
        <v>18346.933333333334</v>
      </c>
      <c r="H339" s="232">
        <v>18814.933333333334</v>
      </c>
      <c r="I339" s="232">
        <v>18948.966666666667</v>
      </c>
      <c r="J339" s="232">
        <v>19048.933333333334</v>
      </c>
      <c r="K339" s="231">
        <v>18849</v>
      </c>
      <c r="L339" s="231">
        <v>18615</v>
      </c>
      <c r="M339" s="231">
        <v>0.38874999999999998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58.5</v>
      </c>
      <c r="D340" s="232">
        <v>58.716666666666669</v>
      </c>
      <c r="E340" s="232">
        <v>57.983333333333334</v>
      </c>
      <c r="F340" s="232">
        <v>57.466666666666669</v>
      </c>
      <c r="G340" s="232">
        <v>56.733333333333334</v>
      </c>
      <c r="H340" s="232">
        <v>59.233333333333334</v>
      </c>
      <c r="I340" s="232">
        <v>59.966666666666669</v>
      </c>
      <c r="J340" s="232">
        <v>60.483333333333334</v>
      </c>
      <c r="K340" s="231">
        <v>59.45</v>
      </c>
      <c r="L340" s="231">
        <v>58.2</v>
      </c>
      <c r="M340" s="231">
        <v>2.99844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220</v>
      </c>
      <c r="D341" s="232">
        <v>220.45000000000002</v>
      </c>
      <c r="E341" s="232">
        <v>218.05000000000004</v>
      </c>
      <c r="F341" s="232">
        <v>216.10000000000002</v>
      </c>
      <c r="G341" s="232">
        <v>213.70000000000005</v>
      </c>
      <c r="H341" s="232">
        <v>222.40000000000003</v>
      </c>
      <c r="I341" s="232">
        <v>224.8</v>
      </c>
      <c r="J341" s="232">
        <v>226.75000000000003</v>
      </c>
      <c r="K341" s="231">
        <v>222.85</v>
      </c>
      <c r="L341" s="231">
        <v>218.5</v>
      </c>
      <c r="M341" s="231">
        <v>1.4532400000000001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371.05</v>
      </c>
      <c r="D342" s="232">
        <v>368.26666666666665</v>
      </c>
      <c r="E342" s="232">
        <v>361.08333333333331</v>
      </c>
      <c r="F342" s="232">
        <v>351.11666666666667</v>
      </c>
      <c r="G342" s="232">
        <v>343.93333333333334</v>
      </c>
      <c r="H342" s="232">
        <v>378.23333333333329</v>
      </c>
      <c r="I342" s="232">
        <v>385.41666666666669</v>
      </c>
      <c r="J342" s="232">
        <v>395.38333333333327</v>
      </c>
      <c r="K342" s="231">
        <v>375.45</v>
      </c>
      <c r="L342" s="231">
        <v>358.3</v>
      </c>
      <c r="M342" s="231">
        <v>1.9596899999999999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845.25</v>
      </c>
      <c r="D343" s="232">
        <v>844.51666666666677</v>
      </c>
      <c r="E343" s="232">
        <v>837.03333333333353</v>
      </c>
      <c r="F343" s="232">
        <v>828.81666666666672</v>
      </c>
      <c r="G343" s="232">
        <v>821.33333333333348</v>
      </c>
      <c r="H343" s="232">
        <v>852.73333333333358</v>
      </c>
      <c r="I343" s="232">
        <v>860.21666666666692</v>
      </c>
      <c r="J343" s="232">
        <v>868.43333333333362</v>
      </c>
      <c r="K343" s="231">
        <v>852</v>
      </c>
      <c r="L343" s="231">
        <v>836.3</v>
      </c>
      <c r="M343" s="231">
        <v>3.7638500000000001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155</v>
      </c>
      <c r="D344" s="232">
        <v>153.36666666666667</v>
      </c>
      <c r="E344" s="232">
        <v>151.38333333333335</v>
      </c>
      <c r="F344" s="232">
        <v>147.76666666666668</v>
      </c>
      <c r="G344" s="232">
        <v>145.78333333333336</v>
      </c>
      <c r="H344" s="232">
        <v>156.98333333333335</v>
      </c>
      <c r="I344" s="232">
        <v>158.9666666666667</v>
      </c>
      <c r="J344" s="232">
        <v>162.58333333333334</v>
      </c>
      <c r="K344" s="231">
        <v>155.35</v>
      </c>
      <c r="L344" s="231">
        <v>149.75</v>
      </c>
      <c r="M344" s="231">
        <v>146.48507000000001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243.15</v>
      </c>
      <c r="D345" s="232">
        <v>244.33333333333334</v>
      </c>
      <c r="E345" s="232">
        <v>240.86666666666667</v>
      </c>
      <c r="F345" s="232">
        <v>238.58333333333334</v>
      </c>
      <c r="G345" s="232">
        <v>235.11666666666667</v>
      </c>
      <c r="H345" s="232">
        <v>246.61666666666667</v>
      </c>
      <c r="I345" s="232">
        <v>250.08333333333331</v>
      </c>
      <c r="J345" s="232">
        <v>252.36666666666667</v>
      </c>
      <c r="K345" s="231">
        <v>247.8</v>
      </c>
      <c r="L345" s="231">
        <v>242.05</v>
      </c>
      <c r="M345" s="231">
        <v>9.0095899999999993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479.95</v>
      </c>
      <c r="D346" s="232">
        <v>462.9666666666667</v>
      </c>
      <c r="E346" s="232">
        <v>443.18333333333339</v>
      </c>
      <c r="F346" s="232">
        <v>406.41666666666669</v>
      </c>
      <c r="G346" s="232">
        <v>386.63333333333338</v>
      </c>
      <c r="H346" s="232">
        <v>499.73333333333341</v>
      </c>
      <c r="I346" s="232">
        <v>519.51666666666665</v>
      </c>
      <c r="J346" s="232">
        <v>556.28333333333342</v>
      </c>
      <c r="K346" s="231">
        <v>482.75</v>
      </c>
      <c r="L346" s="231">
        <v>426.2</v>
      </c>
      <c r="M346" s="231">
        <v>79.003060000000005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623.5</v>
      </c>
      <c r="D347" s="232">
        <v>622.35</v>
      </c>
      <c r="E347" s="232">
        <v>606.35</v>
      </c>
      <c r="F347" s="232">
        <v>589.20000000000005</v>
      </c>
      <c r="G347" s="232">
        <v>573.20000000000005</v>
      </c>
      <c r="H347" s="232">
        <v>639.5</v>
      </c>
      <c r="I347" s="232">
        <v>655.5</v>
      </c>
      <c r="J347" s="232">
        <v>672.65</v>
      </c>
      <c r="K347" s="231">
        <v>638.35</v>
      </c>
      <c r="L347" s="231">
        <v>605.20000000000005</v>
      </c>
      <c r="M347" s="231">
        <v>72.059479999999994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3147.9</v>
      </c>
      <c r="D348" s="232">
        <v>3154.0833333333335</v>
      </c>
      <c r="E348" s="232">
        <v>3132.916666666667</v>
      </c>
      <c r="F348" s="232">
        <v>3117.9333333333334</v>
      </c>
      <c r="G348" s="232">
        <v>3096.7666666666669</v>
      </c>
      <c r="H348" s="232">
        <v>3169.0666666666671</v>
      </c>
      <c r="I348" s="232">
        <v>3190.233333333334</v>
      </c>
      <c r="J348" s="232">
        <v>3205.2166666666672</v>
      </c>
      <c r="K348" s="231">
        <v>3175.25</v>
      </c>
      <c r="L348" s="231">
        <v>3139.1</v>
      </c>
      <c r="M348" s="231">
        <v>0.34721000000000002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273.85000000000002</v>
      </c>
      <c r="D349" s="232">
        <v>271.5333333333333</v>
      </c>
      <c r="E349" s="232">
        <v>267.11666666666662</v>
      </c>
      <c r="F349" s="232">
        <v>260.38333333333333</v>
      </c>
      <c r="G349" s="232">
        <v>255.96666666666664</v>
      </c>
      <c r="H349" s="232">
        <v>278.26666666666659</v>
      </c>
      <c r="I349" s="232">
        <v>282.68333333333334</v>
      </c>
      <c r="J349" s="232">
        <v>289.41666666666657</v>
      </c>
      <c r="K349" s="231">
        <v>275.95</v>
      </c>
      <c r="L349" s="231">
        <v>264.8</v>
      </c>
      <c r="M349" s="231">
        <v>5.6087499999999997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576.79999999999995</v>
      </c>
      <c r="D350" s="232">
        <v>561.26666666666665</v>
      </c>
      <c r="E350" s="232">
        <v>536.5333333333333</v>
      </c>
      <c r="F350" s="232">
        <v>496.26666666666665</v>
      </c>
      <c r="G350" s="232">
        <v>471.5333333333333</v>
      </c>
      <c r="H350" s="232">
        <v>601.5333333333333</v>
      </c>
      <c r="I350" s="232">
        <v>626.26666666666665</v>
      </c>
      <c r="J350" s="232">
        <v>666.5333333333333</v>
      </c>
      <c r="K350" s="231">
        <v>586</v>
      </c>
      <c r="L350" s="231">
        <v>521</v>
      </c>
      <c r="M350" s="231">
        <v>114.55996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115.3</v>
      </c>
      <c r="D351" s="232">
        <v>115.68333333333334</v>
      </c>
      <c r="E351" s="232">
        <v>113.41666666666667</v>
      </c>
      <c r="F351" s="232">
        <v>111.53333333333333</v>
      </c>
      <c r="G351" s="232">
        <v>109.26666666666667</v>
      </c>
      <c r="H351" s="232">
        <v>117.56666666666668</v>
      </c>
      <c r="I351" s="232">
        <v>119.83333333333333</v>
      </c>
      <c r="J351" s="232">
        <v>121.71666666666668</v>
      </c>
      <c r="K351" s="231">
        <v>117.95</v>
      </c>
      <c r="L351" s="231">
        <v>113.8</v>
      </c>
      <c r="M351" s="231">
        <v>14.036210000000001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3114.75</v>
      </c>
      <c r="D352" s="232">
        <v>3132.8666666666668</v>
      </c>
      <c r="E352" s="232">
        <v>3081.2833333333338</v>
      </c>
      <c r="F352" s="232">
        <v>3047.8166666666671</v>
      </c>
      <c r="G352" s="232">
        <v>2996.233333333334</v>
      </c>
      <c r="H352" s="232">
        <v>3166.3333333333335</v>
      </c>
      <c r="I352" s="232">
        <v>3217.9166666666665</v>
      </c>
      <c r="J352" s="232">
        <v>3251.3833333333332</v>
      </c>
      <c r="K352" s="231">
        <v>3184.45</v>
      </c>
      <c r="L352" s="231">
        <v>3099.4</v>
      </c>
      <c r="M352" s="231">
        <v>3.2758400000000001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581.6</v>
      </c>
      <c r="D353" s="232">
        <v>586.85</v>
      </c>
      <c r="E353" s="232">
        <v>572.70000000000005</v>
      </c>
      <c r="F353" s="232">
        <v>563.80000000000007</v>
      </c>
      <c r="G353" s="232">
        <v>549.65000000000009</v>
      </c>
      <c r="H353" s="232">
        <v>595.75</v>
      </c>
      <c r="I353" s="232">
        <v>609.89999999999986</v>
      </c>
      <c r="J353" s="232">
        <v>618.79999999999995</v>
      </c>
      <c r="K353" s="231">
        <v>601</v>
      </c>
      <c r="L353" s="231">
        <v>577.95000000000005</v>
      </c>
      <c r="M353" s="231">
        <v>4.7855100000000004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293.95</v>
      </c>
      <c r="D354" s="232">
        <v>298.33333333333331</v>
      </c>
      <c r="E354" s="232">
        <v>287.66666666666663</v>
      </c>
      <c r="F354" s="232">
        <v>281.38333333333333</v>
      </c>
      <c r="G354" s="232">
        <v>270.71666666666664</v>
      </c>
      <c r="H354" s="232">
        <v>304.61666666666662</v>
      </c>
      <c r="I354" s="232">
        <v>315.28333333333325</v>
      </c>
      <c r="J354" s="232">
        <v>321.56666666666661</v>
      </c>
      <c r="K354" s="231">
        <v>309</v>
      </c>
      <c r="L354" s="231">
        <v>292.05</v>
      </c>
      <c r="M354" s="231">
        <v>3.8327100000000001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1597.7</v>
      </c>
      <c r="D355" s="232">
        <v>1607.4333333333334</v>
      </c>
      <c r="E355" s="232">
        <v>1582.9166666666667</v>
      </c>
      <c r="F355" s="232">
        <v>1568.1333333333334</v>
      </c>
      <c r="G355" s="232">
        <v>1543.6166666666668</v>
      </c>
      <c r="H355" s="232">
        <v>1622.2166666666667</v>
      </c>
      <c r="I355" s="232">
        <v>1646.7333333333331</v>
      </c>
      <c r="J355" s="232">
        <v>1661.5166666666667</v>
      </c>
      <c r="K355" s="231">
        <v>1631.95</v>
      </c>
      <c r="L355" s="231">
        <v>1592.65</v>
      </c>
      <c r="M355" s="231">
        <v>5.8361999999999998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38064</v>
      </c>
      <c r="D356" s="232">
        <v>38109</v>
      </c>
      <c r="E356" s="232">
        <v>37780.050000000003</v>
      </c>
      <c r="F356" s="232">
        <v>37496.100000000006</v>
      </c>
      <c r="G356" s="232">
        <v>37167.150000000009</v>
      </c>
      <c r="H356" s="232">
        <v>38392.949999999997</v>
      </c>
      <c r="I356" s="232">
        <v>38721.899999999994</v>
      </c>
      <c r="J356" s="232">
        <v>39005.849999999991</v>
      </c>
      <c r="K356" s="231">
        <v>38437.949999999997</v>
      </c>
      <c r="L356" s="231">
        <v>37825.050000000003</v>
      </c>
      <c r="M356" s="231">
        <v>0.15506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905.9</v>
      </c>
      <c r="D357" s="232">
        <v>920.26666666666654</v>
      </c>
      <c r="E357" s="232">
        <v>885.73333333333312</v>
      </c>
      <c r="F357" s="232">
        <v>865.56666666666661</v>
      </c>
      <c r="G357" s="232">
        <v>831.03333333333319</v>
      </c>
      <c r="H357" s="232">
        <v>940.43333333333305</v>
      </c>
      <c r="I357" s="232">
        <v>974.96666666666658</v>
      </c>
      <c r="J357" s="232">
        <v>995.13333333333298</v>
      </c>
      <c r="K357" s="231">
        <v>954.8</v>
      </c>
      <c r="L357" s="231">
        <v>900.1</v>
      </c>
      <c r="M357" s="231">
        <v>2.3466100000000001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4895</v>
      </c>
      <c r="D358" s="232">
        <v>4925.5166666666664</v>
      </c>
      <c r="E358" s="232">
        <v>4853.0333333333328</v>
      </c>
      <c r="F358" s="232">
        <v>4811.0666666666666</v>
      </c>
      <c r="G358" s="232">
        <v>4738.583333333333</v>
      </c>
      <c r="H358" s="232">
        <v>4967.4833333333327</v>
      </c>
      <c r="I358" s="232">
        <v>5039.9666666666662</v>
      </c>
      <c r="J358" s="232">
        <v>5081.9333333333325</v>
      </c>
      <c r="K358" s="231">
        <v>4998</v>
      </c>
      <c r="L358" s="231">
        <v>4883.55</v>
      </c>
      <c r="M358" s="231">
        <v>3.0747499999999999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221.7</v>
      </c>
      <c r="D359" s="232">
        <v>220.83333333333334</v>
      </c>
      <c r="E359" s="232">
        <v>219.66666666666669</v>
      </c>
      <c r="F359" s="232">
        <v>217.63333333333335</v>
      </c>
      <c r="G359" s="232">
        <v>216.4666666666667</v>
      </c>
      <c r="H359" s="232">
        <v>222.86666666666667</v>
      </c>
      <c r="I359" s="232">
        <v>224.03333333333336</v>
      </c>
      <c r="J359" s="232">
        <v>226.06666666666666</v>
      </c>
      <c r="K359" s="231">
        <v>222</v>
      </c>
      <c r="L359" s="231">
        <v>218.8</v>
      </c>
      <c r="M359" s="231">
        <v>21.144729999999999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3807.7</v>
      </c>
      <c r="D360" s="232">
        <v>3807.5499999999997</v>
      </c>
      <c r="E360" s="232">
        <v>3781.1499999999996</v>
      </c>
      <c r="F360" s="232">
        <v>3754.6</v>
      </c>
      <c r="G360" s="232">
        <v>3728.2</v>
      </c>
      <c r="H360" s="232">
        <v>3834.0999999999995</v>
      </c>
      <c r="I360" s="232">
        <v>3860.5</v>
      </c>
      <c r="J360" s="232">
        <v>3887.0499999999993</v>
      </c>
      <c r="K360" s="231">
        <v>3833.95</v>
      </c>
      <c r="L360" s="231">
        <v>3781</v>
      </c>
      <c r="M360" s="231">
        <v>4.0280000000000003E-2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1314.9</v>
      </c>
      <c r="D361" s="232">
        <v>1308.4166666666667</v>
      </c>
      <c r="E361" s="232">
        <v>1286.8333333333335</v>
      </c>
      <c r="F361" s="232">
        <v>1258.7666666666667</v>
      </c>
      <c r="G361" s="232">
        <v>1237.1833333333334</v>
      </c>
      <c r="H361" s="232">
        <v>1336.4833333333336</v>
      </c>
      <c r="I361" s="232">
        <v>1358.0666666666671</v>
      </c>
      <c r="J361" s="232">
        <v>1386.1333333333337</v>
      </c>
      <c r="K361" s="231">
        <v>1330</v>
      </c>
      <c r="L361" s="231">
        <v>1280.3499999999999</v>
      </c>
      <c r="M361" s="231">
        <v>2.3294299999999999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2275.6999999999998</v>
      </c>
      <c r="D362" s="232">
        <v>2271.35</v>
      </c>
      <c r="E362" s="232">
        <v>2254.3999999999996</v>
      </c>
      <c r="F362" s="232">
        <v>2233.1</v>
      </c>
      <c r="G362" s="232">
        <v>2216.1499999999996</v>
      </c>
      <c r="H362" s="232">
        <v>2292.6499999999996</v>
      </c>
      <c r="I362" s="232">
        <v>2309.5999999999995</v>
      </c>
      <c r="J362" s="232">
        <v>2330.8999999999996</v>
      </c>
      <c r="K362" s="231">
        <v>2288.3000000000002</v>
      </c>
      <c r="L362" s="231">
        <v>2250.0500000000002</v>
      </c>
      <c r="M362" s="231">
        <v>4.5829800000000001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968.95</v>
      </c>
      <c r="D363" s="232">
        <v>958.16666666666663</v>
      </c>
      <c r="E363" s="232">
        <v>941.33333333333326</v>
      </c>
      <c r="F363" s="232">
        <v>913.71666666666658</v>
      </c>
      <c r="G363" s="232">
        <v>896.88333333333321</v>
      </c>
      <c r="H363" s="232">
        <v>985.7833333333333</v>
      </c>
      <c r="I363" s="232">
        <v>1002.6166666666666</v>
      </c>
      <c r="J363" s="232">
        <v>1030.2333333333333</v>
      </c>
      <c r="K363" s="231">
        <v>975</v>
      </c>
      <c r="L363" s="231">
        <v>930.55</v>
      </c>
      <c r="M363" s="231">
        <v>0.31818999999999997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3072.85</v>
      </c>
      <c r="D364" s="232">
        <v>3075.4166666666665</v>
      </c>
      <c r="E364" s="232">
        <v>3037.833333333333</v>
      </c>
      <c r="F364" s="232">
        <v>3002.8166666666666</v>
      </c>
      <c r="G364" s="232">
        <v>2965.2333333333331</v>
      </c>
      <c r="H364" s="232">
        <v>3110.4333333333329</v>
      </c>
      <c r="I364" s="232">
        <v>3148.016666666666</v>
      </c>
      <c r="J364" s="232">
        <v>3183.0333333333328</v>
      </c>
      <c r="K364" s="231">
        <v>3113</v>
      </c>
      <c r="L364" s="231">
        <v>3040.4</v>
      </c>
      <c r="M364" s="231">
        <v>4.6009099999999998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1432.35</v>
      </c>
      <c r="D365" s="232">
        <v>1430.2</v>
      </c>
      <c r="E365" s="232">
        <v>1417.15</v>
      </c>
      <c r="F365" s="232">
        <v>1401.95</v>
      </c>
      <c r="G365" s="232">
        <v>1388.9</v>
      </c>
      <c r="H365" s="232">
        <v>1445.4</v>
      </c>
      <c r="I365" s="232">
        <v>1458.4499999999998</v>
      </c>
      <c r="J365" s="232">
        <v>1473.65</v>
      </c>
      <c r="K365" s="231">
        <v>1443.25</v>
      </c>
      <c r="L365" s="231">
        <v>1415</v>
      </c>
      <c r="M365" s="231">
        <v>0.70662999999999998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294.7</v>
      </c>
      <c r="D366" s="232">
        <v>297.09999999999997</v>
      </c>
      <c r="E366" s="232">
        <v>290.99999999999994</v>
      </c>
      <c r="F366" s="232">
        <v>287.29999999999995</v>
      </c>
      <c r="G366" s="232">
        <v>281.19999999999993</v>
      </c>
      <c r="H366" s="232">
        <v>300.79999999999995</v>
      </c>
      <c r="I366" s="232">
        <v>306.89999999999998</v>
      </c>
      <c r="J366" s="232">
        <v>310.59999999999997</v>
      </c>
      <c r="K366" s="231">
        <v>303.2</v>
      </c>
      <c r="L366" s="231">
        <v>293.39999999999998</v>
      </c>
      <c r="M366" s="231">
        <v>13.884080000000001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144.69999999999999</v>
      </c>
      <c r="D367" s="232">
        <v>144.51666666666665</v>
      </c>
      <c r="E367" s="232">
        <v>143.0333333333333</v>
      </c>
      <c r="F367" s="232">
        <v>141.36666666666665</v>
      </c>
      <c r="G367" s="232">
        <v>139.8833333333333</v>
      </c>
      <c r="H367" s="232">
        <v>146.18333333333331</v>
      </c>
      <c r="I367" s="232">
        <v>147.66666666666666</v>
      </c>
      <c r="J367" s="232">
        <v>149.33333333333331</v>
      </c>
      <c r="K367" s="231">
        <v>146</v>
      </c>
      <c r="L367" s="231">
        <v>142.85</v>
      </c>
      <c r="M367" s="231">
        <v>42.835439999999998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215.05</v>
      </c>
      <c r="D368" s="232">
        <v>214.28333333333333</v>
      </c>
      <c r="E368" s="232">
        <v>213.16666666666666</v>
      </c>
      <c r="F368" s="232">
        <v>211.28333333333333</v>
      </c>
      <c r="G368" s="232">
        <v>210.16666666666666</v>
      </c>
      <c r="H368" s="232">
        <v>216.16666666666666</v>
      </c>
      <c r="I368" s="232">
        <v>217.28333333333333</v>
      </c>
      <c r="J368" s="232">
        <v>219.16666666666666</v>
      </c>
      <c r="K368" s="231">
        <v>215.4</v>
      </c>
      <c r="L368" s="231">
        <v>212.4</v>
      </c>
      <c r="M368" s="231">
        <v>73.566230000000004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349.6</v>
      </c>
      <c r="D369" s="232">
        <v>350.7833333333333</v>
      </c>
      <c r="E369" s="232">
        <v>346.56666666666661</v>
      </c>
      <c r="F369" s="232">
        <v>343.5333333333333</v>
      </c>
      <c r="G369" s="232">
        <v>339.31666666666661</v>
      </c>
      <c r="H369" s="232">
        <v>353.81666666666661</v>
      </c>
      <c r="I369" s="232">
        <v>358.0333333333333</v>
      </c>
      <c r="J369" s="232">
        <v>361.06666666666661</v>
      </c>
      <c r="K369" s="231">
        <v>355</v>
      </c>
      <c r="L369" s="231">
        <v>347.75</v>
      </c>
      <c r="M369" s="231">
        <v>2.2056399999999998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399.8</v>
      </c>
      <c r="D370" s="232">
        <v>400.59999999999997</v>
      </c>
      <c r="E370" s="232">
        <v>393.69999999999993</v>
      </c>
      <c r="F370" s="232">
        <v>387.59999999999997</v>
      </c>
      <c r="G370" s="232">
        <v>380.69999999999993</v>
      </c>
      <c r="H370" s="232">
        <v>406.69999999999993</v>
      </c>
      <c r="I370" s="232">
        <v>413.59999999999991</v>
      </c>
      <c r="J370" s="232">
        <v>419.69999999999993</v>
      </c>
      <c r="K370" s="231">
        <v>407.5</v>
      </c>
      <c r="L370" s="231">
        <v>394.5</v>
      </c>
      <c r="M370" s="231">
        <v>20.518660000000001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558.54999999999995</v>
      </c>
      <c r="D371" s="232">
        <v>562.88333333333333</v>
      </c>
      <c r="E371" s="232">
        <v>552.2166666666667</v>
      </c>
      <c r="F371" s="232">
        <v>545.88333333333333</v>
      </c>
      <c r="G371" s="232">
        <v>535.2166666666667</v>
      </c>
      <c r="H371" s="232">
        <v>569.2166666666667</v>
      </c>
      <c r="I371" s="232">
        <v>579.88333333333344</v>
      </c>
      <c r="J371" s="232">
        <v>586.2166666666667</v>
      </c>
      <c r="K371" s="231">
        <v>573.54999999999995</v>
      </c>
      <c r="L371" s="231">
        <v>556.54999999999995</v>
      </c>
      <c r="M371" s="231">
        <v>0.56996000000000002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105.05</v>
      </c>
      <c r="D372" s="232">
        <v>106.06666666666666</v>
      </c>
      <c r="E372" s="232">
        <v>103.53333333333333</v>
      </c>
      <c r="F372" s="232">
        <v>102.01666666666667</v>
      </c>
      <c r="G372" s="232">
        <v>99.483333333333334</v>
      </c>
      <c r="H372" s="232">
        <v>107.58333333333333</v>
      </c>
      <c r="I372" s="232">
        <v>110.11666666666666</v>
      </c>
      <c r="J372" s="232">
        <v>111.63333333333333</v>
      </c>
      <c r="K372" s="231">
        <v>108.6</v>
      </c>
      <c r="L372" s="231">
        <v>104.55</v>
      </c>
      <c r="M372" s="231">
        <v>3.5973999999999999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972.75</v>
      </c>
      <c r="D373" s="232">
        <v>964.63333333333321</v>
      </c>
      <c r="E373" s="232">
        <v>948.9166666666664</v>
      </c>
      <c r="F373" s="232">
        <v>925.08333333333314</v>
      </c>
      <c r="G373" s="232">
        <v>909.36666666666633</v>
      </c>
      <c r="H373" s="232">
        <v>988.46666666666647</v>
      </c>
      <c r="I373" s="232">
        <v>1004.1833333333332</v>
      </c>
      <c r="J373" s="232">
        <v>1028.0166666666664</v>
      </c>
      <c r="K373" s="231">
        <v>980.35</v>
      </c>
      <c r="L373" s="231">
        <v>940.8</v>
      </c>
      <c r="M373" s="231">
        <v>0.19297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4678.95</v>
      </c>
      <c r="D374" s="232">
        <v>4636.8</v>
      </c>
      <c r="E374" s="232">
        <v>4563.1500000000005</v>
      </c>
      <c r="F374" s="232">
        <v>4447.3500000000004</v>
      </c>
      <c r="G374" s="232">
        <v>4373.7000000000007</v>
      </c>
      <c r="H374" s="232">
        <v>4752.6000000000004</v>
      </c>
      <c r="I374" s="232">
        <v>4826.25</v>
      </c>
      <c r="J374" s="232">
        <v>4942.05</v>
      </c>
      <c r="K374" s="231">
        <v>4710.45</v>
      </c>
      <c r="L374" s="231">
        <v>4521</v>
      </c>
      <c r="M374" s="231">
        <v>0.2278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13720.1</v>
      </c>
      <c r="D375" s="232">
        <v>13686.883333333333</v>
      </c>
      <c r="E375" s="232">
        <v>13573.816666666666</v>
      </c>
      <c r="F375" s="232">
        <v>13427.533333333333</v>
      </c>
      <c r="G375" s="232">
        <v>13314.466666666665</v>
      </c>
      <c r="H375" s="232">
        <v>13833.166666666666</v>
      </c>
      <c r="I375" s="232">
        <v>13946.233333333335</v>
      </c>
      <c r="J375" s="232">
        <v>14092.516666666666</v>
      </c>
      <c r="K375" s="231">
        <v>13799.95</v>
      </c>
      <c r="L375" s="231">
        <v>13540.6</v>
      </c>
      <c r="M375" s="231">
        <v>4.249E-2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47.55</v>
      </c>
      <c r="D376" s="232">
        <v>48.016666666666659</v>
      </c>
      <c r="E376" s="232">
        <v>46.883333333333319</v>
      </c>
      <c r="F376" s="232">
        <v>46.216666666666661</v>
      </c>
      <c r="G376" s="232">
        <v>45.083333333333321</v>
      </c>
      <c r="H376" s="232">
        <v>48.683333333333316</v>
      </c>
      <c r="I376" s="232">
        <v>49.816666666666656</v>
      </c>
      <c r="J376" s="232">
        <v>50.483333333333313</v>
      </c>
      <c r="K376" s="231">
        <v>49.15</v>
      </c>
      <c r="L376" s="231">
        <v>47.35</v>
      </c>
      <c r="M376" s="231">
        <v>439.92957000000001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368.5</v>
      </c>
      <c r="D377" s="232">
        <v>371.68333333333334</v>
      </c>
      <c r="E377" s="232">
        <v>363.81666666666666</v>
      </c>
      <c r="F377" s="232">
        <v>359.13333333333333</v>
      </c>
      <c r="G377" s="232">
        <v>351.26666666666665</v>
      </c>
      <c r="H377" s="232">
        <v>376.36666666666667</v>
      </c>
      <c r="I377" s="232">
        <v>384.23333333333335</v>
      </c>
      <c r="J377" s="232">
        <v>388.91666666666669</v>
      </c>
      <c r="K377" s="231">
        <v>379.55</v>
      </c>
      <c r="L377" s="231">
        <v>367</v>
      </c>
      <c r="M377" s="231">
        <v>1.2199500000000001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153.15</v>
      </c>
      <c r="D378" s="232">
        <v>153.86666666666667</v>
      </c>
      <c r="E378" s="232">
        <v>151.93333333333334</v>
      </c>
      <c r="F378" s="232">
        <v>150.71666666666667</v>
      </c>
      <c r="G378" s="232">
        <v>148.78333333333333</v>
      </c>
      <c r="H378" s="232">
        <v>155.08333333333334</v>
      </c>
      <c r="I378" s="232">
        <v>157.01666666666668</v>
      </c>
      <c r="J378" s="232">
        <v>158.23333333333335</v>
      </c>
      <c r="K378" s="231">
        <v>155.80000000000001</v>
      </c>
      <c r="L378" s="231">
        <v>152.65</v>
      </c>
      <c r="M378" s="231">
        <v>43.574109999999997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113</v>
      </c>
      <c r="D379" s="232">
        <v>113.06666666666668</v>
      </c>
      <c r="E379" s="232">
        <v>112.33333333333336</v>
      </c>
      <c r="F379" s="232">
        <v>111.66666666666669</v>
      </c>
      <c r="G379" s="232">
        <v>110.93333333333337</v>
      </c>
      <c r="H379" s="232">
        <v>113.73333333333335</v>
      </c>
      <c r="I379" s="232">
        <v>114.46666666666667</v>
      </c>
      <c r="J379" s="232">
        <v>115.13333333333334</v>
      </c>
      <c r="K379" s="231">
        <v>113.8</v>
      </c>
      <c r="L379" s="231">
        <v>112.4</v>
      </c>
      <c r="M379" s="231">
        <v>34.766460000000002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616.54999999999995</v>
      </c>
      <c r="D380" s="232">
        <v>612.4666666666667</v>
      </c>
      <c r="E380" s="232">
        <v>603.18333333333339</v>
      </c>
      <c r="F380" s="232">
        <v>589.81666666666672</v>
      </c>
      <c r="G380" s="232">
        <v>580.53333333333342</v>
      </c>
      <c r="H380" s="232">
        <v>625.83333333333337</v>
      </c>
      <c r="I380" s="232">
        <v>635.11666666666667</v>
      </c>
      <c r="J380" s="232">
        <v>648.48333333333335</v>
      </c>
      <c r="K380" s="231">
        <v>621.75</v>
      </c>
      <c r="L380" s="231">
        <v>599.1</v>
      </c>
      <c r="M380" s="231">
        <v>4.0521799999999999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338.15</v>
      </c>
      <c r="D381" s="232">
        <v>336.25</v>
      </c>
      <c r="E381" s="232">
        <v>332.5</v>
      </c>
      <c r="F381" s="232">
        <v>326.85000000000002</v>
      </c>
      <c r="G381" s="232">
        <v>323.10000000000002</v>
      </c>
      <c r="H381" s="232">
        <v>341.9</v>
      </c>
      <c r="I381" s="232">
        <v>345.65</v>
      </c>
      <c r="J381" s="232">
        <v>351.29999999999995</v>
      </c>
      <c r="K381" s="231">
        <v>340</v>
      </c>
      <c r="L381" s="231">
        <v>330.6</v>
      </c>
      <c r="M381" s="231">
        <v>5.4892200000000004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1172.2</v>
      </c>
      <c r="D382" s="232">
        <v>1158.1333333333332</v>
      </c>
      <c r="E382" s="232">
        <v>1140.2666666666664</v>
      </c>
      <c r="F382" s="232">
        <v>1108.3333333333333</v>
      </c>
      <c r="G382" s="232">
        <v>1090.4666666666665</v>
      </c>
      <c r="H382" s="232">
        <v>1190.0666666666664</v>
      </c>
      <c r="I382" s="232">
        <v>1207.9333333333332</v>
      </c>
      <c r="J382" s="232">
        <v>1239.8666666666663</v>
      </c>
      <c r="K382" s="231">
        <v>1176</v>
      </c>
      <c r="L382" s="231">
        <v>1126.2</v>
      </c>
      <c r="M382" s="231">
        <v>2.6777099999999998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63.1</v>
      </c>
      <c r="D383" s="232">
        <v>64.45</v>
      </c>
      <c r="E383" s="232">
        <v>61.5</v>
      </c>
      <c r="F383" s="232">
        <v>59.9</v>
      </c>
      <c r="G383" s="232">
        <v>56.949999999999996</v>
      </c>
      <c r="H383" s="232">
        <v>66.050000000000011</v>
      </c>
      <c r="I383" s="232">
        <v>69.000000000000028</v>
      </c>
      <c r="J383" s="232">
        <v>70.600000000000009</v>
      </c>
      <c r="K383" s="231">
        <v>67.400000000000006</v>
      </c>
      <c r="L383" s="231">
        <v>62.85</v>
      </c>
      <c r="M383" s="231">
        <v>110.41811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154.85</v>
      </c>
      <c r="D384" s="232">
        <v>156.16666666666666</v>
      </c>
      <c r="E384" s="232">
        <v>152.98333333333332</v>
      </c>
      <c r="F384" s="232">
        <v>151.11666666666667</v>
      </c>
      <c r="G384" s="232">
        <v>147.93333333333334</v>
      </c>
      <c r="H384" s="232">
        <v>158.0333333333333</v>
      </c>
      <c r="I384" s="232">
        <v>161.21666666666664</v>
      </c>
      <c r="J384" s="232">
        <v>163.08333333333329</v>
      </c>
      <c r="K384" s="231">
        <v>159.35</v>
      </c>
      <c r="L384" s="231">
        <v>154.30000000000001</v>
      </c>
      <c r="M384" s="231">
        <v>11.21111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693.65</v>
      </c>
      <c r="D385" s="232">
        <v>692.55000000000007</v>
      </c>
      <c r="E385" s="232">
        <v>670.10000000000014</v>
      </c>
      <c r="F385" s="232">
        <v>646.55000000000007</v>
      </c>
      <c r="G385" s="232">
        <v>624.10000000000014</v>
      </c>
      <c r="H385" s="232">
        <v>716.10000000000014</v>
      </c>
      <c r="I385" s="232">
        <v>738.55000000000018</v>
      </c>
      <c r="J385" s="232">
        <v>762.10000000000014</v>
      </c>
      <c r="K385" s="231">
        <v>715</v>
      </c>
      <c r="L385" s="231">
        <v>669</v>
      </c>
      <c r="M385" s="231">
        <v>4.8804100000000004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201.8</v>
      </c>
      <c r="D386" s="232">
        <v>202.56666666666669</v>
      </c>
      <c r="E386" s="232">
        <v>200.23333333333338</v>
      </c>
      <c r="F386" s="232">
        <v>198.66666666666669</v>
      </c>
      <c r="G386" s="232">
        <v>196.33333333333337</v>
      </c>
      <c r="H386" s="232">
        <v>204.13333333333338</v>
      </c>
      <c r="I386" s="232">
        <v>206.4666666666667</v>
      </c>
      <c r="J386" s="232">
        <v>208.03333333333339</v>
      </c>
      <c r="K386" s="231">
        <v>204.9</v>
      </c>
      <c r="L386" s="231">
        <v>201</v>
      </c>
      <c r="M386" s="231">
        <v>1.24536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100.45</v>
      </c>
      <c r="D387" s="232">
        <v>101.2</v>
      </c>
      <c r="E387" s="232">
        <v>98.75</v>
      </c>
      <c r="F387" s="232">
        <v>97.05</v>
      </c>
      <c r="G387" s="232">
        <v>94.6</v>
      </c>
      <c r="H387" s="232">
        <v>102.9</v>
      </c>
      <c r="I387" s="232">
        <v>105.35000000000002</v>
      </c>
      <c r="J387" s="232">
        <v>107.05000000000001</v>
      </c>
      <c r="K387" s="231">
        <v>103.65</v>
      </c>
      <c r="L387" s="231">
        <v>99.5</v>
      </c>
      <c r="M387" s="231">
        <v>41.336219999999997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2182.85</v>
      </c>
      <c r="D388" s="232">
        <v>2185.7166666666667</v>
      </c>
      <c r="E388" s="232">
        <v>2157.1333333333332</v>
      </c>
      <c r="F388" s="232">
        <v>2131.4166666666665</v>
      </c>
      <c r="G388" s="232">
        <v>2102.833333333333</v>
      </c>
      <c r="H388" s="232">
        <v>2211.4333333333334</v>
      </c>
      <c r="I388" s="232">
        <v>2240.0166666666664</v>
      </c>
      <c r="J388" s="232">
        <v>2265.7333333333336</v>
      </c>
      <c r="K388" s="231">
        <v>2214.3000000000002</v>
      </c>
      <c r="L388" s="231">
        <v>2160</v>
      </c>
      <c r="M388" s="231">
        <v>0.51939999999999997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39.85</v>
      </c>
      <c r="D389" s="232">
        <v>40.033333333333339</v>
      </c>
      <c r="E389" s="232">
        <v>39.26666666666668</v>
      </c>
      <c r="F389" s="232">
        <v>38.683333333333344</v>
      </c>
      <c r="G389" s="232">
        <v>37.916666666666686</v>
      </c>
      <c r="H389" s="232">
        <v>40.616666666666674</v>
      </c>
      <c r="I389" s="232">
        <v>41.38333333333334</v>
      </c>
      <c r="J389" s="232">
        <v>41.966666666666669</v>
      </c>
      <c r="K389" s="231">
        <v>40.799999999999997</v>
      </c>
      <c r="L389" s="231">
        <v>39.450000000000003</v>
      </c>
      <c r="M389" s="231">
        <v>7.06175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1295.9000000000001</v>
      </c>
      <c r="D390" s="232">
        <v>1304.9666666666667</v>
      </c>
      <c r="E390" s="232">
        <v>1270.9333333333334</v>
      </c>
      <c r="F390" s="232">
        <v>1245.9666666666667</v>
      </c>
      <c r="G390" s="232">
        <v>1211.9333333333334</v>
      </c>
      <c r="H390" s="232">
        <v>1329.9333333333334</v>
      </c>
      <c r="I390" s="232">
        <v>1363.9666666666667</v>
      </c>
      <c r="J390" s="232">
        <v>1388.9333333333334</v>
      </c>
      <c r="K390" s="231">
        <v>1339</v>
      </c>
      <c r="L390" s="231">
        <v>1280</v>
      </c>
      <c r="M390" s="231">
        <v>2.72628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176.6</v>
      </c>
      <c r="D391" s="232">
        <v>177.20000000000002</v>
      </c>
      <c r="E391" s="232">
        <v>170.80000000000004</v>
      </c>
      <c r="F391" s="232">
        <v>165.00000000000003</v>
      </c>
      <c r="G391" s="232">
        <v>158.60000000000005</v>
      </c>
      <c r="H391" s="232">
        <v>183.00000000000003</v>
      </c>
      <c r="I391" s="232">
        <v>189.4</v>
      </c>
      <c r="J391" s="232">
        <v>195.20000000000002</v>
      </c>
      <c r="K391" s="231">
        <v>183.6</v>
      </c>
      <c r="L391" s="231">
        <v>171.4</v>
      </c>
      <c r="M391" s="231">
        <v>53.512180000000001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776.35</v>
      </c>
      <c r="D392" s="232">
        <v>777.91666666666663</v>
      </c>
      <c r="E392" s="232">
        <v>771.0333333333333</v>
      </c>
      <c r="F392" s="232">
        <v>765.7166666666667</v>
      </c>
      <c r="G392" s="232">
        <v>758.83333333333337</v>
      </c>
      <c r="H392" s="232">
        <v>783.23333333333323</v>
      </c>
      <c r="I392" s="232">
        <v>790.11666666666667</v>
      </c>
      <c r="J392" s="232">
        <v>795.43333333333317</v>
      </c>
      <c r="K392" s="231">
        <v>784.8</v>
      </c>
      <c r="L392" s="231">
        <v>772.6</v>
      </c>
      <c r="M392" s="231">
        <v>0.78273999999999999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2383.6999999999998</v>
      </c>
      <c r="D393" s="232">
        <v>2382.6166666666668</v>
      </c>
      <c r="E393" s="232">
        <v>2369.0833333333335</v>
      </c>
      <c r="F393" s="232">
        <v>2354.4666666666667</v>
      </c>
      <c r="G393" s="232">
        <v>2340.9333333333334</v>
      </c>
      <c r="H393" s="232">
        <v>2397.2333333333336</v>
      </c>
      <c r="I393" s="232">
        <v>2410.7666666666664</v>
      </c>
      <c r="J393" s="232">
        <v>2425.3833333333337</v>
      </c>
      <c r="K393" s="231">
        <v>2396.15</v>
      </c>
      <c r="L393" s="231">
        <v>2368</v>
      </c>
      <c r="M393" s="231">
        <v>43.538139999999999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96.3</v>
      </c>
      <c r="D394" s="232">
        <v>96.566666666666663</v>
      </c>
      <c r="E394" s="232">
        <v>95.783333333333331</v>
      </c>
      <c r="F394" s="232">
        <v>95.266666666666666</v>
      </c>
      <c r="G394" s="232">
        <v>94.483333333333334</v>
      </c>
      <c r="H394" s="232">
        <v>97.083333333333329</v>
      </c>
      <c r="I394" s="232">
        <v>97.86666666666666</v>
      </c>
      <c r="J394" s="232">
        <v>98.383333333333326</v>
      </c>
      <c r="K394" s="231">
        <v>97.35</v>
      </c>
      <c r="L394" s="231">
        <v>96.05</v>
      </c>
      <c r="M394" s="231">
        <v>1.3878600000000001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665.6</v>
      </c>
      <c r="D395" s="232">
        <v>670.15</v>
      </c>
      <c r="E395" s="232">
        <v>655.29999999999995</v>
      </c>
      <c r="F395" s="232">
        <v>645</v>
      </c>
      <c r="G395" s="232">
        <v>630.15</v>
      </c>
      <c r="H395" s="232">
        <v>680.44999999999993</v>
      </c>
      <c r="I395" s="232">
        <v>695.30000000000007</v>
      </c>
      <c r="J395" s="232">
        <v>705.59999999999991</v>
      </c>
      <c r="K395" s="231">
        <v>685</v>
      </c>
      <c r="L395" s="231">
        <v>659.85</v>
      </c>
      <c r="M395" s="231">
        <v>0.29093000000000002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1336.9</v>
      </c>
      <c r="D396" s="232">
        <v>1344.7166666666665</v>
      </c>
      <c r="E396" s="232">
        <v>1316.383333333333</v>
      </c>
      <c r="F396" s="232">
        <v>1295.8666666666666</v>
      </c>
      <c r="G396" s="232">
        <v>1267.5333333333331</v>
      </c>
      <c r="H396" s="232">
        <v>1365.2333333333329</v>
      </c>
      <c r="I396" s="232">
        <v>1393.5666666666664</v>
      </c>
      <c r="J396" s="232">
        <v>1414.0833333333328</v>
      </c>
      <c r="K396" s="231">
        <v>1373.05</v>
      </c>
      <c r="L396" s="231">
        <v>1324.2</v>
      </c>
      <c r="M396" s="231">
        <v>2.2378499999999999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746.35</v>
      </c>
      <c r="D397" s="232">
        <v>747.08333333333337</v>
      </c>
      <c r="E397" s="232">
        <v>739.16666666666674</v>
      </c>
      <c r="F397" s="232">
        <v>731.98333333333335</v>
      </c>
      <c r="G397" s="232">
        <v>724.06666666666672</v>
      </c>
      <c r="H397" s="232">
        <v>754.26666666666677</v>
      </c>
      <c r="I397" s="232">
        <v>762.18333333333351</v>
      </c>
      <c r="J397" s="232">
        <v>769.36666666666679</v>
      </c>
      <c r="K397" s="231">
        <v>755</v>
      </c>
      <c r="L397" s="231">
        <v>739.9</v>
      </c>
      <c r="M397" s="231">
        <v>6.3657300000000001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1122.05</v>
      </c>
      <c r="D398" s="232">
        <v>1127.8666666666666</v>
      </c>
      <c r="E398" s="232">
        <v>1113.3833333333332</v>
      </c>
      <c r="F398" s="232">
        <v>1104.7166666666667</v>
      </c>
      <c r="G398" s="232">
        <v>1090.2333333333333</v>
      </c>
      <c r="H398" s="232">
        <v>1136.5333333333331</v>
      </c>
      <c r="I398" s="232">
        <v>1151.0166666666662</v>
      </c>
      <c r="J398" s="232">
        <v>1159.6833333333329</v>
      </c>
      <c r="K398" s="231">
        <v>1142.3499999999999</v>
      </c>
      <c r="L398" s="231">
        <v>1119.2</v>
      </c>
      <c r="M398" s="231">
        <v>9.7379899999999999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359.4</v>
      </c>
      <c r="D399" s="232">
        <v>360.13333333333338</v>
      </c>
      <c r="E399" s="232">
        <v>356.26666666666677</v>
      </c>
      <c r="F399" s="232">
        <v>353.13333333333338</v>
      </c>
      <c r="G399" s="232">
        <v>349.26666666666677</v>
      </c>
      <c r="H399" s="232">
        <v>363.26666666666677</v>
      </c>
      <c r="I399" s="232">
        <v>367.13333333333344</v>
      </c>
      <c r="J399" s="232">
        <v>370.26666666666677</v>
      </c>
      <c r="K399" s="231">
        <v>364</v>
      </c>
      <c r="L399" s="231">
        <v>357</v>
      </c>
      <c r="M399" s="231">
        <v>1.7021500000000001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31.85</v>
      </c>
      <c r="D400" s="232">
        <v>31.816666666666666</v>
      </c>
      <c r="E400" s="232">
        <v>31.533333333333331</v>
      </c>
      <c r="F400" s="232">
        <v>31.216666666666665</v>
      </c>
      <c r="G400" s="232">
        <v>30.93333333333333</v>
      </c>
      <c r="H400" s="232">
        <v>32.133333333333333</v>
      </c>
      <c r="I400" s="232">
        <v>32.416666666666671</v>
      </c>
      <c r="J400" s="232">
        <v>32.733333333333334</v>
      </c>
      <c r="K400" s="231">
        <v>32.1</v>
      </c>
      <c r="L400" s="231">
        <v>31.5</v>
      </c>
      <c r="M400" s="231">
        <v>24.367180000000001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4513.8999999999996</v>
      </c>
      <c r="D401" s="232">
        <v>4487.6333333333332</v>
      </c>
      <c r="E401" s="232">
        <v>4441.2666666666664</v>
      </c>
      <c r="F401" s="232">
        <v>4368.6333333333332</v>
      </c>
      <c r="G401" s="232">
        <v>4322.2666666666664</v>
      </c>
      <c r="H401" s="232">
        <v>4560.2666666666664</v>
      </c>
      <c r="I401" s="232">
        <v>4606.6333333333332</v>
      </c>
      <c r="J401" s="232">
        <v>4679.2666666666664</v>
      </c>
      <c r="K401" s="231">
        <v>4534</v>
      </c>
      <c r="L401" s="231">
        <v>4415</v>
      </c>
      <c r="M401" s="231">
        <v>0.72384000000000004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2224.5</v>
      </c>
      <c r="D402" s="232">
        <v>2233.1666666666665</v>
      </c>
      <c r="E402" s="232">
        <v>2206.333333333333</v>
      </c>
      <c r="F402" s="232">
        <v>2188.1666666666665</v>
      </c>
      <c r="G402" s="232">
        <v>2161.333333333333</v>
      </c>
      <c r="H402" s="232">
        <v>2251.333333333333</v>
      </c>
      <c r="I402" s="232">
        <v>2278.1666666666661</v>
      </c>
      <c r="J402" s="232">
        <v>2296.333333333333</v>
      </c>
      <c r="K402" s="231">
        <v>2260</v>
      </c>
      <c r="L402" s="231">
        <v>2215</v>
      </c>
      <c r="M402" s="231">
        <v>3.24464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82.45</v>
      </c>
      <c r="D403" s="232">
        <v>82.36666666666666</v>
      </c>
      <c r="E403" s="232">
        <v>81.73333333333332</v>
      </c>
      <c r="F403" s="232">
        <v>81.016666666666666</v>
      </c>
      <c r="G403" s="232">
        <v>80.383333333333326</v>
      </c>
      <c r="H403" s="232">
        <v>83.083333333333314</v>
      </c>
      <c r="I403" s="232">
        <v>83.716666666666669</v>
      </c>
      <c r="J403" s="232">
        <v>84.433333333333309</v>
      </c>
      <c r="K403" s="231">
        <v>83</v>
      </c>
      <c r="L403" s="231">
        <v>81.650000000000006</v>
      </c>
      <c r="M403" s="231">
        <v>56.7288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5563.15</v>
      </c>
      <c r="D404" s="232">
        <v>5570.6333333333341</v>
      </c>
      <c r="E404" s="232">
        <v>5514.7666666666682</v>
      </c>
      <c r="F404" s="232">
        <v>5466.3833333333341</v>
      </c>
      <c r="G404" s="232">
        <v>5410.5166666666682</v>
      </c>
      <c r="H404" s="232">
        <v>5619.0166666666682</v>
      </c>
      <c r="I404" s="232">
        <v>5674.883333333335</v>
      </c>
      <c r="J404" s="232">
        <v>5723.2666666666682</v>
      </c>
      <c r="K404" s="231">
        <v>5626.5</v>
      </c>
      <c r="L404" s="231">
        <v>5522.25</v>
      </c>
      <c r="M404" s="231">
        <v>1.2075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1194.1500000000001</v>
      </c>
      <c r="D405" s="232">
        <v>1203.1500000000001</v>
      </c>
      <c r="E405" s="232">
        <v>1176.6000000000001</v>
      </c>
      <c r="F405" s="232">
        <v>1159.05</v>
      </c>
      <c r="G405" s="232">
        <v>1132.5</v>
      </c>
      <c r="H405" s="232">
        <v>1220.7000000000003</v>
      </c>
      <c r="I405" s="232">
        <v>1247.2500000000005</v>
      </c>
      <c r="J405" s="232">
        <v>1264.8000000000004</v>
      </c>
      <c r="K405" s="231">
        <v>1229.7</v>
      </c>
      <c r="L405" s="231">
        <v>1185.5999999999999</v>
      </c>
      <c r="M405" s="231">
        <v>1.3516999999999999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324.55</v>
      </c>
      <c r="D406" s="232">
        <v>324.01666666666665</v>
      </c>
      <c r="E406" s="232">
        <v>319.98333333333329</v>
      </c>
      <c r="F406" s="232">
        <v>315.41666666666663</v>
      </c>
      <c r="G406" s="232">
        <v>311.38333333333327</v>
      </c>
      <c r="H406" s="232">
        <v>328.58333333333331</v>
      </c>
      <c r="I406" s="232">
        <v>332.61666666666662</v>
      </c>
      <c r="J406" s="232">
        <v>337.18333333333334</v>
      </c>
      <c r="K406" s="231">
        <v>328.05</v>
      </c>
      <c r="L406" s="231">
        <v>319.45</v>
      </c>
      <c r="M406" s="231">
        <v>1.49152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2933.2</v>
      </c>
      <c r="D407" s="232">
        <v>2944.6166666666668</v>
      </c>
      <c r="E407" s="232">
        <v>2881.6833333333334</v>
      </c>
      <c r="F407" s="232">
        <v>2830.1666666666665</v>
      </c>
      <c r="G407" s="232">
        <v>2767.2333333333331</v>
      </c>
      <c r="H407" s="232">
        <v>2996.1333333333337</v>
      </c>
      <c r="I407" s="232">
        <v>3059.0666666666671</v>
      </c>
      <c r="J407" s="232">
        <v>3110.5833333333339</v>
      </c>
      <c r="K407" s="231">
        <v>3007.55</v>
      </c>
      <c r="L407" s="231">
        <v>2893.1</v>
      </c>
      <c r="M407" s="231">
        <v>0.75278999999999996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470.15</v>
      </c>
      <c r="D408" s="232">
        <v>473.98333333333335</v>
      </c>
      <c r="E408" s="232">
        <v>464.16666666666669</v>
      </c>
      <c r="F408" s="232">
        <v>458.18333333333334</v>
      </c>
      <c r="G408" s="232">
        <v>448.36666666666667</v>
      </c>
      <c r="H408" s="232">
        <v>479.9666666666667</v>
      </c>
      <c r="I408" s="232">
        <v>489.7833333333333</v>
      </c>
      <c r="J408" s="232">
        <v>495.76666666666671</v>
      </c>
      <c r="K408" s="231">
        <v>483.8</v>
      </c>
      <c r="L408" s="231">
        <v>468</v>
      </c>
      <c r="M408" s="231">
        <v>0.54364000000000001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1193.8499999999999</v>
      </c>
      <c r="D409" s="232">
        <v>1172.8</v>
      </c>
      <c r="E409" s="232">
        <v>1142.3499999999999</v>
      </c>
      <c r="F409" s="232">
        <v>1090.8499999999999</v>
      </c>
      <c r="G409" s="232">
        <v>1060.3999999999999</v>
      </c>
      <c r="H409" s="232">
        <v>1224.3</v>
      </c>
      <c r="I409" s="232">
        <v>1254.7500000000002</v>
      </c>
      <c r="J409" s="232">
        <v>1306.25</v>
      </c>
      <c r="K409" s="231">
        <v>1203.25</v>
      </c>
      <c r="L409" s="231">
        <v>1121.3</v>
      </c>
      <c r="M409" s="231">
        <v>0.77159999999999995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275.7</v>
      </c>
      <c r="D410" s="232">
        <v>278.33333333333331</v>
      </c>
      <c r="E410" s="232">
        <v>267.16666666666663</v>
      </c>
      <c r="F410" s="232">
        <v>258.63333333333333</v>
      </c>
      <c r="G410" s="232">
        <v>247.46666666666664</v>
      </c>
      <c r="H410" s="232">
        <v>286.86666666666662</v>
      </c>
      <c r="I410" s="232">
        <v>298.03333333333325</v>
      </c>
      <c r="J410" s="232">
        <v>306.56666666666661</v>
      </c>
      <c r="K410" s="231">
        <v>289.5</v>
      </c>
      <c r="L410" s="231">
        <v>269.8</v>
      </c>
      <c r="M410" s="231">
        <v>19.334489999999999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123.2</v>
      </c>
      <c r="D411" s="232">
        <v>123.83333333333333</v>
      </c>
      <c r="E411" s="232">
        <v>121.36666666666666</v>
      </c>
      <c r="F411" s="232">
        <v>119.53333333333333</v>
      </c>
      <c r="G411" s="232">
        <v>117.06666666666666</v>
      </c>
      <c r="H411" s="232">
        <v>125.66666666666666</v>
      </c>
      <c r="I411" s="232">
        <v>128.13333333333333</v>
      </c>
      <c r="J411" s="232">
        <v>129.96666666666664</v>
      </c>
      <c r="K411" s="231">
        <v>126.3</v>
      </c>
      <c r="L411" s="231">
        <v>122</v>
      </c>
      <c r="M411" s="231">
        <v>24.23573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649.95000000000005</v>
      </c>
      <c r="D412" s="232">
        <v>646.15</v>
      </c>
      <c r="E412" s="232">
        <v>642.29999999999995</v>
      </c>
      <c r="F412" s="232">
        <v>634.65</v>
      </c>
      <c r="G412" s="232">
        <v>630.79999999999995</v>
      </c>
      <c r="H412" s="232">
        <v>653.79999999999995</v>
      </c>
      <c r="I412" s="232">
        <v>657.65000000000009</v>
      </c>
      <c r="J412" s="232">
        <v>665.3</v>
      </c>
      <c r="K412" s="231">
        <v>650</v>
      </c>
      <c r="L412" s="231">
        <v>638.5</v>
      </c>
      <c r="M412" s="231">
        <v>0.62080999999999997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25412.799999999999</v>
      </c>
      <c r="D413" s="232">
        <v>25495.933333333334</v>
      </c>
      <c r="E413" s="232">
        <v>25116.866666666669</v>
      </c>
      <c r="F413" s="232">
        <v>24820.933333333334</v>
      </c>
      <c r="G413" s="232">
        <v>24441.866666666669</v>
      </c>
      <c r="H413" s="232">
        <v>25791.866666666669</v>
      </c>
      <c r="I413" s="232">
        <v>26170.933333333334</v>
      </c>
      <c r="J413" s="232">
        <v>26466.866666666669</v>
      </c>
      <c r="K413" s="231">
        <v>25875</v>
      </c>
      <c r="L413" s="231">
        <v>25200</v>
      </c>
      <c r="M413" s="231">
        <v>0.31612000000000001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44.45</v>
      </c>
      <c r="D414" s="232">
        <v>44.9</v>
      </c>
      <c r="E414" s="232">
        <v>43.8</v>
      </c>
      <c r="F414" s="232">
        <v>43.15</v>
      </c>
      <c r="G414" s="232">
        <v>42.05</v>
      </c>
      <c r="H414" s="232">
        <v>45.55</v>
      </c>
      <c r="I414" s="232">
        <v>46.650000000000006</v>
      </c>
      <c r="J414" s="232">
        <v>47.3</v>
      </c>
      <c r="K414" s="231">
        <v>46</v>
      </c>
      <c r="L414" s="231">
        <v>44.25</v>
      </c>
      <c r="M414" s="231">
        <v>47.095100000000002</v>
      </c>
      <c r="N414" s="1"/>
      <c r="O414" s="1"/>
    </row>
    <row r="415" spans="1:15" ht="12.75" customHeight="1">
      <c r="A415" s="30">
        <v>405</v>
      </c>
      <c r="B415" t="s">
        <v>872</v>
      </c>
      <c r="C415" s="303">
        <v>1218.45</v>
      </c>
      <c r="D415" s="304">
        <v>1213.7833333333333</v>
      </c>
      <c r="E415" s="304">
        <v>1205.5666666666666</v>
      </c>
      <c r="F415" s="304">
        <v>1192.6833333333334</v>
      </c>
      <c r="G415" s="304">
        <v>1184.4666666666667</v>
      </c>
      <c r="H415" s="304">
        <v>1226.6666666666665</v>
      </c>
      <c r="I415" s="304">
        <v>1234.8833333333332</v>
      </c>
      <c r="J415" s="304">
        <v>1247.7666666666664</v>
      </c>
      <c r="K415" s="303">
        <v>1222</v>
      </c>
      <c r="L415" s="303">
        <v>1200.9000000000001</v>
      </c>
      <c r="M415" s="303">
        <v>4.92821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284.7</v>
      </c>
      <c r="D416" s="232">
        <v>284.88333333333333</v>
      </c>
      <c r="E416" s="232">
        <v>282.31666666666666</v>
      </c>
      <c r="F416" s="232">
        <v>279.93333333333334</v>
      </c>
      <c r="G416" s="232">
        <v>277.36666666666667</v>
      </c>
      <c r="H416" s="232">
        <v>287.26666666666665</v>
      </c>
      <c r="I416" s="232">
        <v>289.83333333333326</v>
      </c>
      <c r="J416" s="232">
        <v>292.21666666666664</v>
      </c>
      <c r="K416" s="231">
        <v>287.45</v>
      </c>
      <c r="L416" s="231">
        <v>282.5</v>
      </c>
      <c r="M416" s="231">
        <v>0.98760999999999999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3246.5</v>
      </c>
      <c r="D417" s="232">
        <v>3248.1833333333329</v>
      </c>
      <c r="E417" s="232">
        <v>3218.3166666666657</v>
      </c>
      <c r="F417" s="232">
        <v>3190.1333333333328</v>
      </c>
      <c r="G417" s="232">
        <v>3160.2666666666655</v>
      </c>
      <c r="H417" s="232">
        <v>3276.3666666666659</v>
      </c>
      <c r="I417" s="232">
        <v>3306.2333333333336</v>
      </c>
      <c r="J417" s="232">
        <v>3334.4166666666661</v>
      </c>
      <c r="K417" s="231">
        <v>3278.05</v>
      </c>
      <c r="L417" s="231">
        <v>3220</v>
      </c>
      <c r="M417" s="231">
        <v>1.6049899999999999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578.79999999999995</v>
      </c>
      <c r="D418" s="232">
        <v>575.58333333333337</v>
      </c>
      <c r="E418" s="232">
        <v>565.2166666666667</v>
      </c>
      <c r="F418" s="232">
        <v>551.63333333333333</v>
      </c>
      <c r="G418" s="232">
        <v>541.26666666666665</v>
      </c>
      <c r="H418" s="232">
        <v>589.16666666666674</v>
      </c>
      <c r="I418" s="232">
        <v>599.5333333333333</v>
      </c>
      <c r="J418" s="232">
        <v>613.11666666666679</v>
      </c>
      <c r="K418" s="231">
        <v>585.95000000000005</v>
      </c>
      <c r="L418" s="231">
        <v>562</v>
      </c>
      <c r="M418" s="231">
        <v>0.98953000000000002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3803.05</v>
      </c>
      <c r="D419" s="232">
        <v>3823.9500000000003</v>
      </c>
      <c r="E419" s="232">
        <v>3779.1000000000004</v>
      </c>
      <c r="F419" s="232">
        <v>3755.15</v>
      </c>
      <c r="G419" s="232">
        <v>3710.3</v>
      </c>
      <c r="H419" s="232">
        <v>3847.9000000000005</v>
      </c>
      <c r="I419" s="232">
        <v>3892.75</v>
      </c>
      <c r="J419" s="232">
        <v>3916.7000000000007</v>
      </c>
      <c r="K419" s="231">
        <v>3868.8</v>
      </c>
      <c r="L419" s="231">
        <v>3800</v>
      </c>
      <c r="M419" s="231">
        <v>0.2621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460.9</v>
      </c>
      <c r="D420" s="232">
        <v>462.48333333333335</v>
      </c>
      <c r="E420" s="232">
        <v>456.91666666666669</v>
      </c>
      <c r="F420" s="232">
        <v>452.93333333333334</v>
      </c>
      <c r="G420" s="232">
        <v>447.36666666666667</v>
      </c>
      <c r="H420" s="232">
        <v>466.4666666666667</v>
      </c>
      <c r="I420" s="232">
        <v>472.0333333333333</v>
      </c>
      <c r="J420" s="232">
        <v>476.01666666666671</v>
      </c>
      <c r="K420" s="231">
        <v>468.05</v>
      </c>
      <c r="L420" s="231">
        <v>458.5</v>
      </c>
      <c r="M420" s="231">
        <v>5.6547799999999997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706</v>
      </c>
      <c r="D421" s="232">
        <v>715.85</v>
      </c>
      <c r="E421" s="232">
        <v>687</v>
      </c>
      <c r="F421" s="232">
        <v>668</v>
      </c>
      <c r="G421" s="232">
        <v>639.15</v>
      </c>
      <c r="H421" s="232">
        <v>734.85</v>
      </c>
      <c r="I421" s="232">
        <v>763.70000000000016</v>
      </c>
      <c r="J421" s="232">
        <v>782.7</v>
      </c>
      <c r="K421" s="231">
        <v>744.7</v>
      </c>
      <c r="L421" s="231">
        <v>696.85</v>
      </c>
      <c r="M421" s="231">
        <v>7.0198400000000003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564.70000000000005</v>
      </c>
      <c r="D422" s="232">
        <v>564.4666666666667</v>
      </c>
      <c r="E422" s="232">
        <v>558.23333333333335</v>
      </c>
      <c r="F422" s="232">
        <v>551.76666666666665</v>
      </c>
      <c r="G422" s="232">
        <v>545.5333333333333</v>
      </c>
      <c r="H422" s="232">
        <v>570.93333333333339</v>
      </c>
      <c r="I422" s="232">
        <v>577.16666666666674</v>
      </c>
      <c r="J422" s="232">
        <v>583.63333333333344</v>
      </c>
      <c r="K422" s="231">
        <v>570.70000000000005</v>
      </c>
      <c r="L422" s="231">
        <v>558</v>
      </c>
      <c r="M422" s="231">
        <v>6.45465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521.04999999999995</v>
      </c>
      <c r="D423" s="232">
        <v>522.05000000000007</v>
      </c>
      <c r="E423" s="232">
        <v>516.60000000000014</v>
      </c>
      <c r="F423" s="232">
        <v>512.15000000000009</v>
      </c>
      <c r="G423" s="232">
        <v>506.70000000000016</v>
      </c>
      <c r="H423" s="232">
        <v>526.50000000000011</v>
      </c>
      <c r="I423" s="232">
        <v>531.95000000000016</v>
      </c>
      <c r="J423" s="232">
        <v>536.40000000000009</v>
      </c>
      <c r="K423" s="231">
        <v>527.5</v>
      </c>
      <c r="L423" s="231">
        <v>517.6</v>
      </c>
      <c r="M423" s="231">
        <v>122.53035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82.95</v>
      </c>
      <c r="D424" s="232">
        <v>83.8</v>
      </c>
      <c r="E424" s="232">
        <v>81.899999999999991</v>
      </c>
      <c r="F424" s="232">
        <v>80.849999999999994</v>
      </c>
      <c r="G424" s="232">
        <v>78.949999999999989</v>
      </c>
      <c r="H424" s="232">
        <v>84.85</v>
      </c>
      <c r="I424" s="232">
        <v>86.75</v>
      </c>
      <c r="J424" s="232">
        <v>87.8</v>
      </c>
      <c r="K424" s="231">
        <v>85.7</v>
      </c>
      <c r="L424" s="231">
        <v>82.75</v>
      </c>
      <c r="M424" s="231">
        <v>193.05545000000001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295.95</v>
      </c>
      <c r="D425" s="232">
        <v>298.98333333333335</v>
      </c>
      <c r="E425" s="232">
        <v>291.4666666666667</v>
      </c>
      <c r="F425" s="232">
        <v>286.98333333333335</v>
      </c>
      <c r="G425" s="232">
        <v>279.4666666666667</v>
      </c>
      <c r="H425" s="232">
        <v>303.4666666666667</v>
      </c>
      <c r="I425" s="232">
        <v>310.98333333333335</v>
      </c>
      <c r="J425" s="232">
        <v>315.4666666666667</v>
      </c>
      <c r="K425" s="231">
        <v>306.5</v>
      </c>
      <c r="L425" s="231">
        <v>294.5</v>
      </c>
      <c r="M425" s="231">
        <v>2.6032899999999999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163.95</v>
      </c>
      <c r="D426" s="232">
        <v>165.28333333333333</v>
      </c>
      <c r="E426" s="232">
        <v>161.81666666666666</v>
      </c>
      <c r="F426" s="232">
        <v>159.68333333333334</v>
      </c>
      <c r="G426" s="232">
        <v>156.21666666666667</v>
      </c>
      <c r="H426" s="232">
        <v>167.41666666666666</v>
      </c>
      <c r="I426" s="232">
        <v>170.8833333333333</v>
      </c>
      <c r="J426" s="232">
        <v>173.01666666666665</v>
      </c>
      <c r="K426" s="231">
        <v>168.75</v>
      </c>
      <c r="L426" s="231">
        <v>163.15</v>
      </c>
      <c r="M426" s="231">
        <v>2.8104100000000001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364.65</v>
      </c>
      <c r="D427" s="232">
        <v>366.79999999999995</v>
      </c>
      <c r="E427" s="232">
        <v>359.14999999999992</v>
      </c>
      <c r="F427" s="232">
        <v>353.65</v>
      </c>
      <c r="G427" s="232">
        <v>345.99999999999994</v>
      </c>
      <c r="H427" s="232">
        <v>372.2999999999999</v>
      </c>
      <c r="I427" s="232">
        <v>379.95</v>
      </c>
      <c r="J427" s="232">
        <v>385.44999999999987</v>
      </c>
      <c r="K427" s="231">
        <v>374.45</v>
      </c>
      <c r="L427" s="231">
        <v>361.3</v>
      </c>
      <c r="M427" s="231">
        <v>0.45334999999999998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446.5</v>
      </c>
      <c r="D428" s="232">
        <v>450.8</v>
      </c>
      <c r="E428" s="232">
        <v>437.75</v>
      </c>
      <c r="F428" s="232">
        <v>429</v>
      </c>
      <c r="G428" s="232">
        <v>415.95</v>
      </c>
      <c r="H428" s="232">
        <v>459.55</v>
      </c>
      <c r="I428" s="232">
        <v>472.60000000000008</v>
      </c>
      <c r="J428" s="232">
        <v>481.35</v>
      </c>
      <c r="K428" s="231">
        <v>463.85</v>
      </c>
      <c r="L428" s="231">
        <v>442.05</v>
      </c>
      <c r="M428" s="231">
        <v>3.9388800000000002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189.3</v>
      </c>
      <c r="D429" s="232">
        <v>191.06666666666669</v>
      </c>
      <c r="E429" s="232">
        <v>186.13333333333338</v>
      </c>
      <c r="F429" s="232">
        <v>182.9666666666667</v>
      </c>
      <c r="G429" s="232">
        <v>178.03333333333339</v>
      </c>
      <c r="H429" s="232">
        <v>194.23333333333338</v>
      </c>
      <c r="I429" s="232">
        <v>199.16666666666671</v>
      </c>
      <c r="J429" s="232">
        <v>202.33333333333337</v>
      </c>
      <c r="K429" s="231">
        <v>196</v>
      </c>
      <c r="L429" s="231">
        <v>187.9</v>
      </c>
      <c r="M429" s="231">
        <v>10.96453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970.5</v>
      </c>
      <c r="D430" s="232">
        <v>972.51666666666677</v>
      </c>
      <c r="E430" s="232">
        <v>961.68333333333351</v>
      </c>
      <c r="F430" s="232">
        <v>952.86666666666679</v>
      </c>
      <c r="G430" s="232">
        <v>942.03333333333353</v>
      </c>
      <c r="H430" s="232">
        <v>981.33333333333348</v>
      </c>
      <c r="I430" s="232">
        <v>992.16666666666674</v>
      </c>
      <c r="J430" s="232">
        <v>1000.9833333333335</v>
      </c>
      <c r="K430" s="231">
        <v>983.35</v>
      </c>
      <c r="L430" s="231">
        <v>963.7</v>
      </c>
      <c r="M430" s="231">
        <v>18.238350000000001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433.1</v>
      </c>
      <c r="D431" s="232">
        <v>435.2166666666667</v>
      </c>
      <c r="E431" s="232">
        <v>428.88333333333338</v>
      </c>
      <c r="F431" s="232">
        <v>424.66666666666669</v>
      </c>
      <c r="G431" s="232">
        <v>418.33333333333337</v>
      </c>
      <c r="H431" s="232">
        <v>439.43333333333339</v>
      </c>
      <c r="I431" s="232">
        <v>445.76666666666665</v>
      </c>
      <c r="J431" s="232">
        <v>449.98333333333341</v>
      </c>
      <c r="K431" s="231">
        <v>441.55</v>
      </c>
      <c r="L431" s="231">
        <v>431</v>
      </c>
      <c r="M431" s="231">
        <v>3.9045200000000002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2301.35</v>
      </c>
      <c r="D432" s="232">
        <v>2304.1166666666668</v>
      </c>
      <c r="E432" s="232">
        <v>2286.2333333333336</v>
      </c>
      <c r="F432" s="232">
        <v>2271.1166666666668</v>
      </c>
      <c r="G432" s="232">
        <v>2253.2333333333336</v>
      </c>
      <c r="H432" s="232">
        <v>2319.2333333333336</v>
      </c>
      <c r="I432" s="232">
        <v>2337.1166666666668</v>
      </c>
      <c r="J432" s="232">
        <v>2352.2333333333336</v>
      </c>
      <c r="K432" s="231">
        <v>2322</v>
      </c>
      <c r="L432" s="231">
        <v>2289</v>
      </c>
      <c r="M432" s="231">
        <v>5.3809999999999997E-2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977.35</v>
      </c>
      <c r="D433" s="232">
        <v>981.65</v>
      </c>
      <c r="E433" s="232">
        <v>967.8</v>
      </c>
      <c r="F433" s="232">
        <v>958.25</v>
      </c>
      <c r="G433" s="232">
        <v>944.4</v>
      </c>
      <c r="H433" s="232">
        <v>991.19999999999993</v>
      </c>
      <c r="I433" s="232">
        <v>1005.0500000000001</v>
      </c>
      <c r="J433" s="232">
        <v>1014.5999999999999</v>
      </c>
      <c r="K433" s="231">
        <v>995.5</v>
      </c>
      <c r="L433" s="231">
        <v>972.1</v>
      </c>
      <c r="M433" s="231">
        <v>5.3940099999999997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309.75</v>
      </c>
      <c r="D434" s="232">
        <v>309.78333333333336</v>
      </c>
      <c r="E434" s="232">
        <v>306.06666666666672</v>
      </c>
      <c r="F434" s="232">
        <v>302.38333333333338</v>
      </c>
      <c r="G434" s="232">
        <v>298.66666666666674</v>
      </c>
      <c r="H434" s="232">
        <v>313.4666666666667</v>
      </c>
      <c r="I434" s="232">
        <v>317.18333333333328</v>
      </c>
      <c r="J434" s="232">
        <v>320.86666666666667</v>
      </c>
      <c r="K434" s="231">
        <v>313.5</v>
      </c>
      <c r="L434" s="231">
        <v>306.10000000000002</v>
      </c>
      <c r="M434" s="231">
        <v>0.43436000000000002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352.85</v>
      </c>
      <c r="D435" s="232">
        <v>353.81666666666666</v>
      </c>
      <c r="E435" s="232">
        <v>349.0333333333333</v>
      </c>
      <c r="F435" s="232">
        <v>345.21666666666664</v>
      </c>
      <c r="G435" s="232">
        <v>340.43333333333328</v>
      </c>
      <c r="H435" s="232">
        <v>357.63333333333333</v>
      </c>
      <c r="I435" s="232">
        <v>362.41666666666674</v>
      </c>
      <c r="J435" s="232">
        <v>366.23333333333335</v>
      </c>
      <c r="K435" s="231">
        <v>358.6</v>
      </c>
      <c r="L435" s="231">
        <v>350</v>
      </c>
      <c r="M435" s="231">
        <v>1.1329800000000001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2726.75</v>
      </c>
      <c r="D436" s="232">
        <v>2714.25</v>
      </c>
      <c r="E436" s="232">
        <v>2692.5</v>
      </c>
      <c r="F436" s="232">
        <v>2658.25</v>
      </c>
      <c r="G436" s="232">
        <v>2636.5</v>
      </c>
      <c r="H436" s="232">
        <v>2748.5</v>
      </c>
      <c r="I436" s="232">
        <v>2770.25</v>
      </c>
      <c r="J436" s="232">
        <v>2804.5</v>
      </c>
      <c r="K436" s="231">
        <v>2736</v>
      </c>
      <c r="L436" s="231">
        <v>2680</v>
      </c>
      <c r="M436" s="231">
        <v>0.67942999999999998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481.45</v>
      </c>
      <c r="D437" s="232">
        <v>482.85000000000008</v>
      </c>
      <c r="E437" s="232">
        <v>474.70000000000016</v>
      </c>
      <c r="F437" s="232">
        <v>467.9500000000001</v>
      </c>
      <c r="G437" s="232">
        <v>459.80000000000018</v>
      </c>
      <c r="H437" s="232">
        <v>489.60000000000014</v>
      </c>
      <c r="I437" s="232">
        <v>497.75000000000011</v>
      </c>
      <c r="J437" s="232">
        <v>504.50000000000011</v>
      </c>
      <c r="K437" s="231">
        <v>491</v>
      </c>
      <c r="L437" s="231">
        <v>476.1</v>
      </c>
      <c r="M437" s="231">
        <v>7.2155300000000002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8.4</v>
      </c>
      <c r="D438" s="232">
        <v>8.3666666666666671</v>
      </c>
      <c r="E438" s="232">
        <v>8.1833333333333336</v>
      </c>
      <c r="F438" s="232">
        <v>7.9666666666666668</v>
      </c>
      <c r="G438" s="232">
        <v>7.7833333333333332</v>
      </c>
      <c r="H438" s="232">
        <v>8.5833333333333339</v>
      </c>
      <c r="I438" s="232">
        <v>8.7666666666666675</v>
      </c>
      <c r="J438" s="232">
        <v>8.9833333333333343</v>
      </c>
      <c r="K438" s="231">
        <v>8.5500000000000007</v>
      </c>
      <c r="L438" s="231">
        <v>8.15</v>
      </c>
      <c r="M438" s="231">
        <v>571.01905999999997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250.8</v>
      </c>
      <c r="D439" s="232">
        <v>253.95000000000002</v>
      </c>
      <c r="E439" s="232">
        <v>244.70000000000005</v>
      </c>
      <c r="F439" s="232">
        <v>238.60000000000002</v>
      </c>
      <c r="G439" s="232">
        <v>229.35000000000005</v>
      </c>
      <c r="H439" s="232">
        <v>260.05000000000007</v>
      </c>
      <c r="I439" s="232">
        <v>269.29999999999995</v>
      </c>
      <c r="J439" s="232">
        <v>275.40000000000003</v>
      </c>
      <c r="K439" s="231">
        <v>263.2</v>
      </c>
      <c r="L439" s="231">
        <v>247.85</v>
      </c>
      <c r="M439" s="231">
        <v>1.5210600000000001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1125.8</v>
      </c>
      <c r="D440" s="232">
        <v>1122.5666666666666</v>
      </c>
      <c r="E440" s="232">
        <v>1115.2333333333331</v>
      </c>
      <c r="F440" s="232">
        <v>1104.6666666666665</v>
      </c>
      <c r="G440" s="232">
        <v>1097.333333333333</v>
      </c>
      <c r="H440" s="232">
        <v>1133.1333333333332</v>
      </c>
      <c r="I440" s="232">
        <v>1140.4666666666667</v>
      </c>
      <c r="J440" s="232">
        <v>1151.0333333333333</v>
      </c>
      <c r="K440" s="231">
        <v>1129.9000000000001</v>
      </c>
      <c r="L440" s="231">
        <v>1112</v>
      </c>
      <c r="M440" s="231">
        <v>1.1875800000000001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566.45000000000005</v>
      </c>
      <c r="D441" s="232">
        <v>572.35</v>
      </c>
      <c r="E441" s="232">
        <v>557.95000000000005</v>
      </c>
      <c r="F441" s="232">
        <v>549.45000000000005</v>
      </c>
      <c r="G441" s="232">
        <v>535.05000000000007</v>
      </c>
      <c r="H441" s="232">
        <v>580.85</v>
      </c>
      <c r="I441" s="232">
        <v>595.24999999999989</v>
      </c>
      <c r="J441" s="232">
        <v>603.75</v>
      </c>
      <c r="K441" s="231">
        <v>586.75</v>
      </c>
      <c r="L441" s="231">
        <v>563.85</v>
      </c>
      <c r="M441" s="231">
        <v>4.6472199999999999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1598.3</v>
      </c>
      <c r="D442" s="232">
        <v>1586.3333333333333</v>
      </c>
      <c r="E442" s="232">
        <v>1569.8166666666666</v>
      </c>
      <c r="F442" s="232">
        <v>1541.3333333333333</v>
      </c>
      <c r="G442" s="232">
        <v>1524.8166666666666</v>
      </c>
      <c r="H442" s="232">
        <v>1614.8166666666666</v>
      </c>
      <c r="I442" s="232">
        <v>1631.3333333333335</v>
      </c>
      <c r="J442" s="232">
        <v>1659.8166666666666</v>
      </c>
      <c r="K442" s="231">
        <v>1602.85</v>
      </c>
      <c r="L442" s="231">
        <v>1557.85</v>
      </c>
      <c r="M442" s="231">
        <v>0.20241000000000001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481.3</v>
      </c>
      <c r="D443" s="232">
        <v>482.23333333333335</v>
      </c>
      <c r="E443" s="232">
        <v>473.26666666666671</v>
      </c>
      <c r="F443" s="232">
        <v>465.23333333333335</v>
      </c>
      <c r="G443" s="232">
        <v>456.26666666666671</v>
      </c>
      <c r="H443" s="232">
        <v>490.26666666666671</v>
      </c>
      <c r="I443" s="232">
        <v>499.23333333333341</v>
      </c>
      <c r="J443" s="232">
        <v>507.26666666666671</v>
      </c>
      <c r="K443" s="231">
        <v>491.2</v>
      </c>
      <c r="L443" s="231">
        <v>474.2</v>
      </c>
      <c r="M443" s="231">
        <v>3.6646399999999999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775.45</v>
      </c>
      <c r="D444" s="232">
        <v>772.4666666666667</v>
      </c>
      <c r="E444" s="232">
        <v>755.98333333333335</v>
      </c>
      <c r="F444" s="232">
        <v>736.51666666666665</v>
      </c>
      <c r="G444" s="232">
        <v>720.0333333333333</v>
      </c>
      <c r="H444" s="232">
        <v>791.93333333333339</v>
      </c>
      <c r="I444" s="232">
        <v>808.41666666666674</v>
      </c>
      <c r="J444" s="232">
        <v>827.88333333333344</v>
      </c>
      <c r="K444" s="231">
        <v>788.95</v>
      </c>
      <c r="L444" s="231">
        <v>753</v>
      </c>
      <c r="M444" s="231">
        <v>0.95752000000000004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31.2</v>
      </c>
      <c r="D445" s="232">
        <v>31.366666666666664</v>
      </c>
      <c r="E445" s="232">
        <v>30.883333333333326</v>
      </c>
      <c r="F445" s="232">
        <v>30.566666666666663</v>
      </c>
      <c r="G445" s="232">
        <v>30.083333333333325</v>
      </c>
      <c r="H445" s="232">
        <v>31.683333333333326</v>
      </c>
      <c r="I445" s="232">
        <v>32.166666666666671</v>
      </c>
      <c r="J445" s="232">
        <v>32.483333333333327</v>
      </c>
      <c r="K445" s="231">
        <v>31.85</v>
      </c>
      <c r="L445" s="231">
        <v>31.05</v>
      </c>
      <c r="M445" s="231">
        <v>36.427039999999998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1105.3</v>
      </c>
      <c r="D446" s="232">
        <v>1111.9333333333334</v>
      </c>
      <c r="E446" s="232">
        <v>1096.3666666666668</v>
      </c>
      <c r="F446" s="232">
        <v>1087.4333333333334</v>
      </c>
      <c r="G446" s="232">
        <v>1071.8666666666668</v>
      </c>
      <c r="H446" s="232">
        <v>1120.8666666666668</v>
      </c>
      <c r="I446" s="232">
        <v>1136.4333333333334</v>
      </c>
      <c r="J446" s="232">
        <v>1145.3666666666668</v>
      </c>
      <c r="K446" s="231">
        <v>1127.5</v>
      </c>
      <c r="L446" s="231">
        <v>1103</v>
      </c>
      <c r="M446" s="231">
        <v>9.79359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655.25</v>
      </c>
      <c r="D447" s="232">
        <v>655.76666666666665</v>
      </c>
      <c r="E447" s="232">
        <v>647.5333333333333</v>
      </c>
      <c r="F447" s="232">
        <v>639.81666666666661</v>
      </c>
      <c r="G447" s="232">
        <v>631.58333333333326</v>
      </c>
      <c r="H447" s="232">
        <v>663.48333333333335</v>
      </c>
      <c r="I447" s="232">
        <v>671.7166666666667</v>
      </c>
      <c r="J447" s="232">
        <v>679.43333333333339</v>
      </c>
      <c r="K447" s="231">
        <v>664</v>
      </c>
      <c r="L447" s="231">
        <v>648.04999999999995</v>
      </c>
      <c r="M447" s="231">
        <v>1.8558300000000001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972.1</v>
      </c>
      <c r="D448" s="232">
        <v>975.08333333333337</v>
      </c>
      <c r="E448" s="232">
        <v>965.51666666666677</v>
      </c>
      <c r="F448" s="232">
        <v>958.93333333333339</v>
      </c>
      <c r="G448" s="232">
        <v>949.36666666666679</v>
      </c>
      <c r="H448" s="232">
        <v>981.66666666666674</v>
      </c>
      <c r="I448" s="232">
        <v>991.23333333333335</v>
      </c>
      <c r="J448" s="232">
        <v>997.81666666666672</v>
      </c>
      <c r="K448" s="231">
        <v>984.65</v>
      </c>
      <c r="L448" s="231">
        <v>968.5</v>
      </c>
      <c r="M448" s="231">
        <v>8.3987300000000005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207.55</v>
      </c>
      <c r="D449" s="232">
        <v>208.29999999999998</v>
      </c>
      <c r="E449" s="232">
        <v>206.24999999999997</v>
      </c>
      <c r="F449" s="232">
        <v>204.95</v>
      </c>
      <c r="G449" s="232">
        <v>202.89999999999998</v>
      </c>
      <c r="H449" s="232">
        <v>209.59999999999997</v>
      </c>
      <c r="I449" s="232">
        <v>211.64999999999998</v>
      </c>
      <c r="J449" s="232">
        <v>212.94999999999996</v>
      </c>
      <c r="K449" s="231">
        <v>210.35</v>
      </c>
      <c r="L449" s="231">
        <v>207</v>
      </c>
      <c r="M449" s="231">
        <v>1.3306100000000001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1202.55</v>
      </c>
      <c r="D450" s="232">
        <v>1206.3833333333334</v>
      </c>
      <c r="E450" s="232">
        <v>1196.7666666666669</v>
      </c>
      <c r="F450" s="232">
        <v>1190.9833333333333</v>
      </c>
      <c r="G450" s="232">
        <v>1181.3666666666668</v>
      </c>
      <c r="H450" s="232">
        <v>1212.166666666667</v>
      </c>
      <c r="I450" s="232">
        <v>1221.7833333333333</v>
      </c>
      <c r="J450" s="232">
        <v>1227.5666666666671</v>
      </c>
      <c r="K450" s="231">
        <v>1216</v>
      </c>
      <c r="L450" s="231">
        <v>1200.5999999999999</v>
      </c>
      <c r="M450" s="231">
        <v>1.22675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3400.45</v>
      </c>
      <c r="D451" s="232">
        <v>3405.5666666666671</v>
      </c>
      <c r="E451" s="232">
        <v>3377.1833333333343</v>
      </c>
      <c r="F451" s="232">
        <v>3353.9166666666674</v>
      </c>
      <c r="G451" s="232">
        <v>3325.5333333333347</v>
      </c>
      <c r="H451" s="232">
        <v>3428.8333333333339</v>
      </c>
      <c r="I451" s="232">
        <v>3457.2166666666662</v>
      </c>
      <c r="J451" s="232">
        <v>3480.4833333333336</v>
      </c>
      <c r="K451" s="231">
        <v>3433.95</v>
      </c>
      <c r="L451" s="231">
        <v>3382.3</v>
      </c>
      <c r="M451" s="231">
        <v>9.7759199999999993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716.15</v>
      </c>
      <c r="D452" s="232">
        <v>717.0333333333333</v>
      </c>
      <c r="E452" s="232">
        <v>712.71666666666658</v>
      </c>
      <c r="F452" s="232">
        <v>709.2833333333333</v>
      </c>
      <c r="G452" s="232">
        <v>704.96666666666658</v>
      </c>
      <c r="H452" s="232">
        <v>720.46666666666658</v>
      </c>
      <c r="I452" s="232">
        <v>724.78333333333319</v>
      </c>
      <c r="J452" s="232">
        <v>728.21666666666658</v>
      </c>
      <c r="K452" s="231">
        <v>721.35</v>
      </c>
      <c r="L452" s="231">
        <v>713.6</v>
      </c>
      <c r="M452" s="231">
        <v>10.403510000000001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6512.85</v>
      </c>
      <c r="D453" s="232">
        <v>6492.6166666666659</v>
      </c>
      <c r="E453" s="232">
        <v>6460.2333333333318</v>
      </c>
      <c r="F453" s="232">
        <v>6407.6166666666659</v>
      </c>
      <c r="G453" s="232">
        <v>6375.2333333333318</v>
      </c>
      <c r="H453" s="232">
        <v>6545.2333333333318</v>
      </c>
      <c r="I453" s="232">
        <v>6577.616666666665</v>
      </c>
      <c r="J453" s="232">
        <v>6630.2333333333318</v>
      </c>
      <c r="K453" s="231">
        <v>6525</v>
      </c>
      <c r="L453" s="231">
        <v>6440</v>
      </c>
      <c r="M453" s="231">
        <v>0.63934999999999997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2004.4</v>
      </c>
      <c r="D454" s="232">
        <v>2020.4666666666665</v>
      </c>
      <c r="E454" s="232">
        <v>1982.9333333333329</v>
      </c>
      <c r="F454" s="232">
        <v>1961.4666666666665</v>
      </c>
      <c r="G454" s="232">
        <v>1923.9333333333329</v>
      </c>
      <c r="H454" s="232">
        <v>2041.9333333333329</v>
      </c>
      <c r="I454" s="232">
        <v>2079.4666666666662</v>
      </c>
      <c r="J454" s="232">
        <v>2100.9333333333329</v>
      </c>
      <c r="K454" s="231">
        <v>2058</v>
      </c>
      <c r="L454" s="231">
        <v>1999</v>
      </c>
      <c r="M454" s="231">
        <v>0.3362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222.25</v>
      </c>
      <c r="D455" s="232">
        <v>221.08333333333334</v>
      </c>
      <c r="E455" s="232">
        <v>218.9666666666667</v>
      </c>
      <c r="F455" s="232">
        <v>215.68333333333337</v>
      </c>
      <c r="G455" s="232">
        <v>213.56666666666672</v>
      </c>
      <c r="H455" s="232">
        <v>224.36666666666667</v>
      </c>
      <c r="I455" s="232">
        <v>226.48333333333329</v>
      </c>
      <c r="J455" s="232">
        <v>229.76666666666665</v>
      </c>
      <c r="K455" s="231">
        <v>223.2</v>
      </c>
      <c r="L455" s="231">
        <v>217.8</v>
      </c>
      <c r="M455" s="231">
        <v>15.521509999999999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427.75</v>
      </c>
      <c r="D456" s="232">
        <v>430.48333333333335</v>
      </c>
      <c r="E456" s="232">
        <v>424.26666666666671</v>
      </c>
      <c r="F456" s="232">
        <v>420.78333333333336</v>
      </c>
      <c r="G456" s="232">
        <v>414.56666666666672</v>
      </c>
      <c r="H456" s="232">
        <v>433.9666666666667</v>
      </c>
      <c r="I456" s="232">
        <v>440.18333333333339</v>
      </c>
      <c r="J456" s="232">
        <v>443.66666666666669</v>
      </c>
      <c r="K456" s="231">
        <v>436.7</v>
      </c>
      <c r="L456" s="231">
        <v>427</v>
      </c>
      <c r="M456" s="231">
        <v>78.950239999999994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202.3</v>
      </c>
      <c r="D457" s="232">
        <v>202.18333333333331</v>
      </c>
      <c r="E457" s="232">
        <v>201.41666666666663</v>
      </c>
      <c r="F457" s="232">
        <v>200.53333333333333</v>
      </c>
      <c r="G457" s="232">
        <v>199.76666666666665</v>
      </c>
      <c r="H457" s="232">
        <v>203.06666666666661</v>
      </c>
      <c r="I457" s="232">
        <v>203.83333333333331</v>
      </c>
      <c r="J457" s="232">
        <v>204.71666666666658</v>
      </c>
      <c r="K457" s="231">
        <v>202.95</v>
      </c>
      <c r="L457" s="231">
        <v>201.3</v>
      </c>
      <c r="M457" s="231">
        <v>52.126109999999997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109.75</v>
      </c>
      <c r="D458" s="232">
        <v>110.73333333333333</v>
      </c>
      <c r="E458" s="232">
        <v>108.56666666666666</v>
      </c>
      <c r="F458" s="232">
        <v>107.38333333333333</v>
      </c>
      <c r="G458" s="232">
        <v>105.21666666666665</v>
      </c>
      <c r="H458" s="232">
        <v>111.91666666666667</v>
      </c>
      <c r="I458" s="232">
        <v>114.08333333333333</v>
      </c>
      <c r="J458" s="232">
        <v>115.26666666666668</v>
      </c>
      <c r="K458" s="231">
        <v>112.9</v>
      </c>
      <c r="L458" s="231">
        <v>109.55</v>
      </c>
      <c r="M458" s="231">
        <v>343.26940000000002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57.55</v>
      </c>
      <c r="D459" s="232">
        <v>58.166666666666664</v>
      </c>
      <c r="E459" s="232">
        <v>55.68333333333333</v>
      </c>
      <c r="F459" s="232">
        <v>53.816666666666663</v>
      </c>
      <c r="G459" s="232">
        <v>51.333333333333329</v>
      </c>
      <c r="H459" s="232">
        <v>60.033333333333331</v>
      </c>
      <c r="I459" s="232">
        <v>62.516666666666666</v>
      </c>
      <c r="J459" s="232">
        <v>64.383333333333326</v>
      </c>
      <c r="K459" s="231">
        <v>60.65</v>
      </c>
      <c r="L459" s="231">
        <v>56.3</v>
      </c>
      <c r="M459" s="231">
        <v>119.62653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2519</v>
      </c>
      <c r="D460" s="232">
        <v>2529.4166666666665</v>
      </c>
      <c r="E460" s="232">
        <v>2495.3833333333332</v>
      </c>
      <c r="F460" s="232">
        <v>2471.7666666666669</v>
      </c>
      <c r="G460" s="232">
        <v>2437.7333333333336</v>
      </c>
      <c r="H460" s="232">
        <v>2553.0333333333328</v>
      </c>
      <c r="I460" s="232">
        <v>2587.0666666666666</v>
      </c>
      <c r="J460" s="232">
        <v>2610.6833333333325</v>
      </c>
      <c r="K460" s="231">
        <v>2563.4499999999998</v>
      </c>
      <c r="L460" s="231">
        <v>2505.8000000000002</v>
      </c>
      <c r="M460" s="231">
        <v>7.4319999999999997E-2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1119</v>
      </c>
      <c r="D461" s="232">
        <v>1125.3333333333333</v>
      </c>
      <c r="E461" s="232">
        <v>1109.6666666666665</v>
      </c>
      <c r="F461" s="232">
        <v>1100.3333333333333</v>
      </c>
      <c r="G461" s="232">
        <v>1084.6666666666665</v>
      </c>
      <c r="H461" s="232">
        <v>1134.6666666666665</v>
      </c>
      <c r="I461" s="232">
        <v>1150.333333333333</v>
      </c>
      <c r="J461" s="232">
        <v>1159.6666666666665</v>
      </c>
      <c r="K461" s="231">
        <v>1141</v>
      </c>
      <c r="L461" s="231">
        <v>1116</v>
      </c>
      <c r="M461" s="231">
        <v>19.134930000000001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573.79999999999995</v>
      </c>
      <c r="D462" s="232">
        <v>568.44999999999993</v>
      </c>
      <c r="E462" s="232">
        <v>557.34999999999991</v>
      </c>
      <c r="F462" s="232">
        <v>540.9</v>
      </c>
      <c r="G462" s="232">
        <v>529.79999999999995</v>
      </c>
      <c r="H462" s="232">
        <v>584.89999999999986</v>
      </c>
      <c r="I462" s="232">
        <v>596</v>
      </c>
      <c r="J462" s="232">
        <v>612.44999999999982</v>
      </c>
      <c r="K462" s="231">
        <v>579.54999999999995</v>
      </c>
      <c r="L462" s="231">
        <v>552</v>
      </c>
      <c r="M462" s="231">
        <v>8.4774999999999991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99.9</v>
      </c>
      <c r="D463" s="232">
        <v>100.88333333333333</v>
      </c>
      <c r="E463" s="232">
        <v>98.116666666666646</v>
      </c>
      <c r="F463" s="232">
        <v>96.333333333333314</v>
      </c>
      <c r="G463" s="232">
        <v>93.566666666666634</v>
      </c>
      <c r="H463" s="232">
        <v>102.66666666666666</v>
      </c>
      <c r="I463" s="232">
        <v>105.43333333333334</v>
      </c>
      <c r="J463" s="232">
        <v>107.21666666666667</v>
      </c>
      <c r="K463" s="231">
        <v>103.65</v>
      </c>
      <c r="L463" s="231">
        <v>99.1</v>
      </c>
      <c r="M463" s="231">
        <v>6.1683199999999996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720.5</v>
      </c>
      <c r="D464" s="232">
        <v>724.93333333333339</v>
      </c>
      <c r="E464" s="232">
        <v>712.41666666666674</v>
      </c>
      <c r="F464" s="232">
        <v>704.33333333333337</v>
      </c>
      <c r="G464" s="232">
        <v>691.81666666666672</v>
      </c>
      <c r="H464" s="232">
        <v>733.01666666666677</v>
      </c>
      <c r="I464" s="232">
        <v>745.53333333333342</v>
      </c>
      <c r="J464" s="232">
        <v>753.61666666666679</v>
      </c>
      <c r="K464" s="231">
        <v>737.45</v>
      </c>
      <c r="L464" s="231">
        <v>716.85</v>
      </c>
      <c r="M464" s="231">
        <v>3.8441399999999999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2148.1999999999998</v>
      </c>
      <c r="D465" s="232">
        <v>2128.75</v>
      </c>
      <c r="E465" s="232">
        <v>2099.4499999999998</v>
      </c>
      <c r="F465" s="232">
        <v>2050.6999999999998</v>
      </c>
      <c r="G465" s="232">
        <v>2021.3999999999996</v>
      </c>
      <c r="H465" s="232">
        <v>2177.5</v>
      </c>
      <c r="I465" s="232">
        <v>2206.8000000000002</v>
      </c>
      <c r="J465" s="232">
        <v>2255.5500000000002</v>
      </c>
      <c r="K465" s="231">
        <v>2158.0500000000002</v>
      </c>
      <c r="L465" s="231">
        <v>2080</v>
      </c>
      <c r="M465" s="231">
        <v>0.89527999999999996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464.2</v>
      </c>
      <c r="D466" s="232">
        <v>466.23333333333335</v>
      </c>
      <c r="E466" s="232">
        <v>459.9666666666667</v>
      </c>
      <c r="F466" s="232">
        <v>455.73333333333335</v>
      </c>
      <c r="G466" s="232">
        <v>449.4666666666667</v>
      </c>
      <c r="H466" s="232">
        <v>470.4666666666667</v>
      </c>
      <c r="I466" s="232">
        <v>476.73333333333335</v>
      </c>
      <c r="J466" s="232">
        <v>480.9666666666667</v>
      </c>
      <c r="K466" s="231">
        <v>472.5</v>
      </c>
      <c r="L466" s="231">
        <v>462</v>
      </c>
      <c r="M466" s="231">
        <v>0.26535999999999998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2964.5</v>
      </c>
      <c r="D467" s="232">
        <v>2976.3666666666663</v>
      </c>
      <c r="E467" s="232">
        <v>2943.0833333333326</v>
      </c>
      <c r="F467" s="232">
        <v>2921.6666666666661</v>
      </c>
      <c r="G467" s="232">
        <v>2888.3833333333323</v>
      </c>
      <c r="H467" s="232">
        <v>2997.7833333333328</v>
      </c>
      <c r="I467" s="232">
        <v>3031.0666666666666</v>
      </c>
      <c r="J467" s="232">
        <v>3052.4833333333331</v>
      </c>
      <c r="K467" s="231">
        <v>3009.65</v>
      </c>
      <c r="L467" s="231">
        <v>2954.95</v>
      </c>
      <c r="M467" s="231">
        <v>0.21465999999999999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2399.1</v>
      </c>
      <c r="D468" s="232">
        <v>2396.9333333333334</v>
      </c>
      <c r="E468" s="232">
        <v>2380.1166666666668</v>
      </c>
      <c r="F468" s="232">
        <v>2361.1333333333332</v>
      </c>
      <c r="G468" s="232">
        <v>2344.3166666666666</v>
      </c>
      <c r="H468" s="232">
        <v>2415.916666666667</v>
      </c>
      <c r="I468" s="232">
        <v>2432.7333333333336</v>
      </c>
      <c r="J468" s="232">
        <v>2451.7166666666672</v>
      </c>
      <c r="K468" s="231">
        <v>2413.75</v>
      </c>
      <c r="L468" s="231">
        <v>2377.9499999999998</v>
      </c>
      <c r="M468" s="231">
        <v>11.456910000000001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1480.45</v>
      </c>
      <c r="D469" s="232">
        <v>1485.8166666666666</v>
      </c>
      <c r="E469" s="232">
        <v>1462.6333333333332</v>
      </c>
      <c r="F469" s="232">
        <v>1444.8166666666666</v>
      </c>
      <c r="G469" s="232">
        <v>1421.6333333333332</v>
      </c>
      <c r="H469" s="232">
        <v>1503.6333333333332</v>
      </c>
      <c r="I469" s="232">
        <v>1526.8166666666666</v>
      </c>
      <c r="J469" s="232">
        <v>1544.6333333333332</v>
      </c>
      <c r="K469" s="231">
        <v>1509</v>
      </c>
      <c r="L469" s="231">
        <v>1468</v>
      </c>
      <c r="M469" s="231">
        <v>3.4734799999999999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496.7</v>
      </c>
      <c r="D470" s="232">
        <v>499.66666666666669</v>
      </c>
      <c r="E470" s="232">
        <v>492.63333333333338</v>
      </c>
      <c r="F470" s="232">
        <v>488.56666666666672</v>
      </c>
      <c r="G470" s="232">
        <v>481.53333333333342</v>
      </c>
      <c r="H470" s="232">
        <v>503.73333333333335</v>
      </c>
      <c r="I470" s="232">
        <v>510.76666666666665</v>
      </c>
      <c r="J470" s="232">
        <v>514.83333333333326</v>
      </c>
      <c r="K470" s="231">
        <v>506.7</v>
      </c>
      <c r="L470" s="231">
        <v>495.6</v>
      </c>
      <c r="M470" s="231">
        <v>2.6055100000000002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650.75</v>
      </c>
      <c r="D471" s="232">
        <v>650.11666666666667</v>
      </c>
      <c r="E471" s="232">
        <v>643.18333333333339</v>
      </c>
      <c r="F471" s="232">
        <v>635.61666666666667</v>
      </c>
      <c r="G471" s="232">
        <v>628.68333333333339</v>
      </c>
      <c r="H471" s="232">
        <v>657.68333333333339</v>
      </c>
      <c r="I471" s="232">
        <v>664.61666666666656</v>
      </c>
      <c r="J471" s="232">
        <v>672.18333333333339</v>
      </c>
      <c r="K471" s="231">
        <v>657.05</v>
      </c>
      <c r="L471" s="231">
        <v>642.54999999999995</v>
      </c>
      <c r="M471" s="231">
        <v>0.43190000000000001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1305.55</v>
      </c>
      <c r="D472" s="232">
        <v>1315.6000000000001</v>
      </c>
      <c r="E472" s="232">
        <v>1289.2500000000002</v>
      </c>
      <c r="F472" s="232">
        <v>1272.95</v>
      </c>
      <c r="G472" s="232">
        <v>1246.6000000000001</v>
      </c>
      <c r="H472" s="232">
        <v>1331.9000000000003</v>
      </c>
      <c r="I472" s="232">
        <v>1358.2500000000002</v>
      </c>
      <c r="J472" s="232">
        <v>1374.5500000000004</v>
      </c>
      <c r="K472" s="231">
        <v>1341.95</v>
      </c>
      <c r="L472" s="231">
        <v>1299.3</v>
      </c>
      <c r="M472" s="231">
        <v>4.0936500000000002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30.75</v>
      </c>
      <c r="D473" s="232">
        <v>30.916666666666668</v>
      </c>
      <c r="E473" s="232">
        <v>30.533333333333335</v>
      </c>
      <c r="F473" s="232">
        <v>30.316666666666666</v>
      </c>
      <c r="G473" s="232">
        <v>29.933333333333334</v>
      </c>
      <c r="H473" s="232">
        <v>31.133333333333336</v>
      </c>
      <c r="I473" s="232">
        <v>31.516666666666669</v>
      </c>
      <c r="J473" s="232">
        <v>31.733333333333338</v>
      </c>
      <c r="K473" s="231">
        <v>31.3</v>
      </c>
      <c r="L473" s="231">
        <v>30.7</v>
      </c>
      <c r="M473" s="231">
        <v>26.442820000000001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270.95</v>
      </c>
      <c r="D474" s="232">
        <v>271.93333333333334</v>
      </c>
      <c r="E474" s="232">
        <v>269.01666666666665</v>
      </c>
      <c r="F474" s="232">
        <v>267.08333333333331</v>
      </c>
      <c r="G474" s="232">
        <v>264.16666666666663</v>
      </c>
      <c r="H474" s="232">
        <v>273.86666666666667</v>
      </c>
      <c r="I474" s="232">
        <v>276.7833333333333</v>
      </c>
      <c r="J474" s="232">
        <v>278.7166666666667</v>
      </c>
      <c r="K474" s="231">
        <v>274.85000000000002</v>
      </c>
      <c r="L474" s="231">
        <v>270</v>
      </c>
      <c r="M474" s="231">
        <v>1.30644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292</v>
      </c>
      <c r="D475" s="232">
        <v>294.48333333333335</v>
      </c>
      <c r="E475" s="232">
        <v>287.51666666666671</v>
      </c>
      <c r="F475" s="232">
        <v>283.03333333333336</v>
      </c>
      <c r="G475" s="232">
        <v>276.06666666666672</v>
      </c>
      <c r="H475" s="232">
        <v>298.9666666666667</v>
      </c>
      <c r="I475" s="232">
        <v>305.93333333333339</v>
      </c>
      <c r="J475" s="232">
        <v>310.41666666666669</v>
      </c>
      <c r="K475" s="231">
        <v>301.45</v>
      </c>
      <c r="L475" s="231">
        <v>290</v>
      </c>
      <c r="M475" s="231">
        <v>8.6478999999999999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2551.0500000000002</v>
      </c>
      <c r="D476" s="232">
        <v>2541.0166666666669</v>
      </c>
      <c r="E476" s="232">
        <v>2518.1333333333337</v>
      </c>
      <c r="F476" s="232">
        <v>2485.2166666666667</v>
      </c>
      <c r="G476" s="232">
        <v>2462.3333333333335</v>
      </c>
      <c r="H476" s="232">
        <v>2573.9333333333338</v>
      </c>
      <c r="I476" s="232">
        <v>2596.8166666666671</v>
      </c>
      <c r="J476" s="232">
        <v>2629.733333333334</v>
      </c>
      <c r="K476" s="231">
        <v>2563.9</v>
      </c>
      <c r="L476" s="231">
        <v>2508.1</v>
      </c>
      <c r="M476" s="231">
        <v>1.2086399999999999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428.25</v>
      </c>
      <c r="D477" s="232">
        <v>431.8</v>
      </c>
      <c r="E477" s="232">
        <v>421.65000000000003</v>
      </c>
      <c r="F477" s="232">
        <v>415.05</v>
      </c>
      <c r="G477" s="232">
        <v>404.90000000000003</v>
      </c>
      <c r="H477" s="232">
        <v>438.40000000000003</v>
      </c>
      <c r="I477" s="232">
        <v>448.55</v>
      </c>
      <c r="J477" s="232">
        <v>455.15000000000003</v>
      </c>
      <c r="K477" s="231">
        <v>441.95</v>
      </c>
      <c r="L477" s="231">
        <v>425.2</v>
      </c>
      <c r="M477" s="231">
        <v>2.5570400000000002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510.75</v>
      </c>
      <c r="D478" s="232">
        <v>507.31666666666666</v>
      </c>
      <c r="E478" s="232">
        <v>501.63333333333333</v>
      </c>
      <c r="F478" s="232">
        <v>492.51666666666665</v>
      </c>
      <c r="G478" s="232">
        <v>486.83333333333331</v>
      </c>
      <c r="H478" s="232">
        <v>516.43333333333339</v>
      </c>
      <c r="I478" s="232">
        <v>522.11666666666656</v>
      </c>
      <c r="J478" s="232">
        <v>531.23333333333335</v>
      </c>
      <c r="K478" s="231">
        <v>513</v>
      </c>
      <c r="L478" s="231">
        <v>498.2</v>
      </c>
      <c r="M478" s="231">
        <v>15.551550000000001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738.3</v>
      </c>
      <c r="D479" s="232">
        <v>743.0333333333333</v>
      </c>
      <c r="E479" s="232">
        <v>731.26666666666665</v>
      </c>
      <c r="F479" s="232">
        <v>724.23333333333335</v>
      </c>
      <c r="G479" s="232">
        <v>712.4666666666667</v>
      </c>
      <c r="H479" s="232">
        <v>750.06666666666661</v>
      </c>
      <c r="I479" s="232">
        <v>761.83333333333326</v>
      </c>
      <c r="J479" s="232">
        <v>768.86666666666656</v>
      </c>
      <c r="K479" s="231">
        <v>754.8</v>
      </c>
      <c r="L479" s="231">
        <v>736</v>
      </c>
      <c r="M479" s="231">
        <v>21.002939999999999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668.6</v>
      </c>
      <c r="D480" s="232">
        <v>672.25</v>
      </c>
      <c r="E480" s="232">
        <v>660.6</v>
      </c>
      <c r="F480" s="232">
        <v>652.6</v>
      </c>
      <c r="G480" s="232">
        <v>640.95000000000005</v>
      </c>
      <c r="H480" s="232">
        <v>680.25</v>
      </c>
      <c r="I480" s="232">
        <v>691.90000000000009</v>
      </c>
      <c r="J480" s="232">
        <v>699.9</v>
      </c>
      <c r="K480" s="231">
        <v>683.9</v>
      </c>
      <c r="L480" s="231">
        <v>664.25</v>
      </c>
      <c r="M480" s="231">
        <v>1.32708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7216.7</v>
      </c>
      <c r="D481" s="232">
        <v>7208.1333333333341</v>
      </c>
      <c r="E481" s="232">
        <v>7174.4666666666681</v>
      </c>
      <c r="F481" s="232">
        <v>7132.2333333333336</v>
      </c>
      <c r="G481" s="232">
        <v>7098.5666666666675</v>
      </c>
      <c r="H481" s="232">
        <v>7250.3666666666686</v>
      </c>
      <c r="I481" s="232">
        <v>7284.0333333333347</v>
      </c>
      <c r="J481" s="232">
        <v>7326.2666666666692</v>
      </c>
      <c r="K481" s="231">
        <v>7241.8</v>
      </c>
      <c r="L481" s="231">
        <v>7165.9</v>
      </c>
      <c r="M481" s="231">
        <v>2.06602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66.849999999999994</v>
      </c>
      <c r="D482" s="232">
        <v>67.45</v>
      </c>
      <c r="E482" s="232">
        <v>65.400000000000006</v>
      </c>
      <c r="F482" s="232">
        <v>63.95</v>
      </c>
      <c r="G482" s="232">
        <v>61.900000000000006</v>
      </c>
      <c r="H482" s="232">
        <v>68.900000000000006</v>
      </c>
      <c r="I482" s="232">
        <v>70.949999999999989</v>
      </c>
      <c r="J482" s="232">
        <v>72.400000000000006</v>
      </c>
      <c r="K482" s="231">
        <v>69.5</v>
      </c>
      <c r="L482" s="231">
        <v>66</v>
      </c>
      <c r="M482" s="231">
        <v>98.81953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1431.35</v>
      </c>
      <c r="D483" s="232">
        <v>1437</v>
      </c>
      <c r="E483" s="232">
        <v>1419.9</v>
      </c>
      <c r="F483" s="232">
        <v>1408.45</v>
      </c>
      <c r="G483" s="232">
        <v>1391.3500000000001</v>
      </c>
      <c r="H483" s="232">
        <v>1448.45</v>
      </c>
      <c r="I483" s="232">
        <v>1465.55</v>
      </c>
      <c r="J483" s="232">
        <v>1477</v>
      </c>
      <c r="K483" s="231">
        <v>1454.1</v>
      </c>
      <c r="L483" s="231">
        <v>1425.55</v>
      </c>
      <c r="M483" s="231">
        <v>1.54359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743.4</v>
      </c>
      <c r="D484" s="242">
        <v>742.80000000000007</v>
      </c>
      <c r="E484" s="242">
        <v>739.20000000000016</v>
      </c>
      <c r="F484" s="242">
        <v>735.00000000000011</v>
      </c>
      <c r="G484" s="242">
        <v>731.4000000000002</v>
      </c>
      <c r="H484" s="242">
        <v>747.00000000000011</v>
      </c>
      <c r="I484" s="242">
        <v>750.6</v>
      </c>
      <c r="J484" s="241">
        <v>754.80000000000007</v>
      </c>
      <c r="K484" s="241">
        <v>746.4</v>
      </c>
      <c r="L484" s="241">
        <v>738.6</v>
      </c>
      <c r="M484" s="217">
        <v>6.2637400000000003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243.6</v>
      </c>
      <c r="D485" s="242">
        <v>245.06666666666669</v>
      </c>
      <c r="E485" s="242">
        <v>240.63333333333338</v>
      </c>
      <c r="F485" s="242">
        <v>237.66666666666669</v>
      </c>
      <c r="G485" s="242">
        <v>233.23333333333338</v>
      </c>
      <c r="H485" s="242">
        <v>248.03333333333339</v>
      </c>
      <c r="I485" s="242">
        <v>252.46666666666673</v>
      </c>
      <c r="J485" s="241">
        <v>255.43333333333339</v>
      </c>
      <c r="K485" s="241">
        <v>249.5</v>
      </c>
      <c r="L485" s="241">
        <v>242.1</v>
      </c>
      <c r="M485" s="217">
        <v>2.4974500000000002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2441.1999999999998</v>
      </c>
      <c r="D486" s="232">
        <v>2437.6</v>
      </c>
      <c r="E486" s="232">
        <v>2401.6</v>
      </c>
      <c r="F486" s="232">
        <v>2362</v>
      </c>
      <c r="G486" s="232">
        <v>2326</v>
      </c>
      <c r="H486" s="232">
        <v>2477.1999999999998</v>
      </c>
      <c r="I486" s="232">
        <v>2513.1999999999998</v>
      </c>
      <c r="J486" s="232">
        <v>2552.7999999999997</v>
      </c>
      <c r="K486" s="231">
        <v>2473.6</v>
      </c>
      <c r="L486" s="231">
        <v>2398</v>
      </c>
      <c r="M486" s="231">
        <v>0.21482999999999999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650.79999999999995</v>
      </c>
      <c r="D487" s="242">
        <v>652.88333333333333</v>
      </c>
      <c r="E487" s="242">
        <v>640.56666666666661</v>
      </c>
      <c r="F487" s="242">
        <v>630.33333333333326</v>
      </c>
      <c r="G487" s="242">
        <v>618.01666666666654</v>
      </c>
      <c r="H487" s="242">
        <v>663.11666666666667</v>
      </c>
      <c r="I487" s="242">
        <v>675.43333333333351</v>
      </c>
      <c r="J487" s="241">
        <v>685.66666666666674</v>
      </c>
      <c r="K487" s="241">
        <v>665.2</v>
      </c>
      <c r="L487" s="241">
        <v>642.65</v>
      </c>
      <c r="M487" s="217">
        <v>0.46360000000000001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323.55</v>
      </c>
      <c r="D488" s="232">
        <v>324.61666666666667</v>
      </c>
      <c r="E488" s="232">
        <v>318.78333333333336</v>
      </c>
      <c r="F488" s="232">
        <v>314.01666666666671</v>
      </c>
      <c r="G488" s="232">
        <v>308.18333333333339</v>
      </c>
      <c r="H488" s="232">
        <v>329.38333333333333</v>
      </c>
      <c r="I488" s="232">
        <v>335.21666666666658</v>
      </c>
      <c r="J488" s="232">
        <v>339.98333333333329</v>
      </c>
      <c r="K488" s="231">
        <v>330.45</v>
      </c>
      <c r="L488" s="231">
        <v>319.85000000000002</v>
      </c>
      <c r="M488" s="231">
        <v>1.78548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309.05</v>
      </c>
      <c r="D489" s="242">
        <v>313.5</v>
      </c>
      <c r="E489" s="232">
        <v>304.05</v>
      </c>
      <c r="F489" s="232">
        <v>299.05</v>
      </c>
      <c r="G489" s="232">
        <v>289.60000000000002</v>
      </c>
      <c r="H489" s="232">
        <v>318.5</v>
      </c>
      <c r="I489" s="232">
        <v>327.95000000000005</v>
      </c>
      <c r="J489" s="232">
        <v>332.95</v>
      </c>
      <c r="K489" s="231">
        <v>322.95</v>
      </c>
      <c r="L489" s="231">
        <v>308.5</v>
      </c>
      <c r="M489" s="231">
        <v>1.3532900000000001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250.7</v>
      </c>
      <c r="D490" s="232">
        <v>252.45000000000002</v>
      </c>
      <c r="E490" s="232">
        <v>244.90000000000003</v>
      </c>
      <c r="F490" s="232">
        <v>239.10000000000002</v>
      </c>
      <c r="G490" s="232">
        <v>231.55000000000004</v>
      </c>
      <c r="H490" s="232">
        <v>258.25</v>
      </c>
      <c r="I490" s="232">
        <v>265.80000000000007</v>
      </c>
      <c r="J490" s="232">
        <v>271.60000000000002</v>
      </c>
      <c r="K490" s="231">
        <v>260</v>
      </c>
      <c r="L490" s="231">
        <v>246.65</v>
      </c>
      <c r="M490" s="231">
        <v>1.1297900000000001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1291.55</v>
      </c>
      <c r="D491" s="242">
        <v>1300.7</v>
      </c>
      <c r="E491" s="232">
        <v>1276.6000000000001</v>
      </c>
      <c r="F491" s="232">
        <v>1261.6500000000001</v>
      </c>
      <c r="G491" s="232">
        <v>1237.5500000000002</v>
      </c>
      <c r="H491" s="232">
        <v>1315.65</v>
      </c>
      <c r="I491" s="232">
        <v>1339.75</v>
      </c>
      <c r="J491" s="232">
        <v>1354.7</v>
      </c>
      <c r="K491" s="231">
        <v>1324.8</v>
      </c>
      <c r="L491" s="231">
        <v>1285.75</v>
      </c>
      <c r="M491" s="231">
        <v>12.84563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1162.9000000000001</v>
      </c>
      <c r="D492" s="232">
        <v>1163.4666666666667</v>
      </c>
      <c r="E492" s="232">
        <v>1132.9333333333334</v>
      </c>
      <c r="F492" s="232">
        <v>1102.9666666666667</v>
      </c>
      <c r="G492" s="232">
        <v>1072.4333333333334</v>
      </c>
      <c r="H492" s="232">
        <v>1193.4333333333334</v>
      </c>
      <c r="I492" s="232">
        <v>1223.9666666666667</v>
      </c>
      <c r="J492" s="232">
        <v>1253.9333333333334</v>
      </c>
      <c r="K492" s="231">
        <v>1194</v>
      </c>
      <c r="L492" s="231">
        <v>1133.5</v>
      </c>
      <c r="M492" s="231">
        <v>1.55219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294.45</v>
      </c>
      <c r="D493" s="242">
        <v>297.09999999999997</v>
      </c>
      <c r="E493" s="232">
        <v>289.34999999999991</v>
      </c>
      <c r="F493" s="232">
        <v>284.24999999999994</v>
      </c>
      <c r="G493" s="232">
        <v>276.49999999999989</v>
      </c>
      <c r="H493" s="232">
        <v>302.19999999999993</v>
      </c>
      <c r="I493" s="232">
        <v>309.95000000000005</v>
      </c>
      <c r="J493" s="232">
        <v>315.04999999999995</v>
      </c>
      <c r="K493" s="231">
        <v>304.85000000000002</v>
      </c>
      <c r="L493" s="231">
        <v>292</v>
      </c>
      <c r="M493" s="231">
        <v>104.91706000000001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371.8</v>
      </c>
      <c r="D494" s="232">
        <v>376.66666666666669</v>
      </c>
      <c r="E494" s="232">
        <v>361.93333333333339</v>
      </c>
      <c r="F494" s="232">
        <v>352.06666666666672</v>
      </c>
      <c r="G494" s="232">
        <v>337.33333333333343</v>
      </c>
      <c r="H494" s="232">
        <v>386.53333333333336</v>
      </c>
      <c r="I494" s="232">
        <v>401.26666666666659</v>
      </c>
      <c r="J494" s="232">
        <v>411.13333333333333</v>
      </c>
      <c r="K494" s="231">
        <v>391.4</v>
      </c>
      <c r="L494" s="231">
        <v>366.8</v>
      </c>
      <c r="M494" s="231">
        <v>1.59127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1856.65</v>
      </c>
      <c r="D495" s="242">
        <v>1864.5333333333335</v>
      </c>
      <c r="E495" s="232">
        <v>1844.116666666667</v>
      </c>
      <c r="F495" s="232">
        <v>1831.5833333333335</v>
      </c>
      <c r="G495" s="232">
        <v>1811.166666666667</v>
      </c>
      <c r="H495" s="232">
        <v>1877.0666666666671</v>
      </c>
      <c r="I495" s="232">
        <v>1897.4833333333336</v>
      </c>
      <c r="J495" s="232">
        <v>1910.0166666666671</v>
      </c>
      <c r="K495" s="231">
        <v>1884.95</v>
      </c>
      <c r="L495" s="231">
        <v>1852</v>
      </c>
      <c r="M495" s="231">
        <v>0.43123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6.75</v>
      </c>
      <c r="D496" s="242">
        <v>6.8166666666666673</v>
      </c>
      <c r="E496" s="232">
        <v>6.5833333333333348</v>
      </c>
      <c r="F496" s="232">
        <v>6.4166666666666679</v>
      </c>
      <c r="G496" s="232">
        <v>6.1833333333333353</v>
      </c>
      <c r="H496" s="232">
        <v>6.9833333333333343</v>
      </c>
      <c r="I496" s="232">
        <v>7.2166666666666668</v>
      </c>
      <c r="J496" s="232">
        <v>7.3833333333333337</v>
      </c>
      <c r="K496" s="231">
        <v>7.05</v>
      </c>
      <c r="L496" s="231">
        <v>6.65</v>
      </c>
      <c r="M496" s="231">
        <v>1347.6468600000001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895.2</v>
      </c>
      <c r="D497" s="242">
        <v>899.35</v>
      </c>
      <c r="E497" s="232">
        <v>888.15000000000009</v>
      </c>
      <c r="F497" s="232">
        <v>881.1</v>
      </c>
      <c r="G497" s="232">
        <v>869.90000000000009</v>
      </c>
      <c r="H497" s="232">
        <v>906.40000000000009</v>
      </c>
      <c r="I497" s="232">
        <v>917.60000000000014</v>
      </c>
      <c r="J497" s="232">
        <v>924.65000000000009</v>
      </c>
      <c r="K497" s="231">
        <v>910.55</v>
      </c>
      <c r="L497" s="231">
        <v>892.3</v>
      </c>
      <c r="M497" s="231">
        <v>22.873010000000001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185.75</v>
      </c>
      <c r="D498" s="242">
        <v>186.5333333333333</v>
      </c>
      <c r="E498" s="232">
        <v>183.4166666666666</v>
      </c>
      <c r="F498" s="232">
        <v>181.08333333333329</v>
      </c>
      <c r="G498" s="232">
        <v>177.96666666666658</v>
      </c>
      <c r="H498" s="232">
        <v>188.86666666666662</v>
      </c>
      <c r="I498" s="232">
        <v>191.98333333333329</v>
      </c>
      <c r="J498" s="232">
        <v>194.31666666666663</v>
      </c>
      <c r="K498" s="231">
        <v>189.65</v>
      </c>
      <c r="L498" s="231">
        <v>184.2</v>
      </c>
      <c r="M498" s="231">
        <v>4.1522199999999998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68.5</v>
      </c>
      <c r="D499" s="242">
        <v>68.649999999999991</v>
      </c>
      <c r="E499" s="232">
        <v>68.049999999999983</v>
      </c>
      <c r="F499" s="232">
        <v>67.599999999999994</v>
      </c>
      <c r="G499" s="232">
        <v>66.999999999999986</v>
      </c>
      <c r="H499" s="232">
        <v>69.09999999999998</v>
      </c>
      <c r="I499" s="232">
        <v>69.699999999999974</v>
      </c>
      <c r="J499" s="232">
        <v>70.149999999999977</v>
      </c>
      <c r="K499" s="231">
        <v>69.25</v>
      </c>
      <c r="L499" s="231">
        <v>68.2</v>
      </c>
      <c r="M499" s="231">
        <v>2.7165900000000001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667.95</v>
      </c>
      <c r="D500" s="242">
        <v>672.94999999999993</v>
      </c>
      <c r="E500" s="232">
        <v>660.99999999999989</v>
      </c>
      <c r="F500" s="232">
        <v>654.04999999999995</v>
      </c>
      <c r="G500" s="232">
        <v>642.09999999999991</v>
      </c>
      <c r="H500" s="232">
        <v>679.89999999999986</v>
      </c>
      <c r="I500" s="232">
        <v>691.84999999999991</v>
      </c>
      <c r="J500" s="232">
        <v>698.79999999999984</v>
      </c>
      <c r="K500" s="231">
        <v>684.9</v>
      </c>
      <c r="L500" s="231">
        <v>666</v>
      </c>
      <c r="M500" s="231">
        <v>1.31897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1321</v>
      </c>
      <c r="D501" s="242">
        <v>1305.6166666666668</v>
      </c>
      <c r="E501" s="232">
        <v>1286.4333333333336</v>
      </c>
      <c r="F501" s="232">
        <v>1251.8666666666668</v>
      </c>
      <c r="G501" s="232">
        <v>1232.6833333333336</v>
      </c>
      <c r="H501" s="232">
        <v>1340.1833333333336</v>
      </c>
      <c r="I501" s="232">
        <v>1359.366666666667</v>
      </c>
      <c r="J501" s="232">
        <v>1393.9333333333336</v>
      </c>
      <c r="K501" s="231">
        <v>1324.8</v>
      </c>
      <c r="L501" s="231">
        <v>1271.05</v>
      </c>
      <c r="M501" s="231">
        <v>2.9731900000000002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393.3</v>
      </c>
      <c r="D502" s="242">
        <v>394.11666666666662</v>
      </c>
      <c r="E502" s="232">
        <v>391.73333333333323</v>
      </c>
      <c r="F502" s="232">
        <v>390.16666666666663</v>
      </c>
      <c r="G502" s="232">
        <v>387.78333333333325</v>
      </c>
      <c r="H502" s="232">
        <v>395.68333333333322</v>
      </c>
      <c r="I502" s="232">
        <v>398.06666666666655</v>
      </c>
      <c r="J502" s="232">
        <v>399.63333333333321</v>
      </c>
      <c r="K502" s="231">
        <v>396.5</v>
      </c>
      <c r="L502" s="231">
        <v>392.55</v>
      </c>
      <c r="M502" s="231">
        <v>25.533169999999998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194.55</v>
      </c>
      <c r="D503" s="242">
        <v>196.13333333333333</v>
      </c>
      <c r="E503" s="232">
        <v>192.06666666666666</v>
      </c>
      <c r="F503" s="232">
        <v>189.58333333333334</v>
      </c>
      <c r="G503" s="232">
        <v>185.51666666666668</v>
      </c>
      <c r="H503" s="232">
        <v>198.61666666666665</v>
      </c>
      <c r="I503" s="232">
        <v>202.68333333333331</v>
      </c>
      <c r="J503" s="232">
        <v>205.16666666666663</v>
      </c>
      <c r="K503" s="231">
        <v>200.2</v>
      </c>
      <c r="L503" s="231">
        <v>193.65</v>
      </c>
      <c r="M503" s="231">
        <v>3.3317299999999999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16.149999999999999</v>
      </c>
      <c r="D504" s="242">
        <v>16.266666666666669</v>
      </c>
      <c r="E504" s="232">
        <v>15.983333333333338</v>
      </c>
      <c r="F504" s="232">
        <v>15.81666666666667</v>
      </c>
      <c r="G504" s="232">
        <v>15.533333333333339</v>
      </c>
      <c r="H504" s="232">
        <v>16.433333333333337</v>
      </c>
      <c r="I504" s="232">
        <v>16.716666666666669</v>
      </c>
      <c r="J504" s="232">
        <v>16.883333333333336</v>
      </c>
      <c r="K504" s="231">
        <v>16.55</v>
      </c>
      <c r="L504" s="231">
        <v>16.100000000000001</v>
      </c>
      <c r="M504" s="231">
        <v>885.44284000000005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10343.5</v>
      </c>
      <c r="D505" s="242">
        <v>10296.949999999999</v>
      </c>
      <c r="E505" s="232">
        <v>10144.899999999998</v>
      </c>
      <c r="F505" s="232">
        <v>9946.2999999999993</v>
      </c>
      <c r="G505" s="232">
        <v>9794.2499999999982</v>
      </c>
      <c r="H505" s="232">
        <v>10495.549999999997</v>
      </c>
      <c r="I505" s="232">
        <v>10647.599999999997</v>
      </c>
      <c r="J505" s="232">
        <v>10846.199999999997</v>
      </c>
      <c r="K505" s="231">
        <v>10449</v>
      </c>
      <c r="L505" s="231">
        <v>10098.35</v>
      </c>
      <c r="M505" s="231">
        <v>6.4280000000000004E-2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195.55</v>
      </c>
      <c r="D506" s="232">
        <v>196.13333333333333</v>
      </c>
      <c r="E506" s="232">
        <v>187.41666666666666</v>
      </c>
      <c r="F506" s="232">
        <v>179.28333333333333</v>
      </c>
      <c r="G506" s="232">
        <v>170.56666666666666</v>
      </c>
      <c r="H506" s="232">
        <v>204.26666666666665</v>
      </c>
      <c r="I506" s="232">
        <v>212.98333333333335</v>
      </c>
      <c r="J506" s="231">
        <v>221.11666666666665</v>
      </c>
      <c r="K506" s="231">
        <v>204.85</v>
      </c>
      <c r="L506" s="231">
        <v>188</v>
      </c>
      <c r="M506" s="217">
        <v>373.57144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291.60000000000002</v>
      </c>
      <c r="D507" s="232">
        <v>293.93333333333334</v>
      </c>
      <c r="E507" s="232">
        <v>282.66666666666669</v>
      </c>
      <c r="F507" s="232">
        <v>273.73333333333335</v>
      </c>
      <c r="G507" s="232">
        <v>262.4666666666667</v>
      </c>
      <c r="H507" s="232">
        <v>302.86666666666667</v>
      </c>
      <c r="I507" s="232">
        <v>314.13333333333333</v>
      </c>
      <c r="J507" s="231">
        <v>323.06666666666666</v>
      </c>
      <c r="K507" s="231">
        <v>305.2</v>
      </c>
      <c r="L507" s="231">
        <v>285</v>
      </c>
      <c r="M507" s="217">
        <v>35.725000000000001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54.45</v>
      </c>
      <c r="D508" s="242">
        <v>55.066666666666663</v>
      </c>
      <c r="E508" s="232">
        <v>53.383333333333326</v>
      </c>
      <c r="F508" s="232">
        <v>52.316666666666663</v>
      </c>
      <c r="G508" s="232">
        <v>50.633333333333326</v>
      </c>
      <c r="H508" s="232">
        <v>56.133333333333326</v>
      </c>
      <c r="I508" s="232">
        <v>57.816666666666663</v>
      </c>
      <c r="J508" s="232">
        <v>58.883333333333326</v>
      </c>
      <c r="K508" s="231">
        <v>56.75</v>
      </c>
      <c r="L508" s="231">
        <v>54</v>
      </c>
      <c r="M508" s="231">
        <v>734.40698999999995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466.45</v>
      </c>
      <c r="D509" s="242">
        <v>466.5333333333333</v>
      </c>
      <c r="E509" s="232">
        <v>461.41666666666663</v>
      </c>
      <c r="F509" s="232">
        <v>456.38333333333333</v>
      </c>
      <c r="G509" s="232">
        <v>451.26666666666665</v>
      </c>
      <c r="H509" s="232">
        <v>471.56666666666661</v>
      </c>
      <c r="I509" s="232">
        <v>476.68333333333328</v>
      </c>
      <c r="J509" s="232">
        <v>481.71666666666658</v>
      </c>
      <c r="K509" s="231">
        <v>471.65</v>
      </c>
      <c r="L509" s="231">
        <v>461.5</v>
      </c>
      <c r="M509" s="231">
        <v>8.92849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1411.7</v>
      </c>
      <c r="D510" s="232">
        <v>1423.6166666666668</v>
      </c>
      <c r="E510" s="232">
        <v>1393.1333333333337</v>
      </c>
      <c r="F510" s="232">
        <v>1374.5666666666668</v>
      </c>
      <c r="G510" s="232">
        <v>1344.0833333333337</v>
      </c>
      <c r="H510" s="232">
        <v>1442.1833333333336</v>
      </c>
      <c r="I510" s="232">
        <v>1472.6666666666667</v>
      </c>
      <c r="J510" s="231">
        <v>1491.2333333333336</v>
      </c>
      <c r="K510" s="231">
        <v>1454.1</v>
      </c>
      <c r="L510" s="231">
        <v>1405.05</v>
      </c>
      <c r="M510" s="217">
        <v>0.12449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1463</v>
      </c>
      <c r="D511" s="242">
        <v>1474.9666666666665</v>
      </c>
      <c r="E511" s="232">
        <v>1440.0333333333328</v>
      </c>
      <c r="F511" s="232">
        <v>1417.0666666666664</v>
      </c>
      <c r="G511" s="232">
        <v>1382.1333333333328</v>
      </c>
      <c r="H511" s="232">
        <v>1497.9333333333329</v>
      </c>
      <c r="I511" s="232">
        <v>1532.8666666666668</v>
      </c>
      <c r="J511" s="232">
        <v>1555.833333333333</v>
      </c>
      <c r="K511" s="231">
        <v>1509.9</v>
      </c>
      <c r="L511" s="231">
        <v>1452</v>
      </c>
      <c r="M511" s="231">
        <v>0.62405999999999995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4"/>
      <c r="B5" s="395"/>
      <c r="C5" s="394"/>
      <c r="D5" s="39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96" t="s">
        <v>513</v>
      </c>
      <c r="C7" s="395"/>
      <c r="D7" s="7">
        <f>Main!B10</f>
        <v>44984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44981</v>
      </c>
      <c r="B10" s="29">
        <v>539506</v>
      </c>
      <c r="C10" s="28" t="s">
        <v>1056</v>
      </c>
      <c r="D10" s="28" t="s">
        <v>1057</v>
      </c>
      <c r="E10" s="28" t="s">
        <v>523</v>
      </c>
      <c r="F10" s="85">
        <v>833519</v>
      </c>
      <c r="G10" s="29">
        <v>1.85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44981</v>
      </c>
      <c r="B11" s="29">
        <v>539506</v>
      </c>
      <c r="C11" s="28" t="s">
        <v>1056</v>
      </c>
      <c r="D11" s="28" t="s">
        <v>1058</v>
      </c>
      <c r="E11" s="28" t="s">
        <v>522</v>
      </c>
      <c r="F11" s="85">
        <v>1600000</v>
      </c>
      <c r="G11" s="29">
        <v>1.85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44981</v>
      </c>
      <c r="B12" s="29">
        <v>539559</v>
      </c>
      <c r="C12" s="28" t="s">
        <v>1014</v>
      </c>
      <c r="D12" s="28" t="s">
        <v>1059</v>
      </c>
      <c r="E12" s="28" t="s">
        <v>523</v>
      </c>
      <c r="F12" s="85">
        <v>99969</v>
      </c>
      <c r="G12" s="29">
        <v>18.8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44981</v>
      </c>
      <c r="B13" s="29">
        <v>539559</v>
      </c>
      <c r="C13" s="28" t="s">
        <v>1014</v>
      </c>
      <c r="D13" s="28" t="s">
        <v>1059</v>
      </c>
      <c r="E13" s="28" t="s">
        <v>522</v>
      </c>
      <c r="F13" s="85">
        <v>383040</v>
      </c>
      <c r="G13" s="29">
        <v>18.7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44981</v>
      </c>
      <c r="B14" s="29">
        <v>539559</v>
      </c>
      <c r="C14" s="28" t="s">
        <v>1014</v>
      </c>
      <c r="D14" s="28" t="s">
        <v>1060</v>
      </c>
      <c r="E14" s="28" t="s">
        <v>522</v>
      </c>
      <c r="F14" s="85">
        <v>232400</v>
      </c>
      <c r="G14" s="29">
        <v>18.71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44981</v>
      </c>
      <c r="B15" s="29">
        <v>539559</v>
      </c>
      <c r="C15" s="28" t="s">
        <v>1014</v>
      </c>
      <c r="D15" s="28" t="s">
        <v>1060</v>
      </c>
      <c r="E15" s="28" t="s">
        <v>523</v>
      </c>
      <c r="F15" s="85">
        <v>87838</v>
      </c>
      <c r="G15" s="29">
        <v>18.8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44981</v>
      </c>
      <c r="B16" s="29">
        <v>537707</v>
      </c>
      <c r="C16" s="28" t="s">
        <v>1061</v>
      </c>
      <c r="D16" s="28" t="s">
        <v>1062</v>
      </c>
      <c r="E16" s="28" t="s">
        <v>522</v>
      </c>
      <c r="F16" s="85">
        <v>85984</v>
      </c>
      <c r="G16" s="29">
        <v>67.47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44981</v>
      </c>
      <c r="B17" s="29">
        <v>537707</v>
      </c>
      <c r="C17" s="28" t="s">
        <v>1061</v>
      </c>
      <c r="D17" s="28" t="s">
        <v>1062</v>
      </c>
      <c r="E17" s="28" t="s">
        <v>523</v>
      </c>
      <c r="F17" s="85">
        <v>1300</v>
      </c>
      <c r="G17" s="29">
        <v>68.03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44981</v>
      </c>
      <c r="B18" s="29">
        <v>521137</v>
      </c>
      <c r="C18" s="28" t="s">
        <v>1031</v>
      </c>
      <c r="D18" s="28" t="s">
        <v>1032</v>
      </c>
      <c r="E18" s="28" t="s">
        <v>522</v>
      </c>
      <c r="F18" s="85">
        <v>101447</v>
      </c>
      <c r="G18" s="29">
        <v>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44981</v>
      </c>
      <c r="B19" s="29">
        <v>508980</v>
      </c>
      <c r="C19" s="28" t="s">
        <v>1033</v>
      </c>
      <c r="D19" s="28" t="s">
        <v>1034</v>
      </c>
      <c r="E19" s="28" t="s">
        <v>523</v>
      </c>
      <c r="F19" s="85">
        <v>700000</v>
      </c>
      <c r="G19" s="29">
        <v>4.5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44981</v>
      </c>
      <c r="B20" s="29">
        <v>508980</v>
      </c>
      <c r="C20" s="28" t="s">
        <v>1033</v>
      </c>
      <c r="D20" s="28" t="s">
        <v>1063</v>
      </c>
      <c r="E20" s="28" t="s">
        <v>522</v>
      </c>
      <c r="F20" s="85">
        <v>100000</v>
      </c>
      <c r="G20" s="29">
        <v>4.5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44981</v>
      </c>
      <c r="B21" s="29">
        <v>508980</v>
      </c>
      <c r="C21" s="28" t="s">
        <v>1033</v>
      </c>
      <c r="D21" s="28" t="s">
        <v>1035</v>
      </c>
      <c r="E21" s="28" t="s">
        <v>522</v>
      </c>
      <c r="F21" s="85">
        <v>100000</v>
      </c>
      <c r="G21" s="29">
        <v>4.5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44981</v>
      </c>
      <c r="B22" s="29">
        <v>508980</v>
      </c>
      <c r="C22" s="28" t="s">
        <v>1033</v>
      </c>
      <c r="D22" s="28" t="s">
        <v>1064</v>
      </c>
      <c r="E22" s="28" t="s">
        <v>522</v>
      </c>
      <c r="F22" s="85">
        <v>100000</v>
      </c>
      <c r="G22" s="29">
        <v>4.5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44981</v>
      </c>
      <c r="B23" s="29">
        <v>540936</v>
      </c>
      <c r="C23" s="28" t="s">
        <v>1036</v>
      </c>
      <c r="D23" s="28" t="s">
        <v>1065</v>
      </c>
      <c r="E23" s="28" t="s">
        <v>523</v>
      </c>
      <c r="F23" s="85">
        <v>57485</v>
      </c>
      <c r="G23" s="29">
        <v>16.149999999999999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44981</v>
      </c>
      <c r="B24" s="29">
        <v>540266</v>
      </c>
      <c r="C24" s="28" t="s">
        <v>1066</v>
      </c>
      <c r="D24" s="28" t="s">
        <v>1067</v>
      </c>
      <c r="E24" s="28" t="s">
        <v>523</v>
      </c>
      <c r="F24" s="85">
        <v>47000</v>
      </c>
      <c r="G24" s="29">
        <v>41.41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44981</v>
      </c>
      <c r="B25" s="29">
        <v>540266</v>
      </c>
      <c r="C25" s="28" t="s">
        <v>1066</v>
      </c>
      <c r="D25" s="28" t="s">
        <v>1068</v>
      </c>
      <c r="E25" s="28" t="s">
        <v>523</v>
      </c>
      <c r="F25" s="85">
        <v>70000</v>
      </c>
      <c r="G25" s="29">
        <v>42.03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44981</v>
      </c>
      <c r="B26" s="29">
        <v>540266</v>
      </c>
      <c r="C26" s="28" t="s">
        <v>1066</v>
      </c>
      <c r="D26" s="28" t="s">
        <v>1069</v>
      </c>
      <c r="E26" s="28" t="s">
        <v>522</v>
      </c>
      <c r="F26" s="85">
        <v>59500</v>
      </c>
      <c r="G26" s="29">
        <v>41.53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44981</v>
      </c>
      <c r="B27" s="29">
        <v>540266</v>
      </c>
      <c r="C27" s="28" t="s">
        <v>1066</v>
      </c>
      <c r="D27" s="28" t="s">
        <v>1070</v>
      </c>
      <c r="E27" s="28" t="s">
        <v>522</v>
      </c>
      <c r="F27" s="85">
        <v>45226</v>
      </c>
      <c r="G27" s="29">
        <v>42.16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44981</v>
      </c>
      <c r="B28" s="29">
        <v>543520</v>
      </c>
      <c r="C28" s="28" t="s">
        <v>1071</v>
      </c>
      <c r="D28" s="28" t="s">
        <v>1057</v>
      </c>
      <c r="E28" s="28" t="s">
        <v>523</v>
      </c>
      <c r="F28" s="85">
        <v>286000</v>
      </c>
      <c r="G28" s="29">
        <v>44.13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44981</v>
      </c>
      <c r="B29" s="29">
        <v>543520</v>
      </c>
      <c r="C29" s="28" t="s">
        <v>1071</v>
      </c>
      <c r="D29" s="28" t="s">
        <v>1072</v>
      </c>
      <c r="E29" s="28" t="s">
        <v>523</v>
      </c>
      <c r="F29" s="85">
        <v>2000</v>
      </c>
      <c r="G29" s="29">
        <v>45.05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44981</v>
      </c>
      <c r="B30" s="29">
        <v>543520</v>
      </c>
      <c r="C30" s="28" t="s">
        <v>1071</v>
      </c>
      <c r="D30" s="28" t="s">
        <v>1072</v>
      </c>
      <c r="E30" s="28" t="s">
        <v>522</v>
      </c>
      <c r="F30" s="85">
        <v>197000</v>
      </c>
      <c r="G30" s="29">
        <v>44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44981</v>
      </c>
      <c r="B31" s="29">
        <v>530663</v>
      </c>
      <c r="C31" s="28" t="s">
        <v>1015</v>
      </c>
      <c r="D31" s="28" t="s">
        <v>1016</v>
      </c>
      <c r="E31" s="28" t="s">
        <v>523</v>
      </c>
      <c r="F31" s="85">
        <v>406406</v>
      </c>
      <c r="G31" s="29">
        <v>2.2799999999999998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44981</v>
      </c>
      <c r="B32" s="29">
        <v>543769</v>
      </c>
      <c r="C32" s="28" t="s">
        <v>995</v>
      </c>
      <c r="D32" s="28" t="s">
        <v>1073</v>
      </c>
      <c r="E32" s="28" t="s">
        <v>522</v>
      </c>
      <c r="F32" s="85">
        <v>100000</v>
      </c>
      <c r="G32" s="29">
        <v>19.75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44981</v>
      </c>
      <c r="B33" s="29">
        <v>543286</v>
      </c>
      <c r="C33" s="28" t="s">
        <v>1074</v>
      </c>
      <c r="D33" s="28" t="s">
        <v>1075</v>
      </c>
      <c r="E33" s="28" t="s">
        <v>523</v>
      </c>
      <c r="F33" s="85">
        <v>36000</v>
      </c>
      <c r="G33" s="29">
        <v>21.94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44981</v>
      </c>
      <c r="B34" s="29">
        <v>538765</v>
      </c>
      <c r="C34" s="28" t="s">
        <v>1076</v>
      </c>
      <c r="D34" s="28" t="s">
        <v>1077</v>
      </c>
      <c r="E34" s="28" t="s">
        <v>522</v>
      </c>
      <c r="F34" s="85">
        <v>35000</v>
      </c>
      <c r="G34" s="29">
        <v>3.97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44981</v>
      </c>
      <c r="B35" s="29">
        <v>538765</v>
      </c>
      <c r="C35" s="28" t="s">
        <v>1076</v>
      </c>
      <c r="D35" s="28" t="s">
        <v>1078</v>
      </c>
      <c r="E35" s="28" t="s">
        <v>523</v>
      </c>
      <c r="F35" s="85">
        <v>35000</v>
      </c>
      <c r="G35" s="29">
        <v>3.97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44981</v>
      </c>
      <c r="B36" s="29">
        <v>539814</v>
      </c>
      <c r="C36" s="28" t="s">
        <v>1037</v>
      </c>
      <c r="D36" s="28" t="s">
        <v>1079</v>
      </c>
      <c r="E36" s="28" t="s">
        <v>523</v>
      </c>
      <c r="F36" s="85">
        <v>38175</v>
      </c>
      <c r="G36" s="29">
        <v>35.65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44981</v>
      </c>
      <c r="B37" s="29">
        <v>539814</v>
      </c>
      <c r="C37" s="28" t="s">
        <v>1037</v>
      </c>
      <c r="D37" s="28" t="s">
        <v>1038</v>
      </c>
      <c r="E37" s="28" t="s">
        <v>522</v>
      </c>
      <c r="F37" s="85">
        <v>62928</v>
      </c>
      <c r="G37" s="29">
        <v>35.979999999999997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44981</v>
      </c>
      <c r="B38" s="29">
        <v>511000</v>
      </c>
      <c r="C38" s="28" t="s">
        <v>1080</v>
      </c>
      <c r="D38" s="28" t="s">
        <v>1081</v>
      </c>
      <c r="E38" s="28" t="s">
        <v>523</v>
      </c>
      <c r="F38" s="85">
        <v>425000</v>
      </c>
      <c r="G38" s="29">
        <v>8.8000000000000007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44981</v>
      </c>
      <c r="B39" s="29">
        <v>511000</v>
      </c>
      <c r="C39" s="28" t="s">
        <v>1080</v>
      </c>
      <c r="D39" s="28" t="s">
        <v>1082</v>
      </c>
      <c r="E39" s="28" t="s">
        <v>523</v>
      </c>
      <c r="F39" s="85">
        <v>875000</v>
      </c>
      <c r="G39" s="29">
        <v>8.8000000000000007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44981</v>
      </c>
      <c r="B40" s="29">
        <v>511000</v>
      </c>
      <c r="C40" s="28" t="s">
        <v>1080</v>
      </c>
      <c r="D40" s="28" t="s">
        <v>1083</v>
      </c>
      <c r="E40" s="28" t="s">
        <v>522</v>
      </c>
      <c r="F40" s="85">
        <v>425000</v>
      </c>
      <c r="G40" s="29">
        <v>8.8000000000000007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44981</v>
      </c>
      <c r="B41" s="29">
        <v>511000</v>
      </c>
      <c r="C41" s="28" t="s">
        <v>1080</v>
      </c>
      <c r="D41" s="28" t="s">
        <v>1084</v>
      </c>
      <c r="E41" s="28" t="s">
        <v>522</v>
      </c>
      <c r="F41" s="85">
        <v>850000</v>
      </c>
      <c r="G41" s="29">
        <v>8.8000000000000007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44981</v>
      </c>
      <c r="B42" s="29">
        <v>538895</v>
      </c>
      <c r="C42" s="28" t="s">
        <v>1039</v>
      </c>
      <c r="D42" s="28" t="s">
        <v>1040</v>
      </c>
      <c r="E42" s="28" t="s">
        <v>523</v>
      </c>
      <c r="F42" s="85">
        <v>59823</v>
      </c>
      <c r="G42" s="29">
        <v>21.02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44981</v>
      </c>
      <c r="B43" s="29">
        <v>538895</v>
      </c>
      <c r="C43" s="28" t="s">
        <v>1039</v>
      </c>
      <c r="D43" s="28" t="s">
        <v>1040</v>
      </c>
      <c r="E43" s="28" t="s">
        <v>522</v>
      </c>
      <c r="F43" s="85">
        <v>68679</v>
      </c>
      <c r="G43" s="29">
        <v>21.2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44981</v>
      </c>
      <c r="B44" s="29">
        <v>538895</v>
      </c>
      <c r="C44" s="28" t="s">
        <v>1039</v>
      </c>
      <c r="D44" s="28" t="s">
        <v>1041</v>
      </c>
      <c r="E44" s="28" t="s">
        <v>523</v>
      </c>
      <c r="F44" s="85">
        <v>55000</v>
      </c>
      <c r="G44" s="29">
        <v>21.11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44981</v>
      </c>
      <c r="B45" s="29">
        <v>526415</v>
      </c>
      <c r="C45" s="28" t="s">
        <v>1085</v>
      </c>
      <c r="D45" s="28" t="s">
        <v>1086</v>
      </c>
      <c r="E45" s="28" t="s">
        <v>522</v>
      </c>
      <c r="F45" s="85">
        <v>95000</v>
      </c>
      <c r="G45" s="29">
        <v>81.400000000000006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44981</v>
      </c>
      <c r="B46" s="29">
        <v>532805</v>
      </c>
      <c r="C46" s="28" t="s">
        <v>454</v>
      </c>
      <c r="D46" s="28" t="s">
        <v>1087</v>
      </c>
      <c r="E46" s="28" t="s">
        <v>523</v>
      </c>
      <c r="F46" s="85">
        <v>188591880</v>
      </c>
      <c r="G46" s="29">
        <v>170.45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44981</v>
      </c>
      <c r="B47" s="29">
        <v>532805</v>
      </c>
      <c r="C47" s="28" t="s">
        <v>454</v>
      </c>
      <c r="D47" s="28" t="s">
        <v>1088</v>
      </c>
      <c r="E47" s="28" t="s">
        <v>522</v>
      </c>
      <c r="F47" s="85">
        <v>188591880</v>
      </c>
      <c r="G47" s="29">
        <v>170.45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44981</v>
      </c>
      <c r="B48" s="29">
        <v>543366</v>
      </c>
      <c r="C48" s="28" t="s">
        <v>1018</v>
      </c>
      <c r="D48" s="28" t="s">
        <v>1019</v>
      </c>
      <c r="E48" s="28" t="s">
        <v>523</v>
      </c>
      <c r="F48" s="85">
        <v>9600</v>
      </c>
      <c r="G48" s="29">
        <v>82.5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44981</v>
      </c>
      <c r="B49" s="29">
        <v>543366</v>
      </c>
      <c r="C49" s="28" t="s">
        <v>1018</v>
      </c>
      <c r="D49" s="28" t="s">
        <v>1089</v>
      </c>
      <c r="E49" s="28" t="s">
        <v>522</v>
      </c>
      <c r="F49" s="85">
        <v>4800</v>
      </c>
      <c r="G49" s="29">
        <v>82.5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44981</v>
      </c>
      <c r="B50" s="29">
        <v>542753</v>
      </c>
      <c r="C50" s="28" t="s">
        <v>1042</v>
      </c>
      <c r="D50" s="28" t="s">
        <v>1090</v>
      </c>
      <c r="E50" s="28" t="s">
        <v>522</v>
      </c>
      <c r="F50" s="85">
        <v>2387351</v>
      </c>
      <c r="G50" s="29">
        <v>3.11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44981</v>
      </c>
      <c r="B51" s="29">
        <v>542753</v>
      </c>
      <c r="C51" s="28" t="s">
        <v>1042</v>
      </c>
      <c r="D51" s="28" t="s">
        <v>1090</v>
      </c>
      <c r="E51" s="28" t="s">
        <v>523</v>
      </c>
      <c r="F51" s="85">
        <v>2387351</v>
      </c>
      <c r="G51" s="29">
        <v>3.01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44981</v>
      </c>
      <c r="B52" s="29">
        <v>542753</v>
      </c>
      <c r="C52" s="28" t="s">
        <v>1042</v>
      </c>
      <c r="D52" s="28" t="s">
        <v>1091</v>
      </c>
      <c r="E52" s="28" t="s">
        <v>522</v>
      </c>
      <c r="F52" s="85">
        <v>2898308</v>
      </c>
      <c r="G52" s="29">
        <v>2.98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44981</v>
      </c>
      <c r="B53" s="29">
        <v>542753</v>
      </c>
      <c r="C53" s="28" t="s">
        <v>1042</v>
      </c>
      <c r="D53" s="28" t="s">
        <v>1091</v>
      </c>
      <c r="E53" s="28" t="s">
        <v>523</v>
      </c>
      <c r="F53" s="85">
        <v>762936</v>
      </c>
      <c r="G53" s="29">
        <v>3.06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44981</v>
      </c>
      <c r="B54" s="29">
        <v>542753</v>
      </c>
      <c r="C54" s="28" t="s">
        <v>1042</v>
      </c>
      <c r="D54" s="28" t="s">
        <v>1043</v>
      </c>
      <c r="E54" s="28" t="s">
        <v>523</v>
      </c>
      <c r="F54" s="85">
        <v>4086000</v>
      </c>
      <c r="G54" s="29">
        <v>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44981</v>
      </c>
      <c r="B55" s="29">
        <v>538923</v>
      </c>
      <c r="C55" s="28" t="s">
        <v>997</v>
      </c>
      <c r="D55" s="28" t="s">
        <v>1092</v>
      </c>
      <c r="E55" s="28" t="s">
        <v>522</v>
      </c>
      <c r="F55" s="85">
        <v>24800</v>
      </c>
      <c r="G55" s="29">
        <v>95.37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44981</v>
      </c>
      <c r="B56" s="29">
        <v>538923</v>
      </c>
      <c r="C56" s="28" t="s">
        <v>997</v>
      </c>
      <c r="D56" s="28" t="s">
        <v>1093</v>
      </c>
      <c r="E56" s="28" t="s">
        <v>522</v>
      </c>
      <c r="F56" s="85">
        <v>120235</v>
      </c>
      <c r="G56" s="29">
        <v>91.48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44981</v>
      </c>
      <c r="B57" s="29">
        <v>538923</v>
      </c>
      <c r="C57" s="28" t="s">
        <v>997</v>
      </c>
      <c r="D57" s="28" t="s">
        <v>1094</v>
      </c>
      <c r="E57" s="28" t="s">
        <v>523</v>
      </c>
      <c r="F57" s="85">
        <v>75000</v>
      </c>
      <c r="G57" s="29">
        <v>91.11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44981</v>
      </c>
      <c r="B58" s="29">
        <v>533110</v>
      </c>
      <c r="C58" s="28" t="s">
        <v>1095</v>
      </c>
      <c r="D58" s="28" t="s">
        <v>1096</v>
      </c>
      <c r="E58" s="28" t="s">
        <v>522</v>
      </c>
      <c r="F58" s="85">
        <v>69222</v>
      </c>
      <c r="G58" s="29">
        <v>19.3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44981</v>
      </c>
      <c r="B59" s="29">
        <v>533110</v>
      </c>
      <c r="C59" s="28" t="s">
        <v>1095</v>
      </c>
      <c r="D59" s="28" t="s">
        <v>1097</v>
      </c>
      <c r="E59" s="28" t="s">
        <v>522</v>
      </c>
      <c r="F59" s="85">
        <v>109589</v>
      </c>
      <c r="G59" s="29">
        <v>19.3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44981</v>
      </c>
      <c r="B60" s="29">
        <v>533110</v>
      </c>
      <c r="C60" s="28" t="s">
        <v>1095</v>
      </c>
      <c r="D60" s="28" t="s">
        <v>1098</v>
      </c>
      <c r="E60" s="28" t="s">
        <v>523</v>
      </c>
      <c r="F60" s="85">
        <v>52091</v>
      </c>
      <c r="G60" s="29">
        <v>19.3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44981</v>
      </c>
      <c r="B61" s="29">
        <v>533110</v>
      </c>
      <c r="C61" s="28" t="s">
        <v>1095</v>
      </c>
      <c r="D61" s="28" t="s">
        <v>1099</v>
      </c>
      <c r="E61" s="28" t="s">
        <v>523</v>
      </c>
      <c r="F61" s="85">
        <v>57547</v>
      </c>
      <c r="G61" s="29">
        <v>19.3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44981</v>
      </c>
      <c r="B62" s="29">
        <v>533110</v>
      </c>
      <c r="C62" s="28" t="s">
        <v>1095</v>
      </c>
      <c r="D62" s="28" t="s">
        <v>1100</v>
      </c>
      <c r="E62" s="28" t="s">
        <v>523</v>
      </c>
      <c r="F62" s="85">
        <v>69222</v>
      </c>
      <c r="G62" s="29">
        <v>19.3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44981</v>
      </c>
      <c r="B63" s="29">
        <v>543745</v>
      </c>
      <c r="C63" s="28" t="s">
        <v>1101</v>
      </c>
      <c r="D63" s="28" t="s">
        <v>1017</v>
      </c>
      <c r="E63" s="28" t="s">
        <v>522</v>
      </c>
      <c r="F63" s="85">
        <v>282000</v>
      </c>
      <c r="G63" s="29">
        <v>11.53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44981</v>
      </c>
      <c r="B64" s="29">
        <v>543745</v>
      </c>
      <c r="C64" s="28" t="s">
        <v>1101</v>
      </c>
      <c r="D64" s="28" t="s">
        <v>1017</v>
      </c>
      <c r="E64" s="28" t="s">
        <v>523</v>
      </c>
      <c r="F64" s="85">
        <v>462000</v>
      </c>
      <c r="G64" s="29">
        <v>11.46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44981</v>
      </c>
      <c r="B65" s="29">
        <v>543745</v>
      </c>
      <c r="C65" s="28" t="s">
        <v>1101</v>
      </c>
      <c r="D65" s="28" t="s">
        <v>1102</v>
      </c>
      <c r="E65" s="28" t="s">
        <v>522</v>
      </c>
      <c r="F65" s="85">
        <v>192000</v>
      </c>
      <c r="G65" s="29">
        <v>11.99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44981</v>
      </c>
      <c r="B66" s="29">
        <v>543745</v>
      </c>
      <c r="C66" s="28" t="s">
        <v>1101</v>
      </c>
      <c r="D66" s="28" t="s">
        <v>1102</v>
      </c>
      <c r="E66" s="28" t="s">
        <v>523</v>
      </c>
      <c r="F66" s="85">
        <v>192000</v>
      </c>
      <c r="G66" s="29">
        <v>11.97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44981</v>
      </c>
      <c r="B67" s="29">
        <v>543745</v>
      </c>
      <c r="C67" s="28" t="s">
        <v>1101</v>
      </c>
      <c r="D67" s="28" t="s">
        <v>996</v>
      </c>
      <c r="E67" s="28" t="s">
        <v>523</v>
      </c>
      <c r="F67" s="85">
        <v>108000</v>
      </c>
      <c r="G67" s="29">
        <v>10.15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44981</v>
      </c>
      <c r="B68" s="29">
        <v>537392</v>
      </c>
      <c r="C68" s="28" t="s">
        <v>1103</v>
      </c>
      <c r="D68" s="28" t="s">
        <v>1104</v>
      </c>
      <c r="E68" s="28" t="s">
        <v>522</v>
      </c>
      <c r="F68" s="85">
        <v>101500</v>
      </c>
      <c r="G68" s="29">
        <v>14.95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44981</v>
      </c>
      <c r="B69" s="29">
        <v>537392</v>
      </c>
      <c r="C69" s="28" t="s">
        <v>1103</v>
      </c>
      <c r="D69" s="28" t="s">
        <v>1105</v>
      </c>
      <c r="E69" s="28" t="s">
        <v>523</v>
      </c>
      <c r="F69" s="85">
        <v>85020</v>
      </c>
      <c r="G69" s="29">
        <v>15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44981</v>
      </c>
      <c r="B70" s="29">
        <v>590073</v>
      </c>
      <c r="C70" s="28" t="s">
        <v>1106</v>
      </c>
      <c r="D70" s="28" t="s">
        <v>1107</v>
      </c>
      <c r="E70" s="28" t="s">
        <v>522</v>
      </c>
      <c r="F70" s="85">
        <v>150858</v>
      </c>
      <c r="G70" s="29">
        <v>506.3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44981</v>
      </c>
      <c r="B71" s="29">
        <v>590073</v>
      </c>
      <c r="C71" s="28" t="s">
        <v>1106</v>
      </c>
      <c r="D71" s="28" t="s">
        <v>1108</v>
      </c>
      <c r="E71" s="28" t="s">
        <v>523</v>
      </c>
      <c r="F71" s="85">
        <v>150858</v>
      </c>
      <c r="G71" s="29">
        <v>506.3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44981</v>
      </c>
      <c r="B72" s="29">
        <v>543436</v>
      </c>
      <c r="C72" s="28" t="s">
        <v>1109</v>
      </c>
      <c r="D72" s="28" t="s">
        <v>1110</v>
      </c>
      <c r="E72" s="28" t="s">
        <v>522</v>
      </c>
      <c r="F72" s="85">
        <v>16000</v>
      </c>
      <c r="G72" s="29">
        <v>178.75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44981</v>
      </c>
      <c r="B73" s="29">
        <v>543436</v>
      </c>
      <c r="C73" s="28" t="s">
        <v>1109</v>
      </c>
      <c r="D73" s="28" t="s">
        <v>1111</v>
      </c>
      <c r="E73" s="28" t="s">
        <v>523</v>
      </c>
      <c r="F73" s="85">
        <v>16000</v>
      </c>
      <c r="G73" s="29">
        <v>178.6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44981</v>
      </c>
      <c r="B74" s="29">
        <v>530697</v>
      </c>
      <c r="C74" s="28" t="s">
        <v>1112</v>
      </c>
      <c r="D74" s="28" t="s">
        <v>1113</v>
      </c>
      <c r="E74" s="28" t="s">
        <v>522</v>
      </c>
      <c r="F74" s="85">
        <v>32633</v>
      </c>
      <c r="G74" s="29">
        <v>61.28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44981</v>
      </c>
      <c r="B75" s="29" t="s">
        <v>1114</v>
      </c>
      <c r="C75" s="28" t="s">
        <v>1115</v>
      </c>
      <c r="D75" s="28" t="s">
        <v>1116</v>
      </c>
      <c r="E75" s="28" t="s">
        <v>522</v>
      </c>
      <c r="F75" s="85">
        <v>289672</v>
      </c>
      <c r="G75" s="29">
        <v>195.41</v>
      </c>
      <c r="H75" s="29" t="s">
        <v>874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44981</v>
      </c>
      <c r="B76" s="29" t="s">
        <v>1044</v>
      </c>
      <c r="C76" s="28" t="s">
        <v>1045</v>
      </c>
      <c r="D76" s="28" t="s">
        <v>1046</v>
      </c>
      <c r="E76" s="28" t="s">
        <v>522</v>
      </c>
      <c r="F76" s="85">
        <v>195000</v>
      </c>
      <c r="G76" s="29">
        <v>42.48</v>
      </c>
      <c r="H76" s="29" t="s">
        <v>874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44981</v>
      </c>
      <c r="B77" s="29" t="s">
        <v>1117</v>
      </c>
      <c r="C77" s="28" t="s">
        <v>1118</v>
      </c>
      <c r="D77" s="28" t="s">
        <v>1119</v>
      </c>
      <c r="E77" s="28" t="s">
        <v>522</v>
      </c>
      <c r="F77" s="85">
        <v>20000</v>
      </c>
      <c r="G77" s="29">
        <v>141.08000000000001</v>
      </c>
      <c r="H77" s="29" t="s">
        <v>874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44981</v>
      </c>
      <c r="B78" s="29" t="s">
        <v>389</v>
      </c>
      <c r="C78" s="28" t="s">
        <v>1120</v>
      </c>
      <c r="D78" s="28" t="s">
        <v>1121</v>
      </c>
      <c r="E78" s="28" t="s">
        <v>522</v>
      </c>
      <c r="F78" s="85">
        <v>13570259</v>
      </c>
      <c r="G78" s="29">
        <v>17.07</v>
      </c>
      <c r="H78" s="29" t="s">
        <v>874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44981</v>
      </c>
      <c r="B79" s="29" t="s">
        <v>389</v>
      </c>
      <c r="C79" s="28" t="s">
        <v>1120</v>
      </c>
      <c r="D79" s="28" t="s">
        <v>1122</v>
      </c>
      <c r="E79" s="28" t="s">
        <v>522</v>
      </c>
      <c r="F79" s="85">
        <v>13841068</v>
      </c>
      <c r="G79" s="29">
        <v>17.23</v>
      </c>
      <c r="H79" s="29" t="s">
        <v>874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44981</v>
      </c>
      <c r="B80" s="29" t="s">
        <v>1123</v>
      </c>
      <c r="C80" s="28" t="s">
        <v>1124</v>
      </c>
      <c r="D80" s="28" t="s">
        <v>1125</v>
      </c>
      <c r="E80" s="28" t="s">
        <v>522</v>
      </c>
      <c r="F80" s="85">
        <v>46000</v>
      </c>
      <c r="G80" s="29">
        <v>80.14</v>
      </c>
      <c r="H80" s="29" t="s">
        <v>874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44981</v>
      </c>
      <c r="B81" s="29" t="s">
        <v>998</v>
      </c>
      <c r="C81" s="28" t="s">
        <v>999</v>
      </c>
      <c r="D81" s="28" t="s">
        <v>1126</v>
      </c>
      <c r="E81" s="28" t="s">
        <v>522</v>
      </c>
      <c r="F81" s="85">
        <v>72000</v>
      </c>
      <c r="G81" s="29">
        <v>21.76</v>
      </c>
      <c r="H81" s="29" t="s">
        <v>874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44981</v>
      </c>
      <c r="B82" s="29" t="s">
        <v>1127</v>
      </c>
      <c r="C82" s="28" t="s">
        <v>1128</v>
      </c>
      <c r="D82" s="28" t="s">
        <v>1129</v>
      </c>
      <c r="E82" s="28" t="s">
        <v>522</v>
      </c>
      <c r="F82" s="85">
        <v>132800</v>
      </c>
      <c r="G82" s="29">
        <v>160.05000000000001</v>
      </c>
      <c r="H82" s="29" t="s">
        <v>874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44981</v>
      </c>
      <c r="B83" s="29" t="s">
        <v>1127</v>
      </c>
      <c r="C83" s="28" t="s">
        <v>1128</v>
      </c>
      <c r="D83" s="28" t="s">
        <v>1130</v>
      </c>
      <c r="E83" s="28" t="s">
        <v>522</v>
      </c>
      <c r="F83" s="85">
        <v>115000</v>
      </c>
      <c r="G83" s="29">
        <v>160.03</v>
      </c>
      <c r="H83" s="29" t="s">
        <v>874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44981</v>
      </c>
      <c r="B84" s="29" t="s">
        <v>1114</v>
      </c>
      <c r="C84" s="28" t="s">
        <v>1115</v>
      </c>
      <c r="D84" s="28" t="s">
        <v>1116</v>
      </c>
      <c r="E84" s="28" t="s">
        <v>523</v>
      </c>
      <c r="F84" s="85">
        <v>286223</v>
      </c>
      <c r="G84" s="29">
        <v>195.69</v>
      </c>
      <c r="H84" s="29" t="s">
        <v>874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44981</v>
      </c>
      <c r="B85" s="29" t="s">
        <v>1044</v>
      </c>
      <c r="C85" s="28" t="s">
        <v>1045</v>
      </c>
      <c r="D85" s="28" t="s">
        <v>996</v>
      </c>
      <c r="E85" s="28" t="s">
        <v>523</v>
      </c>
      <c r="F85" s="85">
        <v>42000</v>
      </c>
      <c r="G85" s="29">
        <v>42.83</v>
      </c>
      <c r="H85" s="29" t="s">
        <v>874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44981</v>
      </c>
      <c r="B86" s="29" t="s">
        <v>1117</v>
      </c>
      <c r="C86" s="28" t="s">
        <v>1118</v>
      </c>
      <c r="D86" s="28" t="s">
        <v>1131</v>
      </c>
      <c r="E86" s="28" t="s">
        <v>523</v>
      </c>
      <c r="F86" s="85">
        <v>20000</v>
      </c>
      <c r="G86" s="29">
        <v>141</v>
      </c>
      <c r="H86" s="29" t="s">
        <v>874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44981</v>
      </c>
      <c r="B87" s="29" t="s">
        <v>389</v>
      </c>
      <c r="C87" s="28" t="s">
        <v>1120</v>
      </c>
      <c r="D87" s="28" t="s">
        <v>1121</v>
      </c>
      <c r="E87" s="28" t="s">
        <v>523</v>
      </c>
      <c r="F87" s="85">
        <v>13580481</v>
      </c>
      <c r="G87" s="29">
        <v>17.21</v>
      </c>
      <c r="H87" s="29" t="s">
        <v>874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44981</v>
      </c>
      <c r="B88" s="29" t="s">
        <v>389</v>
      </c>
      <c r="C88" s="28" t="s">
        <v>1120</v>
      </c>
      <c r="D88" s="28" t="s">
        <v>1122</v>
      </c>
      <c r="E88" s="28" t="s">
        <v>523</v>
      </c>
      <c r="F88" s="85">
        <v>13898362</v>
      </c>
      <c r="G88" s="29">
        <v>17.05</v>
      </c>
      <c r="H88" s="29" t="s">
        <v>874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44981</v>
      </c>
      <c r="B89" s="29" t="s">
        <v>1047</v>
      </c>
      <c r="C89" s="28" t="s">
        <v>1048</v>
      </c>
      <c r="D89" s="28" t="s">
        <v>1049</v>
      </c>
      <c r="E89" s="28" t="s">
        <v>523</v>
      </c>
      <c r="F89" s="85">
        <v>180148</v>
      </c>
      <c r="G89" s="29">
        <v>0.61</v>
      </c>
      <c r="H89" s="29" t="s">
        <v>874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44981</v>
      </c>
      <c r="B90" s="29" t="s">
        <v>1132</v>
      </c>
      <c r="C90" s="28" t="s">
        <v>1133</v>
      </c>
      <c r="D90" s="28" t="s">
        <v>1134</v>
      </c>
      <c r="E90" s="28" t="s">
        <v>523</v>
      </c>
      <c r="F90" s="85">
        <v>100000</v>
      </c>
      <c r="G90" s="29">
        <v>145.75</v>
      </c>
      <c r="H90" s="29" t="s">
        <v>874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44981</v>
      </c>
      <c r="B91" s="29" t="s">
        <v>1135</v>
      </c>
      <c r="C91" s="28" t="s">
        <v>1136</v>
      </c>
      <c r="D91" s="28" t="s">
        <v>1137</v>
      </c>
      <c r="E91" s="28" t="s">
        <v>523</v>
      </c>
      <c r="F91" s="85">
        <v>3006000</v>
      </c>
      <c r="G91" s="29">
        <v>24.65</v>
      </c>
      <c r="H91" s="29" t="s">
        <v>874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44981</v>
      </c>
      <c r="B92" s="29" t="s">
        <v>1138</v>
      </c>
      <c r="C92" s="28" t="s">
        <v>1139</v>
      </c>
      <c r="D92" s="28" t="s">
        <v>1140</v>
      </c>
      <c r="E92" s="28" t="s">
        <v>523</v>
      </c>
      <c r="F92" s="85">
        <v>68400</v>
      </c>
      <c r="G92" s="29">
        <v>174.18</v>
      </c>
      <c r="H92" s="29" t="s">
        <v>874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44981</v>
      </c>
      <c r="B93" s="29" t="s">
        <v>1127</v>
      </c>
      <c r="C93" s="28" t="s">
        <v>1128</v>
      </c>
      <c r="D93" s="28" t="s">
        <v>1141</v>
      </c>
      <c r="E93" s="28" t="s">
        <v>523</v>
      </c>
      <c r="F93" s="85">
        <v>246000</v>
      </c>
      <c r="G93" s="29">
        <v>160.05000000000001</v>
      </c>
      <c r="H93" s="29" t="s">
        <v>874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44981</v>
      </c>
      <c r="B94" s="29" t="s">
        <v>1127</v>
      </c>
      <c r="C94" s="28" t="s">
        <v>1128</v>
      </c>
      <c r="D94" s="28" t="s">
        <v>1130</v>
      </c>
      <c r="E94" s="28" t="s">
        <v>523</v>
      </c>
      <c r="F94" s="85">
        <v>5000</v>
      </c>
      <c r="G94" s="29">
        <v>160.26</v>
      </c>
      <c r="H94" s="29" t="s">
        <v>874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7"/>
  <sheetViews>
    <sheetView topLeftCell="A10" zoomScale="85" zoomScaleNormal="85" workbookViewId="0">
      <selection activeCell="D27" sqref="D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938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44984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49">
        <v>1</v>
      </c>
      <c r="B10" s="350">
        <v>44861</v>
      </c>
      <c r="C10" s="323"/>
      <c r="D10" s="324" t="s">
        <v>55</v>
      </c>
      <c r="E10" s="325" t="s">
        <v>539</v>
      </c>
      <c r="F10" s="290">
        <v>147</v>
      </c>
      <c r="G10" s="290">
        <v>137</v>
      </c>
      <c r="H10" s="290">
        <v>154.5</v>
      </c>
      <c r="I10" s="326" t="s">
        <v>866</v>
      </c>
      <c r="J10" s="288" t="s">
        <v>909</v>
      </c>
      <c r="K10" s="288">
        <f t="shared" ref="K10" si="0">H10-F10</f>
        <v>7.5</v>
      </c>
      <c r="L10" s="291">
        <f t="shared" ref="L10" si="1">(F10*-0.7)/100</f>
        <v>-1.0289999999999999</v>
      </c>
      <c r="M10" s="292">
        <f t="shared" ref="M10" si="2">(K10+L10)/F10</f>
        <v>4.4020408163265308E-2</v>
      </c>
      <c r="N10" s="288" t="s">
        <v>537</v>
      </c>
      <c r="O10" s="293">
        <v>44594</v>
      </c>
      <c r="P10" s="288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83">
        <v>2</v>
      </c>
      <c r="B11" s="289">
        <v>44890</v>
      </c>
      <c r="C11" s="323"/>
      <c r="D11" s="324" t="s">
        <v>271</v>
      </c>
      <c r="E11" s="325" t="s">
        <v>539</v>
      </c>
      <c r="F11" s="290">
        <v>5670</v>
      </c>
      <c r="G11" s="290">
        <v>5250</v>
      </c>
      <c r="H11" s="290">
        <f>(5905+5595)/2</f>
        <v>5750</v>
      </c>
      <c r="I11" s="326" t="s">
        <v>870</v>
      </c>
      <c r="J11" s="288" t="s">
        <v>1050</v>
      </c>
      <c r="K11" s="288">
        <f t="shared" ref="K11" si="3">H11-F11</f>
        <v>80</v>
      </c>
      <c r="L11" s="291">
        <f t="shared" ref="L11" si="4">(F11*-0.7)/100</f>
        <v>-39.69</v>
      </c>
      <c r="M11" s="292">
        <f t="shared" ref="M11" si="5">(K11+L11)/F11</f>
        <v>7.1093474426807768E-3</v>
      </c>
      <c r="N11" s="288" t="s">
        <v>537</v>
      </c>
      <c r="O11" s="293">
        <v>44981</v>
      </c>
      <c r="P11" s="288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35">
        <v>3</v>
      </c>
      <c r="B12" s="331">
        <v>44896</v>
      </c>
      <c r="C12" s="332"/>
      <c r="D12" s="333" t="s">
        <v>197</v>
      </c>
      <c r="E12" s="334" t="s">
        <v>882</v>
      </c>
      <c r="F12" s="335">
        <v>3380</v>
      </c>
      <c r="G12" s="335">
        <v>3140</v>
      </c>
      <c r="H12" s="335">
        <v>3565</v>
      </c>
      <c r="I12" s="336" t="s">
        <v>867</v>
      </c>
      <c r="J12" s="337" t="s">
        <v>958</v>
      </c>
      <c r="K12" s="337">
        <f t="shared" ref="K12" si="6">H12-F12</f>
        <v>185</v>
      </c>
      <c r="L12" s="338">
        <f t="shared" ref="L12" si="7">(F12*-0.7)/100</f>
        <v>-23.66</v>
      </c>
      <c r="M12" s="339">
        <f t="shared" ref="M12" si="8">(K12+L12)/F12</f>
        <v>4.773372781065089E-2</v>
      </c>
      <c r="N12" s="337" t="s">
        <v>537</v>
      </c>
      <c r="O12" s="340">
        <v>44973</v>
      </c>
      <c r="P12" s="337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876</v>
      </c>
      <c r="G13" s="245">
        <v>735</v>
      </c>
      <c r="H13" s="245"/>
      <c r="I13" s="253" t="s">
        <v>877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4">
        <v>5</v>
      </c>
      <c r="B14" s="295">
        <v>44942</v>
      </c>
      <c r="C14" s="296"/>
      <c r="D14" s="297" t="s">
        <v>163</v>
      </c>
      <c r="E14" s="298" t="s">
        <v>539</v>
      </c>
      <c r="F14" s="294">
        <v>4025</v>
      </c>
      <c r="G14" s="294">
        <v>3770</v>
      </c>
      <c r="H14" s="294">
        <v>4260</v>
      </c>
      <c r="I14" s="299" t="s">
        <v>879</v>
      </c>
      <c r="J14" s="288" t="s">
        <v>749</v>
      </c>
      <c r="K14" s="288">
        <f t="shared" ref="K14:K15" si="9">H14-F14</f>
        <v>235</v>
      </c>
      <c r="L14" s="291">
        <f t="shared" ref="L14:L15" si="10">(F14*-0.7)/100</f>
        <v>-28.175000000000001</v>
      </c>
      <c r="M14" s="292">
        <f t="shared" ref="M14:M15" si="11">(K14+L14)/F14</f>
        <v>5.1385093167701859E-2</v>
      </c>
      <c r="N14" s="288" t="s">
        <v>537</v>
      </c>
      <c r="O14" s="293">
        <v>44964</v>
      </c>
      <c r="P14" s="288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4">
        <v>6</v>
      </c>
      <c r="B15" s="295">
        <v>44945</v>
      </c>
      <c r="C15" s="296"/>
      <c r="D15" s="297" t="s">
        <v>189</v>
      </c>
      <c r="E15" s="298" t="s">
        <v>539</v>
      </c>
      <c r="F15" s="294">
        <v>2140</v>
      </c>
      <c r="G15" s="294">
        <v>2000</v>
      </c>
      <c r="H15" s="294">
        <v>2277</v>
      </c>
      <c r="I15" s="299" t="s">
        <v>881</v>
      </c>
      <c r="J15" s="288" t="s">
        <v>932</v>
      </c>
      <c r="K15" s="288">
        <f t="shared" si="9"/>
        <v>137</v>
      </c>
      <c r="L15" s="291">
        <f t="shared" si="10"/>
        <v>-14.98</v>
      </c>
      <c r="M15" s="292">
        <f t="shared" si="11"/>
        <v>5.7018691588785045E-2</v>
      </c>
      <c r="N15" s="288" t="s">
        <v>537</v>
      </c>
      <c r="O15" s="293">
        <v>44967</v>
      </c>
      <c r="P15" s="288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4">
        <v>7</v>
      </c>
      <c r="B16" s="295">
        <v>44950</v>
      </c>
      <c r="C16" s="296"/>
      <c r="D16" s="297" t="s">
        <v>175</v>
      </c>
      <c r="E16" s="298" t="s">
        <v>567</v>
      </c>
      <c r="F16" s="294">
        <v>3045</v>
      </c>
      <c r="G16" s="294">
        <v>2890</v>
      </c>
      <c r="H16" s="294">
        <v>3245</v>
      </c>
      <c r="I16" s="299" t="s">
        <v>883</v>
      </c>
      <c r="J16" s="288" t="s">
        <v>947</v>
      </c>
      <c r="K16" s="288">
        <f t="shared" ref="K16" si="12">H16-F16</f>
        <v>200</v>
      </c>
      <c r="L16" s="291">
        <f t="shared" ref="L16" si="13">(F16*-0.7)/100</f>
        <v>-21.315000000000001</v>
      </c>
      <c r="M16" s="292">
        <f t="shared" ref="M16" si="14">(K16+L16)/F16</f>
        <v>5.8681444991789823E-2</v>
      </c>
      <c r="N16" s="288" t="s">
        <v>537</v>
      </c>
      <c r="O16" s="293">
        <v>44972</v>
      </c>
      <c r="P16" s="288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5">
        <v>8</v>
      </c>
      <c r="B17" s="331">
        <v>44950</v>
      </c>
      <c r="C17" s="332"/>
      <c r="D17" s="333" t="s">
        <v>764</v>
      </c>
      <c r="E17" s="334" t="s">
        <v>539</v>
      </c>
      <c r="F17" s="335">
        <v>1435</v>
      </c>
      <c r="G17" s="335">
        <v>1340</v>
      </c>
      <c r="H17" s="335">
        <v>1512.5</v>
      </c>
      <c r="I17" s="336" t="s">
        <v>884</v>
      </c>
      <c r="J17" s="337" t="s">
        <v>892</v>
      </c>
      <c r="K17" s="337">
        <f t="shared" ref="K17" si="15">H17-F17</f>
        <v>77.5</v>
      </c>
      <c r="L17" s="338">
        <f t="shared" ref="L17" si="16">(F17*-0.7)/100</f>
        <v>-10.044999999999998</v>
      </c>
      <c r="M17" s="339">
        <f t="shared" ref="M17" si="17">(K17+L17)/F17</f>
        <v>4.7006968641114984E-2</v>
      </c>
      <c r="N17" s="337" t="s">
        <v>537</v>
      </c>
      <c r="O17" s="340">
        <v>44957</v>
      </c>
      <c r="P17" s="337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94">
        <v>9</v>
      </c>
      <c r="B18" s="295">
        <v>44951</v>
      </c>
      <c r="C18" s="296"/>
      <c r="D18" s="297" t="s">
        <v>454</v>
      </c>
      <c r="E18" s="298" t="s">
        <v>567</v>
      </c>
      <c r="F18" s="294">
        <v>177.5</v>
      </c>
      <c r="G18" s="294">
        <v>167</v>
      </c>
      <c r="H18" s="294">
        <v>189.5</v>
      </c>
      <c r="I18" s="299" t="s">
        <v>878</v>
      </c>
      <c r="J18" s="288" t="s">
        <v>880</v>
      </c>
      <c r="K18" s="288">
        <f t="shared" ref="K18:K19" si="18">H18-F18</f>
        <v>12</v>
      </c>
      <c r="L18" s="291">
        <f t="shared" ref="L18:L19" si="19">(F18*-0.7)/100</f>
        <v>-1.2424999999999999</v>
      </c>
      <c r="M18" s="292">
        <f t="shared" ref="M18:M19" si="20">(K18+L18)/F18</f>
        <v>6.0605633802816902E-2</v>
      </c>
      <c r="N18" s="288" t="s">
        <v>537</v>
      </c>
      <c r="O18" s="293">
        <v>44958</v>
      </c>
      <c r="P18" s="288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377">
        <v>10</v>
      </c>
      <c r="B19" s="358">
        <v>44953</v>
      </c>
      <c r="C19" s="374"/>
      <c r="D19" s="375" t="s">
        <v>115</v>
      </c>
      <c r="E19" s="376" t="s">
        <v>567</v>
      </c>
      <c r="F19" s="377">
        <v>1910</v>
      </c>
      <c r="G19" s="377">
        <v>1790</v>
      </c>
      <c r="H19" s="377">
        <v>1785</v>
      </c>
      <c r="I19" s="378" t="s">
        <v>887</v>
      </c>
      <c r="J19" s="267" t="s">
        <v>1021</v>
      </c>
      <c r="K19" s="267">
        <f t="shared" si="18"/>
        <v>-125</v>
      </c>
      <c r="L19" s="300">
        <f t="shared" si="19"/>
        <v>-13.37</v>
      </c>
      <c r="M19" s="301">
        <f t="shared" si="20"/>
        <v>-7.2445026178010477E-2</v>
      </c>
      <c r="N19" s="267" t="s">
        <v>549</v>
      </c>
      <c r="O19" s="302">
        <v>44980</v>
      </c>
      <c r="P19" s="26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94">
        <v>11</v>
      </c>
      <c r="B20" s="295">
        <v>44958</v>
      </c>
      <c r="C20" s="296"/>
      <c r="D20" s="297" t="s">
        <v>362</v>
      </c>
      <c r="E20" s="298" t="s">
        <v>567</v>
      </c>
      <c r="F20" s="294">
        <v>2645</v>
      </c>
      <c r="G20" s="294">
        <v>2480</v>
      </c>
      <c r="H20" s="294">
        <v>2840</v>
      </c>
      <c r="I20" s="299" t="s">
        <v>895</v>
      </c>
      <c r="J20" s="288" t="s">
        <v>920</v>
      </c>
      <c r="K20" s="288">
        <f t="shared" ref="K20" si="21">H20-F20</f>
        <v>195</v>
      </c>
      <c r="L20" s="291">
        <f t="shared" ref="L20" si="22">(F20*-0.7)/100</f>
        <v>-18.514999999999997</v>
      </c>
      <c r="M20" s="292">
        <f t="shared" ref="M20" si="23">(K20+L20)/F20</f>
        <v>6.6724007561436677E-2</v>
      </c>
      <c r="N20" s="288" t="s">
        <v>537</v>
      </c>
      <c r="O20" s="293">
        <v>44964</v>
      </c>
      <c r="P20" s="288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893</v>
      </c>
      <c r="G21" s="245">
        <v>790</v>
      </c>
      <c r="H21" s="245"/>
      <c r="I21" s="253" t="s">
        <v>894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94">
        <v>13</v>
      </c>
      <c r="B22" s="295">
        <v>44959</v>
      </c>
      <c r="C22" s="296"/>
      <c r="D22" s="297" t="s">
        <v>186</v>
      </c>
      <c r="E22" s="298" t="s">
        <v>567</v>
      </c>
      <c r="F22" s="294">
        <v>522.5</v>
      </c>
      <c r="G22" s="294">
        <v>478</v>
      </c>
      <c r="H22" s="294">
        <v>553</v>
      </c>
      <c r="I22" s="299" t="s">
        <v>908</v>
      </c>
      <c r="J22" s="288" t="s">
        <v>931</v>
      </c>
      <c r="K22" s="288">
        <f t="shared" ref="K22" si="24">H22-F22</f>
        <v>30.5</v>
      </c>
      <c r="L22" s="291">
        <f t="shared" ref="L22" si="25">(F22*-0.7)/100</f>
        <v>-3.6575000000000002</v>
      </c>
      <c r="M22" s="292">
        <f t="shared" ref="M22" si="26">(K22+L22)/F22</f>
        <v>5.13732057416268E-2</v>
      </c>
      <c r="N22" s="288" t="s">
        <v>537</v>
      </c>
      <c r="O22" s="293">
        <v>44967</v>
      </c>
      <c r="P22" s="288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94">
        <v>14</v>
      </c>
      <c r="B23" s="295">
        <v>44963</v>
      </c>
      <c r="C23" s="296"/>
      <c r="D23" s="297" t="s">
        <v>913</v>
      </c>
      <c r="E23" s="298" t="s">
        <v>567</v>
      </c>
      <c r="F23" s="294">
        <v>4500</v>
      </c>
      <c r="G23" s="294">
        <v>4190</v>
      </c>
      <c r="H23" s="294">
        <v>4785</v>
      </c>
      <c r="I23" s="299" t="s">
        <v>914</v>
      </c>
      <c r="J23" s="288" t="s">
        <v>957</v>
      </c>
      <c r="K23" s="288">
        <f t="shared" ref="K23" si="27">H23-F23</f>
        <v>285</v>
      </c>
      <c r="L23" s="291">
        <f t="shared" ref="L23" si="28">(F23*-0.7)/100</f>
        <v>-31.5</v>
      </c>
      <c r="M23" s="292">
        <f t="shared" ref="M23" si="29">(K23+L23)/F23</f>
        <v>5.6333333333333332E-2</v>
      </c>
      <c r="N23" s="288" t="s">
        <v>537</v>
      </c>
      <c r="O23" s="293">
        <v>44973</v>
      </c>
      <c r="P23" s="288"/>
      <c r="Q23" s="197"/>
      <c r="R23" s="197" t="s">
        <v>538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915</v>
      </c>
      <c r="E24" s="252" t="s">
        <v>567</v>
      </c>
      <c r="F24" s="245" t="s">
        <v>959</v>
      </c>
      <c r="G24" s="245">
        <v>660</v>
      </c>
      <c r="H24" s="245"/>
      <c r="I24" s="253" t="s">
        <v>916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538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94">
        <v>16</v>
      </c>
      <c r="B25" s="295">
        <v>44963</v>
      </c>
      <c r="C25" s="296"/>
      <c r="D25" s="297" t="s">
        <v>917</v>
      </c>
      <c r="E25" s="298" t="s">
        <v>567</v>
      </c>
      <c r="F25" s="294">
        <v>1890</v>
      </c>
      <c r="G25" s="294">
        <v>1745</v>
      </c>
      <c r="H25" s="294">
        <v>2025</v>
      </c>
      <c r="I25" s="299" t="s">
        <v>918</v>
      </c>
      <c r="J25" s="288" t="s">
        <v>919</v>
      </c>
      <c r="K25" s="288">
        <f t="shared" ref="K25" si="30">H25-F25</f>
        <v>135</v>
      </c>
      <c r="L25" s="291">
        <f t="shared" ref="L25" si="31">(F25*-0.7)/100</f>
        <v>-13.23</v>
      </c>
      <c r="M25" s="292">
        <f t="shared" ref="M25" si="32">(K25+L25)/F25</f>
        <v>6.4428571428571432E-2</v>
      </c>
      <c r="N25" s="288" t="s">
        <v>537</v>
      </c>
      <c r="O25" s="293">
        <v>44964</v>
      </c>
      <c r="P25" s="288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94">
        <v>17</v>
      </c>
      <c r="B26" s="295">
        <v>44965</v>
      </c>
      <c r="C26" s="296"/>
      <c r="D26" s="297" t="s">
        <v>391</v>
      </c>
      <c r="E26" s="298" t="s">
        <v>567</v>
      </c>
      <c r="F26" s="294">
        <v>452.2</v>
      </c>
      <c r="G26" s="294">
        <v>415</v>
      </c>
      <c r="H26" s="294">
        <v>474</v>
      </c>
      <c r="I26" s="299" t="s">
        <v>925</v>
      </c>
      <c r="J26" s="288" t="s">
        <v>940</v>
      </c>
      <c r="K26" s="288">
        <f t="shared" ref="K26" si="33">H26-F26</f>
        <v>21.800000000000011</v>
      </c>
      <c r="L26" s="291">
        <f t="shared" ref="L26" si="34">(F26*-0.7)/100</f>
        <v>-3.1653999999999995</v>
      </c>
      <c r="M26" s="292">
        <f t="shared" ref="M26" si="35">(K26+L26)/F26</f>
        <v>4.1208757187085387E-2</v>
      </c>
      <c r="N26" s="288" t="s">
        <v>537</v>
      </c>
      <c r="O26" s="293">
        <v>44971</v>
      </c>
      <c r="P26" s="288"/>
      <c r="Q26" s="197"/>
      <c r="R26" s="197" t="s">
        <v>538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377">
        <v>18</v>
      </c>
      <c r="B27" s="358">
        <v>44966</v>
      </c>
      <c r="C27" s="374"/>
      <c r="D27" s="375" t="s">
        <v>43</v>
      </c>
      <c r="E27" s="376" t="s">
        <v>567</v>
      </c>
      <c r="F27" s="377">
        <v>1852.5</v>
      </c>
      <c r="G27" s="377">
        <v>1745</v>
      </c>
      <c r="H27" s="377">
        <v>1735</v>
      </c>
      <c r="I27" s="378" t="s">
        <v>918</v>
      </c>
      <c r="J27" s="267" t="s">
        <v>1020</v>
      </c>
      <c r="K27" s="267">
        <f t="shared" ref="K27" si="36">H27-F27</f>
        <v>-117.5</v>
      </c>
      <c r="L27" s="300">
        <f t="shared" ref="L27" si="37">(F27*-0.7)/100</f>
        <v>-12.967499999999999</v>
      </c>
      <c r="M27" s="301">
        <f t="shared" ref="M27" si="38">(K27+L27)/F27</f>
        <v>-7.0427800269905527E-2</v>
      </c>
      <c r="N27" s="267" t="s">
        <v>549</v>
      </c>
      <c r="O27" s="302">
        <v>44980</v>
      </c>
      <c r="P27" s="26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94">
        <v>19</v>
      </c>
      <c r="B28" s="295">
        <v>44972</v>
      </c>
      <c r="C28" s="296"/>
      <c r="D28" s="297" t="s">
        <v>175</v>
      </c>
      <c r="E28" s="298" t="s">
        <v>567</v>
      </c>
      <c r="F28" s="294">
        <v>3085</v>
      </c>
      <c r="G28" s="294">
        <v>2890</v>
      </c>
      <c r="H28" s="294">
        <v>3265</v>
      </c>
      <c r="I28" s="299" t="s">
        <v>883</v>
      </c>
      <c r="J28" s="288" t="s">
        <v>956</v>
      </c>
      <c r="K28" s="288">
        <f t="shared" ref="K28" si="39">H28-F28</f>
        <v>180</v>
      </c>
      <c r="L28" s="291">
        <f t="shared" ref="L28" si="40">(F28*-0.7)/100</f>
        <v>-21.594999999999999</v>
      </c>
      <c r="M28" s="292">
        <f t="shared" ref="M28" si="41">(K28+L28)/F28</f>
        <v>5.134683954619125E-2</v>
      </c>
      <c r="N28" s="288" t="s">
        <v>537</v>
      </c>
      <c r="O28" s="293">
        <v>44973</v>
      </c>
      <c r="P28" s="288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>
        <v>20</v>
      </c>
      <c r="B29" s="244">
        <v>44973</v>
      </c>
      <c r="C29" s="250"/>
      <c r="D29" s="251" t="s">
        <v>174</v>
      </c>
      <c r="E29" s="252" t="s">
        <v>567</v>
      </c>
      <c r="F29" s="245" t="s">
        <v>960</v>
      </c>
      <c r="G29" s="245">
        <v>2170</v>
      </c>
      <c r="H29" s="245"/>
      <c r="I29" s="253" t="s">
        <v>961</v>
      </c>
      <c r="J29" s="246" t="s">
        <v>540</v>
      </c>
      <c r="K29" s="246"/>
      <c r="L29" s="247"/>
      <c r="M29" s="248"/>
      <c r="N29" s="246"/>
      <c r="O29" s="249"/>
      <c r="P29" s="247"/>
      <c r="Q29" s="197"/>
      <c r="R29" s="197" t="s">
        <v>538</v>
      </c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>
        <v>21</v>
      </c>
      <c r="B30" s="244">
        <v>44977</v>
      </c>
      <c r="C30" s="250"/>
      <c r="D30" s="251" t="s">
        <v>860</v>
      </c>
      <c r="E30" s="252" t="s">
        <v>567</v>
      </c>
      <c r="F30" s="245" t="s">
        <v>980</v>
      </c>
      <c r="G30" s="245">
        <v>425</v>
      </c>
      <c r="H30" s="245"/>
      <c r="I30" s="253" t="s">
        <v>967</v>
      </c>
      <c r="J30" s="246" t="s">
        <v>540</v>
      </c>
      <c r="K30" s="246"/>
      <c r="L30" s="247"/>
      <c r="M30" s="248"/>
      <c r="N30" s="246"/>
      <c r="O30" s="249"/>
      <c r="P30" s="247"/>
      <c r="Q30" s="197"/>
      <c r="R30" s="197" t="s">
        <v>538</v>
      </c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45">
        <v>22</v>
      </c>
      <c r="B31" s="244">
        <v>44978</v>
      </c>
      <c r="C31" s="250"/>
      <c r="D31" s="251" t="s">
        <v>82</v>
      </c>
      <c r="E31" s="252" t="s">
        <v>567</v>
      </c>
      <c r="F31" s="245" t="s">
        <v>979</v>
      </c>
      <c r="G31" s="245">
        <v>268</v>
      </c>
      <c r="H31" s="245"/>
      <c r="I31" s="253" t="s">
        <v>981</v>
      </c>
      <c r="J31" s="246" t="s">
        <v>540</v>
      </c>
      <c r="K31" s="246"/>
      <c r="L31" s="247"/>
      <c r="M31" s="248"/>
      <c r="N31" s="246"/>
      <c r="O31" s="249"/>
      <c r="P31" s="247"/>
      <c r="Q31" s="197"/>
      <c r="R31" s="197" t="s">
        <v>801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3.9" customHeight="1">
      <c r="A32" s="245">
        <v>23</v>
      </c>
      <c r="B32" s="244">
        <v>44978</v>
      </c>
      <c r="C32" s="250"/>
      <c r="D32" s="251" t="s">
        <v>982</v>
      </c>
      <c r="E32" s="252" t="s">
        <v>567</v>
      </c>
      <c r="F32" s="245" t="s">
        <v>983</v>
      </c>
      <c r="G32" s="245">
        <v>830</v>
      </c>
      <c r="H32" s="245"/>
      <c r="I32" s="253" t="s">
        <v>984</v>
      </c>
      <c r="J32" s="246" t="s">
        <v>540</v>
      </c>
      <c r="K32" s="246"/>
      <c r="L32" s="247"/>
      <c r="M32" s="248"/>
      <c r="N32" s="246"/>
      <c r="O32" s="249"/>
      <c r="P32" s="247"/>
      <c r="Q32" s="197"/>
      <c r="R32" s="197" t="s">
        <v>538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56" ht="13.9" customHeight="1">
      <c r="A33" s="294">
        <v>24</v>
      </c>
      <c r="B33" s="295">
        <v>44980</v>
      </c>
      <c r="C33" s="296"/>
      <c r="D33" s="297" t="s">
        <v>1027</v>
      </c>
      <c r="E33" s="298" t="s">
        <v>567</v>
      </c>
      <c r="F33" s="294">
        <v>170</v>
      </c>
      <c r="G33" s="294">
        <v>158</v>
      </c>
      <c r="H33" s="294">
        <v>182</v>
      </c>
      <c r="I33" s="299" t="s">
        <v>1030</v>
      </c>
      <c r="J33" s="288" t="s">
        <v>880</v>
      </c>
      <c r="K33" s="288">
        <f t="shared" ref="K33" si="42">H33-F33</f>
        <v>12</v>
      </c>
      <c r="L33" s="291">
        <f t="shared" ref="L33" si="43">(F33*-0.7)/100</f>
        <v>-1.19</v>
      </c>
      <c r="M33" s="292">
        <f t="shared" ref="M33" si="44">(K33+L33)/F33</f>
        <v>6.3588235294117654E-2</v>
      </c>
      <c r="N33" s="288" t="s">
        <v>537</v>
      </c>
      <c r="O33" s="293">
        <v>44981</v>
      </c>
      <c r="P33" s="288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</row>
    <row r="34" spans="1:56" ht="13.9" customHeight="1">
      <c r="A34" s="245">
        <v>25</v>
      </c>
      <c r="B34" s="244">
        <v>44981</v>
      </c>
      <c r="C34" s="250"/>
      <c r="D34" s="251" t="s">
        <v>175</v>
      </c>
      <c r="E34" s="252" t="s">
        <v>567</v>
      </c>
      <c r="F34" s="245" t="s">
        <v>1051</v>
      </c>
      <c r="G34" s="245">
        <v>2890</v>
      </c>
      <c r="H34" s="245"/>
      <c r="I34" s="253" t="s">
        <v>883</v>
      </c>
      <c r="J34" s="246" t="s">
        <v>540</v>
      </c>
      <c r="K34" s="246"/>
      <c r="L34" s="247"/>
      <c r="M34" s="248"/>
      <c r="N34" s="246"/>
      <c r="O34" s="249"/>
      <c r="P34" s="24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</row>
    <row r="35" spans="1:56" ht="13.9" customHeight="1">
      <c r="A35" s="245"/>
      <c r="B35" s="244"/>
      <c r="C35" s="250"/>
      <c r="D35" s="251"/>
      <c r="E35" s="252"/>
      <c r="F35" s="245"/>
      <c r="G35" s="245"/>
      <c r="H35" s="245"/>
      <c r="I35" s="253"/>
      <c r="J35" s="246"/>
      <c r="K35" s="246"/>
      <c r="L35" s="247"/>
      <c r="M35" s="248"/>
      <c r="N35" s="246"/>
      <c r="O35" s="249"/>
      <c r="P35" s="24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</row>
    <row r="36" spans="1:56" ht="14.25" customHeight="1">
      <c r="A36" s="97"/>
      <c r="B36" s="98"/>
      <c r="C36" s="99"/>
      <c r="D36" s="100"/>
      <c r="E36" s="101"/>
      <c r="F36" s="101"/>
      <c r="H36" s="101"/>
      <c r="I36" s="102"/>
      <c r="J36" s="103"/>
      <c r="K36" s="103"/>
      <c r="L36" s="104"/>
      <c r="M36" s="105"/>
      <c r="N36" s="106"/>
      <c r="O36" s="107"/>
      <c r="P36" s="108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</row>
    <row r="37" spans="1:56" ht="14.25" customHeight="1">
      <c r="A37" s="97"/>
      <c r="B37" s="98"/>
      <c r="C37" s="99"/>
      <c r="D37" s="100"/>
      <c r="E37" s="101"/>
      <c r="F37" s="101"/>
      <c r="G37" s="97"/>
      <c r="H37" s="101"/>
      <c r="I37" s="102"/>
      <c r="J37" s="103"/>
      <c r="K37" s="103"/>
      <c r="L37" s="104"/>
      <c r="M37" s="105"/>
      <c r="N37" s="106"/>
      <c r="O37" s="107"/>
      <c r="P37" s="108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09" t="s">
        <v>541</v>
      </c>
      <c r="B38" s="110"/>
      <c r="C38" s="111"/>
      <c r="E38" s="112"/>
      <c r="F38" s="112"/>
      <c r="G38" s="112"/>
      <c r="H38" s="112"/>
      <c r="I38" s="112"/>
      <c r="J38" s="113"/>
      <c r="K38" s="112"/>
      <c r="L38" s="114"/>
      <c r="M38" s="54"/>
      <c r="N38" s="113"/>
      <c r="O38" s="11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15" t="s">
        <v>542</v>
      </c>
      <c r="B39" s="109"/>
      <c r="C39" s="109"/>
      <c r="D39" s="109"/>
      <c r="E39" s="41"/>
      <c r="F39" s="116" t="s">
        <v>543</v>
      </c>
      <c r="G39" s="6"/>
      <c r="H39" s="6"/>
      <c r="I39" s="6"/>
      <c r="J39" s="117"/>
      <c r="K39" s="118"/>
      <c r="L39" s="118"/>
      <c r="M39" s="119"/>
      <c r="N39" s="1"/>
      <c r="O39" s="120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09" t="s">
        <v>544</v>
      </c>
      <c r="B40" s="109"/>
      <c r="C40" s="109"/>
      <c r="D40" s="109" t="s">
        <v>791</v>
      </c>
      <c r="E40" s="6"/>
      <c r="F40" s="116" t="s">
        <v>545</v>
      </c>
      <c r="G40" s="6"/>
      <c r="H40" s="6"/>
      <c r="I40" s="6"/>
      <c r="J40" s="117"/>
      <c r="K40" s="118"/>
      <c r="L40" s="118"/>
      <c r="M40" s="119"/>
      <c r="N40" s="1"/>
      <c r="O40" s="120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" customHeight="1">
      <c r="A41" s="109"/>
      <c r="B41" s="109"/>
      <c r="C41" s="109"/>
      <c r="D41" s="109"/>
      <c r="E41" s="6"/>
      <c r="F41" s="6"/>
      <c r="G41" s="6"/>
      <c r="H41" s="6"/>
      <c r="I41" s="6"/>
      <c r="J41" s="121"/>
      <c r="K41" s="118"/>
      <c r="L41" s="118"/>
      <c r="M41" s="6"/>
      <c r="N41" s="122"/>
      <c r="O41" s="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ht="12.75" customHeight="1">
      <c r="A42" s="1"/>
      <c r="B42" s="123" t="s">
        <v>546</v>
      </c>
      <c r="C42" s="123"/>
      <c r="D42" s="123"/>
      <c r="E42" s="123"/>
      <c r="F42" s="124"/>
      <c r="G42" s="6"/>
      <c r="H42" s="6"/>
      <c r="I42" s="125"/>
      <c r="J42" s="126"/>
      <c r="K42" s="127"/>
      <c r="L42" s="126"/>
      <c r="M42" s="6"/>
      <c r="N42" s="1"/>
      <c r="O42" s="1"/>
      <c r="P42" s="1"/>
      <c r="R42" s="54"/>
      <c r="S42" s="1"/>
      <c r="T42" s="1"/>
      <c r="U42" s="1"/>
      <c r="V42" s="1"/>
      <c r="W42" s="1"/>
      <c r="X42" s="1"/>
      <c r="Y42" s="1"/>
      <c r="Z42" s="1"/>
    </row>
    <row r="43" spans="1:56" ht="38.25" customHeight="1">
      <c r="A43" s="266" t="s">
        <v>16</v>
      </c>
      <c r="B43" s="266" t="s">
        <v>514</v>
      </c>
      <c r="C43" s="266"/>
      <c r="D43" s="228" t="s">
        <v>525</v>
      </c>
      <c r="E43" s="266" t="s">
        <v>526</v>
      </c>
      <c r="F43" s="266" t="s">
        <v>527</v>
      </c>
      <c r="G43" s="266" t="s">
        <v>547</v>
      </c>
      <c r="H43" s="266" t="s">
        <v>529</v>
      </c>
      <c r="I43" s="266" t="s">
        <v>530</v>
      </c>
      <c r="J43" s="96" t="s">
        <v>531</v>
      </c>
      <c r="K43" s="94" t="s">
        <v>548</v>
      </c>
      <c r="L43" s="129" t="s">
        <v>533</v>
      </c>
      <c r="M43" s="96" t="s">
        <v>534</v>
      </c>
      <c r="N43" s="93" t="s">
        <v>535</v>
      </c>
      <c r="O43" s="228" t="s">
        <v>536</v>
      </c>
      <c r="P43" s="41"/>
      <c r="Q43" s="1"/>
      <c r="R43" s="54"/>
      <c r="S43" s="54"/>
      <c r="T43" s="54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56" s="272" customFormat="1" ht="13.5" customHeight="1">
      <c r="A44" s="269">
        <v>1</v>
      </c>
      <c r="B44" s="268">
        <v>44957</v>
      </c>
      <c r="C44" s="327"/>
      <c r="D44" s="328" t="s">
        <v>186</v>
      </c>
      <c r="E44" s="329" t="s">
        <v>539</v>
      </c>
      <c r="F44" s="269">
        <v>551</v>
      </c>
      <c r="G44" s="269">
        <v>530</v>
      </c>
      <c r="H44" s="269">
        <v>530</v>
      </c>
      <c r="I44" s="330" t="s">
        <v>891</v>
      </c>
      <c r="J44" s="267" t="s">
        <v>896</v>
      </c>
      <c r="K44" s="267">
        <f t="shared" ref="K44:K45" si="45">H44-F44</f>
        <v>-21</v>
      </c>
      <c r="L44" s="300">
        <f t="shared" ref="L44" si="46">(F44*-0.7)/100</f>
        <v>-3.8569999999999998</v>
      </c>
      <c r="M44" s="301">
        <f t="shared" ref="M44:M45" si="47">(K44+L44)/F44</f>
        <v>-4.5112522686025405E-2</v>
      </c>
      <c r="N44" s="267" t="s">
        <v>549</v>
      </c>
      <c r="O44" s="302">
        <v>44958</v>
      </c>
      <c r="P44" s="270"/>
      <c r="Q44" s="198"/>
      <c r="R44" s="227" t="s">
        <v>538</v>
      </c>
      <c r="S44" s="197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  <c r="AF44" s="271"/>
      <c r="AG44" s="271"/>
      <c r="AH44" s="271"/>
      <c r="AI44" s="271"/>
      <c r="AJ44" s="271"/>
      <c r="AK44" s="271"/>
      <c r="AL44" s="271"/>
    </row>
    <row r="45" spans="1:56" s="272" customFormat="1" ht="13.5" customHeight="1">
      <c r="A45" s="290">
        <v>2</v>
      </c>
      <c r="B45" s="289">
        <v>44958</v>
      </c>
      <c r="C45" s="323"/>
      <c r="D45" s="324" t="s">
        <v>145</v>
      </c>
      <c r="E45" s="325" t="s">
        <v>539</v>
      </c>
      <c r="F45" s="290">
        <v>2110</v>
      </c>
      <c r="G45" s="290">
        <v>2035</v>
      </c>
      <c r="H45" s="290">
        <v>2175</v>
      </c>
      <c r="I45" s="326" t="s">
        <v>897</v>
      </c>
      <c r="J45" s="288" t="s">
        <v>873</v>
      </c>
      <c r="K45" s="288">
        <f t="shared" si="45"/>
        <v>65</v>
      </c>
      <c r="L45" s="291">
        <f>(F45*-0.07)/100</f>
        <v>-1.4770000000000001</v>
      </c>
      <c r="M45" s="292">
        <f t="shared" si="47"/>
        <v>3.0105687203791472E-2</v>
      </c>
      <c r="N45" s="288" t="s">
        <v>537</v>
      </c>
      <c r="O45" s="293">
        <v>44958</v>
      </c>
      <c r="P45" s="270"/>
      <c r="Q45" s="198"/>
      <c r="R45" s="227" t="s">
        <v>538</v>
      </c>
      <c r="S45" s="197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</row>
    <row r="46" spans="1:56" s="272" customFormat="1" ht="13.5" customHeight="1">
      <c r="A46" s="269">
        <v>3</v>
      </c>
      <c r="B46" s="268">
        <v>44958</v>
      </c>
      <c r="C46" s="327"/>
      <c r="D46" s="328" t="s">
        <v>300</v>
      </c>
      <c r="E46" s="329" t="s">
        <v>539</v>
      </c>
      <c r="F46" s="269">
        <v>406</v>
      </c>
      <c r="G46" s="269">
        <v>390</v>
      </c>
      <c r="H46" s="269">
        <v>388</v>
      </c>
      <c r="I46" s="330" t="s">
        <v>898</v>
      </c>
      <c r="J46" s="267" t="s">
        <v>899</v>
      </c>
      <c r="K46" s="267">
        <f t="shared" ref="K46:K47" si="48">H46-F46</f>
        <v>-18</v>
      </c>
      <c r="L46" s="300">
        <f>(F46*-0.07)/100</f>
        <v>-0.28420000000000001</v>
      </c>
      <c r="M46" s="301">
        <f t="shared" ref="M46:M47" si="49">(K46+L46)/F46</f>
        <v>-4.5034975369458122E-2</v>
      </c>
      <c r="N46" s="267" t="s">
        <v>549</v>
      </c>
      <c r="O46" s="302">
        <v>44958</v>
      </c>
      <c r="P46" s="270"/>
      <c r="Q46" s="198"/>
      <c r="R46" s="227" t="s">
        <v>538</v>
      </c>
      <c r="S46" s="197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71"/>
      <c r="AI46" s="271"/>
      <c r="AJ46" s="271"/>
      <c r="AK46" s="271"/>
      <c r="AL46" s="271"/>
    </row>
    <row r="47" spans="1:56" s="272" customFormat="1" ht="13.5" customHeight="1">
      <c r="A47" s="290">
        <v>4</v>
      </c>
      <c r="B47" s="289">
        <v>44958</v>
      </c>
      <c r="C47" s="323"/>
      <c r="D47" s="324" t="s">
        <v>188</v>
      </c>
      <c r="E47" s="325" t="s">
        <v>539</v>
      </c>
      <c r="F47" s="290">
        <v>2965</v>
      </c>
      <c r="G47" s="290">
        <v>2850</v>
      </c>
      <c r="H47" s="290">
        <v>3044</v>
      </c>
      <c r="I47" s="326" t="s">
        <v>900</v>
      </c>
      <c r="J47" s="288" t="s">
        <v>910</v>
      </c>
      <c r="K47" s="288">
        <f t="shared" si="48"/>
        <v>79</v>
      </c>
      <c r="L47" s="291">
        <f>(F47*-0.7)/100</f>
        <v>-20.754999999999999</v>
      </c>
      <c r="M47" s="292">
        <f t="shared" si="49"/>
        <v>1.964418212478921E-2</v>
      </c>
      <c r="N47" s="288" t="s">
        <v>537</v>
      </c>
      <c r="O47" s="293">
        <v>44960</v>
      </c>
      <c r="P47" s="270"/>
      <c r="Q47" s="198"/>
      <c r="R47" s="227" t="s">
        <v>538</v>
      </c>
      <c r="S47" s="197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  <c r="AG47" s="271"/>
      <c r="AH47" s="271"/>
      <c r="AI47" s="271"/>
      <c r="AJ47" s="271"/>
      <c r="AK47" s="271"/>
      <c r="AL47" s="271"/>
    </row>
    <row r="48" spans="1:56" s="272" customFormat="1" ht="13.5" customHeight="1">
      <c r="A48" s="290">
        <v>5</v>
      </c>
      <c r="B48" s="295">
        <v>44959</v>
      </c>
      <c r="C48" s="323"/>
      <c r="D48" s="324" t="s">
        <v>183</v>
      </c>
      <c r="E48" s="325" t="s">
        <v>539</v>
      </c>
      <c r="F48" s="290">
        <v>2315</v>
      </c>
      <c r="G48" s="290">
        <v>2245</v>
      </c>
      <c r="H48" s="290">
        <v>2400</v>
      </c>
      <c r="I48" s="326" t="s">
        <v>906</v>
      </c>
      <c r="J48" s="288" t="s">
        <v>948</v>
      </c>
      <c r="K48" s="288">
        <f t="shared" ref="K48" si="50">H48-F48</f>
        <v>85</v>
      </c>
      <c r="L48" s="291">
        <f>(F48*-0.7)/100</f>
        <v>-16.204999999999998</v>
      </c>
      <c r="M48" s="292">
        <f t="shared" ref="M48" si="51">(K48+L48)/F48</f>
        <v>2.9717062634989203E-2</v>
      </c>
      <c r="N48" s="288" t="s">
        <v>537</v>
      </c>
      <c r="O48" s="293">
        <v>44972</v>
      </c>
      <c r="P48" s="270"/>
      <c r="Q48" s="198"/>
      <c r="R48" s="227" t="s">
        <v>538</v>
      </c>
      <c r="S48" s="197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  <c r="AK48" s="271"/>
      <c r="AL48" s="271"/>
    </row>
    <row r="49" spans="1:38" s="272" customFormat="1" ht="13.5" customHeight="1">
      <c r="A49" s="290">
        <v>6</v>
      </c>
      <c r="B49" s="295">
        <v>44959</v>
      </c>
      <c r="C49" s="323"/>
      <c r="D49" s="324" t="s">
        <v>145</v>
      </c>
      <c r="E49" s="325" t="s">
        <v>539</v>
      </c>
      <c r="F49" s="290">
        <v>2125</v>
      </c>
      <c r="G49" s="290">
        <v>2060</v>
      </c>
      <c r="H49" s="290">
        <v>2192.5</v>
      </c>
      <c r="I49" s="326" t="s">
        <v>907</v>
      </c>
      <c r="J49" s="288" t="s">
        <v>939</v>
      </c>
      <c r="K49" s="288">
        <f t="shared" ref="K49" si="52">H49-F49</f>
        <v>67.5</v>
      </c>
      <c r="L49" s="291">
        <f>(F49*-0.7)/100</f>
        <v>-14.875</v>
      </c>
      <c r="M49" s="292">
        <f t="shared" ref="M49" si="53">(K49+L49)/F49</f>
        <v>2.4764705882352942E-2</v>
      </c>
      <c r="N49" s="288" t="s">
        <v>537</v>
      </c>
      <c r="O49" s="293">
        <v>44970</v>
      </c>
      <c r="P49" s="270"/>
      <c r="Q49" s="198"/>
      <c r="R49" s="227" t="s">
        <v>538</v>
      </c>
      <c r="S49" s="197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</row>
    <row r="50" spans="1:38" s="272" customFormat="1" ht="13.5" customHeight="1">
      <c r="A50" s="290">
        <v>7</v>
      </c>
      <c r="B50" s="295">
        <v>44964</v>
      </c>
      <c r="C50" s="323"/>
      <c r="D50" s="324" t="s">
        <v>268</v>
      </c>
      <c r="E50" s="325" t="s">
        <v>539</v>
      </c>
      <c r="F50" s="290">
        <v>399</v>
      </c>
      <c r="G50" s="290">
        <v>387</v>
      </c>
      <c r="H50" s="290">
        <v>413</v>
      </c>
      <c r="I50" s="326" t="s">
        <v>921</v>
      </c>
      <c r="J50" s="288" t="s">
        <v>933</v>
      </c>
      <c r="K50" s="288">
        <f t="shared" ref="K50:K51" si="54">H50-F50</f>
        <v>14</v>
      </c>
      <c r="L50" s="291">
        <f>(F50*-0.7)/100</f>
        <v>-2.7929999999999997</v>
      </c>
      <c r="M50" s="292">
        <f t="shared" ref="M50:M51" si="55">(K50+L50)/F50</f>
        <v>2.8087719298245616E-2</v>
      </c>
      <c r="N50" s="288" t="s">
        <v>537</v>
      </c>
      <c r="O50" s="293">
        <v>44967</v>
      </c>
      <c r="P50" s="270"/>
      <c r="Q50" s="198"/>
      <c r="R50" s="227" t="s">
        <v>538</v>
      </c>
      <c r="S50" s="197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  <c r="AF50" s="271"/>
      <c r="AG50" s="271"/>
      <c r="AH50" s="271"/>
      <c r="AI50" s="271"/>
      <c r="AJ50" s="271"/>
      <c r="AK50" s="271"/>
      <c r="AL50" s="271"/>
    </row>
    <row r="51" spans="1:38" s="272" customFormat="1" ht="13.5" customHeight="1">
      <c r="A51" s="290">
        <v>8</v>
      </c>
      <c r="B51" s="295">
        <v>44964</v>
      </c>
      <c r="C51" s="323"/>
      <c r="D51" s="324" t="s">
        <v>148</v>
      </c>
      <c r="E51" s="325" t="s">
        <v>539</v>
      </c>
      <c r="F51" s="290">
        <v>1365</v>
      </c>
      <c r="G51" s="290">
        <v>1330</v>
      </c>
      <c r="H51" s="290">
        <v>1395</v>
      </c>
      <c r="I51" s="326" t="s">
        <v>922</v>
      </c>
      <c r="J51" s="288" t="s">
        <v>552</v>
      </c>
      <c r="K51" s="288">
        <f t="shared" si="54"/>
        <v>30</v>
      </c>
      <c r="L51" s="291">
        <f>(F51*-0.7)/100</f>
        <v>-9.5549999999999997</v>
      </c>
      <c r="M51" s="292">
        <f t="shared" si="55"/>
        <v>1.4978021978021979E-2</v>
      </c>
      <c r="N51" s="288" t="s">
        <v>537</v>
      </c>
      <c r="O51" s="293">
        <v>44973</v>
      </c>
      <c r="P51" s="270"/>
      <c r="Q51" s="198"/>
      <c r="R51" s="227" t="s">
        <v>538</v>
      </c>
      <c r="S51" s="197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1"/>
      <c r="AJ51" s="271"/>
      <c r="AK51" s="271"/>
      <c r="AL51" s="271"/>
    </row>
    <row r="52" spans="1:38" s="272" customFormat="1" ht="13.5" customHeight="1">
      <c r="A52" s="201">
        <v>9</v>
      </c>
      <c r="B52" s="244">
        <v>44965</v>
      </c>
      <c r="C52" s="284"/>
      <c r="D52" s="285" t="s">
        <v>75</v>
      </c>
      <c r="E52" s="286" t="s">
        <v>539</v>
      </c>
      <c r="F52" s="201" t="s">
        <v>923</v>
      </c>
      <c r="G52" s="201">
        <v>748</v>
      </c>
      <c r="H52" s="201"/>
      <c r="I52" s="287" t="s">
        <v>924</v>
      </c>
      <c r="J52" s="226" t="s">
        <v>540</v>
      </c>
      <c r="K52" s="226"/>
      <c r="L52" s="310"/>
      <c r="M52" s="311"/>
      <c r="N52" s="226"/>
      <c r="O52" s="312"/>
      <c r="P52" s="270"/>
      <c r="Q52" s="198"/>
      <c r="R52" s="227" t="s">
        <v>538</v>
      </c>
      <c r="S52" s="197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1"/>
      <c r="AK52" s="271"/>
      <c r="AL52" s="271"/>
    </row>
    <row r="53" spans="1:38" s="272" customFormat="1" ht="13.5" customHeight="1">
      <c r="A53" s="269">
        <v>10</v>
      </c>
      <c r="B53" s="358">
        <v>44971</v>
      </c>
      <c r="C53" s="327"/>
      <c r="D53" s="328" t="s">
        <v>84</v>
      </c>
      <c r="E53" s="329" t="s">
        <v>539</v>
      </c>
      <c r="F53" s="269">
        <v>1023</v>
      </c>
      <c r="G53" s="269">
        <v>995</v>
      </c>
      <c r="H53" s="269">
        <v>965</v>
      </c>
      <c r="I53" s="330" t="s">
        <v>944</v>
      </c>
      <c r="J53" s="267" t="s">
        <v>966</v>
      </c>
      <c r="K53" s="267">
        <f t="shared" ref="K53" si="56">H53-F53</f>
        <v>-58</v>
      </c>
      <c r="L53" s="300">
        <f>(F53*-0.07)/100</f>
        <v>-0.71610000000000018</v>
      </c>
      <c r="M53" s="301">
        <f t="shared" ref="M53" si="57">(K53+L53)/F53</f>
        <v>-5.7395992179863145E-2</v>
      </c>
      <c r="N53" s="267" t="s">
        <v>549</v>
      </c>
      <c r="O53" s="302">
        <v>44977</v>
      </c>
      <c r="P53" s="270"/>
      <c r="Q53" s="198"/>
      <c r="R53" s="227" t="s">
        <v>538</v>
      </c>
      <c r="S53" s="197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  <c r="AJ53" s="271"/>
      <c r="AK53" s="271"/>
      <c r="AL53" s="271"/>
    </row>
    <row r="54" spans="1:38" s="272" customFormat="1" ht="13.5" customHeight="1">
      <c r="A54" s="290">
        <v>11</v>
      </c>
      <c r="B54" s="295">
        <v>44972</v>
      </c>
      <c r="C54" s="323"/>
      <c r="D54" s="324" t="s">
        <v>391</v>
      </c>
      <c r="E54" s="325" t="s">
        <v>539</v>
      </c>
      <c r="F54" s="290">
        <v>455</v>
      </c>
      <c r="G54" s="290">
        <v>442</v>
      </c>
      <c r="H54" s="290">
        <v>465.5</v>
      </c>
      <c r="I54" s="326" t="s">
        <v>949</v>
      </c>
      <c r="J54" s="288" t="s">
        <v>950</v>
      </c>
      <c r="K54" s="288">
        <f t="shared" ref="K54:K56" si="58">H54-F54</f>
        <v>10.5</v>
      </c>
      <c r="L54" s="291">
        <f>(F54*-0.07)/100</f>
        <v>-0.31850000000000001</v>
      </c>
      <c r="M54" s="292">
        <f t="shared" ref="M54:M56" si="59">(K54+L54)/F54</f>
        <v>2.2376923076923076E-2</v>
      </c>
      <c r="N54" s="288" t="s">
        <v>537</v>
      </c>
      <c r="O54" s="293">
        <v>44972</v>
      </c>
      <c r="P54" s="270"/>
      <c r="Q54" s="198"/>
      <c r="R54" s="227" t="s">
        <v>538</v>
      </c>
      <c r="S54" s="197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1"/>
      <c r="AK54" s="271"/>
      <c r="AL54" s="271"/>
    </row>
    <row r="55" spans="1:38" s="272" customFormat="1" ht="13.5" customHeight="1">
      <c r="A55" s="290">
        <v>12</v>
      </c>
      <c r="B55" s="295">
        <v>44972</v>
      </c>
      <c r="C55" s="323"/>
      <c r="D55" s="324" t="s">
        <v>362</v>
      </c>
      <c r="E55" s="325" t="s">
        <v>539</v>
      </c>
      <c r="F55" s="290">
        <v>2860</v>
      </c>
      <c r="G55" s="290">
        <v>2770</v>
      </c>
      <c r="H55" s="290">
        <v>2950</v>
      </c>
      <c r="I55" s="326" t="s">
        <v>953</v>
      </c>
      <c r="J55" s="288" t="s">
        <v>954</v>
      </c>
      <c r="K55" s="288">
        <f t="shared" si="58"/>
        <v>90</v>
      </c>
      <c r="L55" s="291">
        <f>(F55*-0.7)/100</f>
        <v>-20.019999999999996</v>
      </c>
      <c r="M55" s="292">
        <f t="shared" si="59"/>
        <v>2.4468531468531469E-2</v>
      </c>
      <c r="N55" s="288" t="s">
        <v>537</v>
      </c>
      <c r="O55" s="293">
        <v>44973</v>
      </c>
      <c r="P55" s="270"/>
      <c r="Q55" s="198"/>
      <c r="R55" s="227" t="s">
        <v>538</v>
      </c>
      <c r="S55" s="197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/>
      <c r="AH55" s="271"/>
      <c r="AI55" s="271"/>
      <c r="AJ55" s="271"/>
      <c r="AK55" s="271"/>
      <c r="AL55" s="271"/>
    </row>
    <row r="56" spans="1:38" s="198" customFormat="1" ht="13.5" customHeight="1">
      <c r="A56" s="269">
        <v>13</v>
      </c>
      <c r="B56" s="358">
        <v>44973</v>
      </c>
      <c r="C56" s="327"/>
      <c r="D56" s="328" t="s">
        <v>64</v>
      </c>
      <c r="E56" s="329" t="s">
        <v>539</v>
      </c>
      <c r="F56" s="269">
        <v>1420</v>
      </c>
      <c r="G56" s="269">
        <v>1379</v>
      </c>
      <c r="H56" s="269">
        <v>1362.5</v>
      </c>
      <c r="I56" s="330" t="s">
        <v>962</v>
      </c>
      <c r="J56" s="267" t="s">
        <v>1000</v>
      </c>
      <c r="K56" s="267">
        <f t="shared" si="58"/>
        <v>-57.5</v>
      </c>
      <c r="L56" s="300">
        <f t="shared" ref="L56" si="60">(F56*-0.7)/100</f>
        <v>-9.94</v>
      </c>
      <c r="M56" s="301">
        <f t="shared" si="59"/>
        <v>-4.7492957746478874E-2</v>
      </c>
      <c r="N56" s="267" t="s">
        <v>549</v>
      </c>
      <c r="O56" s="302">
        <v>44979</v>
      </c>
      <c r="P56" s="270"/>
      <c r="R56" s="227" t="s">
        <v>538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</row>
    <row r="57" spans="1:38" s="198" customFormat="1" ht="13.5" customHeight="1">
      <c r="A57" s="290">
        <v>14</v>
      </c>
      <c r="B57" s="295">
        <v>44974</v>
      </c>
      <c r="C57" s="323"/>
      <c r="D57" s="324" t="s">
        <v>198</v>
      </c>
      <c r="E57" s="325" t="s">
        <v>539</v>
      </c>
      <c r="F57" s="290">
        <v>1113</v>
      </c>
      <c r="G57" s="290">
        <v>1075</v>
      </c>
      <c r="H57" s="290">
        <v>1153</v>
      </c>
      <c r="I57" s="326" t="s">
        <v>964</v>
      </c>
      <c r="J57" s="288" t="s">
        <v>580</v>
      </c>
      <c r="K57" s="288">
        <f t="shared" ref="K57" si="61">H57-F57</f>
        <v>40</v>
      </c>
      <c r="L57" s="291">
        <f>(F57*-0.7)/100</f>
        <v>-7.7909999999999995</v>
      </c>
      <c r="M57" s="292">
        <f t="shared" ref="M57" si="62">(K57+L57)/F57</f>
        <v>2.8938903863432168E-2</v>
      </c>
      <c r="N57" s="288" t="s">
        <v>537</v>
      </c>
      <c r="O57" s="293">
        <v>44977</v>
      </c>
      <c r="P57" s="270"/>
      <c r="R57" s="227" t="s">
        <v>538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</row>
    <row r="58" spans="1:38" s="198" customFormat="1" ht="13.5" customHeight="1">
      <c r="A58" s="290">
        <v>15</v>
      </c>
      <c r="B58" s="295">
        <v>44974</v>
      </c>
      <c r="C58" s="323"/>
      <c r="D58" s="324" t="s">
        <v>52</v>
      </c>
      <c r="E58" s="325" t="s">
        <v>539</v>
      </c>
      <c r="F58" s="290">
        <v>506.5</v>
      </c>
      <c r="G58" s="290">
        <v>492</v>
      </c>
      <c r="H58" s="290">
        <v>520.5</v>
      </c>
      <c r="I58" s="326" t="s">
        <v>965</v>
      </c>
      <c r="J58" s="288" t="s">
        <v>933</v>
      </c>
      <c r="K58" s="288">
        <f t="shared" ref="K58" si="63">H58-F58</f>
        <v>14</v>
      </c>
      <c r="L58" s="291">
        <f>(F58*-0.7)/100</f>
        <v>-3.5454999999999997</v>
      </c>
      <c r="M58" s="292">
        <f t="shared" ref="M58" si="64">(K58+L58)/F58</f>
        <v>2.064067127344521E-2</v>
      </c>
      <c r="N58" s="288" t="s">
        <v>537</v>
      </c>
      <c r="O58" s="293">
        <v>44978</v>
      </c>
      <c r="P58" s="270"/>
      <c r="R58" s="227" t="s">
        <v>538</v>
      </c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</row>
    <row r="59" spans="1:38" s="198" customFormat="1" ht="13.5" customHeight="1">
      <c r="A59" s="201">
        <v>16</v>
      </c>
      <c r="B59" s="244">
        <v>44977</v>
      </c>
      <c r="C59" s="284"/>
      <c r="D59" s="285" t="s">
        <v>113</v>
      </c>
      <c r="E59" s="286" t="s">
        <v>539</v>
      </c>
      <c r="F59" s="201" t="s">
        <v>976</v>
      </c>
      <c r="G59" s="201">
        <v>1090</v>
      </c>
      <c r="H59" s="201"/>
      <c r="I59" s="287" t="s">
        <v>964</v>
      </c>
      <c r="J59" s="226" t="s">
        <v>540</v>
      </c>
      <c r="K59" s="226"/>
      <c r="L59" s="310"/>
      <c r="M59" s="311"/>
      <c r="N59" s="226"/>
      <c r="O59" s="312"/>
      <c r="P59" s="270"/>
      <c r="R59" s="227" t="s">
        <v>538</v>
      </c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</row>
    <row r="60" spans="1:38" s="198" customFormat="1" ht="13.5" customHeight="1">
      <c r="A60" s="201"/>
      <c r="B60" s="244"/>
      <c r="C60" s="284"/>
      <c r="D60" s="285"/>
      <c r="E60" s="286"/>
      <c r="F60" s="201"/>
      <c r="G60" s="201"/>
      <c r="H60" s="201"/>
      <c r="I60" s="287"/>
      <c r="J60" s="226"/>
      <c r="K60" s="226"/>
      <c r="L60" s="310"/>
      <c r="M60" s="311"/>
      <c r="N60" s="226"/>
      <c r="O60" s="312"/>
      <c r="P60" s="270"/>
      <c r="R60" s="22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</row>
    <row r="61" spans="1:38" s="272" customFormat="1" ht="13.5" customHeight="1">
      <c r="A61" s="201"/>
      <c r="B61" s="199"/>
      <c r="C61" s="284"/>
      <c r="D61" s="285"/>
      <c r="E61" s="286"/>
      <c r="F61" s="201"/>
      <c r="G61" s="201"/>
      <c r="H61" s="201"/>
      <c r="I61" s="287"/>
      <c r="J61" s="226"/>
      <c r="K61" s="226"/>
      <c r="L61" s="310"/>
      <c r="M61" s="311"/>
      <c r="N61" s="226"/>
      <c r="O61" s="312"/>
      <c r="P61" s="270"/>
      <c r="Q61" s="198"/>
      <c r="R61" s="227"/>
      <c r="S61" s="197"/>
      <c r="T61" s="271"/>
      <c r="U61" s="271"/>
      <c r="V61" s="271"/>
      <c r="W61" s="271"/>
      <c r="X61" s="271"/>
      <c r="Y61" s="271"/>
      <c r="Z61" s="271"/>
      <c r="AA61" s="271"/>
      <c r="AB61" s="271"/>
      <c r="AC61" s="271"/>
      <c r="AD61" s="271"/>
      <c r="AE61" s="271"/>
      <c r="AF61" s="271"/>
      <c r="AG61" s="271"/>
      <c r="AH61" s="271"/>
      <c r="AI61" s="271"/>
      <c r="AJ61" s="271"/>
      <c r="AK61" s="271"/>
      <c r="AL61" s="271"/>
    </row>
    <row r="62" spans="1:38" s="272" customFormat="1" ht="13.5" customHeight="1">
      <c r="A62" s="230"/>
      <c r="B62" s="229"/>
      <c r="C62" s="273"/>
      <c r="D62" s="274"/>
      <c r="E62" s="275"/>
      <c r="F62" s="230"/>
      <c r="G62" s="230"/>
      <c r="H62" s="230"/>
      <c r="I62" s="276"/>
      <c r="J62" s="277"/>
      <c r="K62" s="277"/>
      <c r="L62" s="278"/>
      <c r="M62" s="279"/>
      <c r="N62" s="277"/>
      <c r="O62" s="280"/>
      <c r="P62" s="270"/>
      <c r="Q62" s="198"/>
      <c r="R62" s="227"/>
      <c r="S62" s="197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</row>
    <row r="63" spans="1:38" s="272" customFormat="1" ht="13.5" customHeight="1">
      <c r="A63" s="230"/>
      <c r="B63" s="229"/>
      <c r="C63" s="273"/>
      <c r="D63" s="274"/>
      <c r="E63" s="275"/>
      <c r="F63" s="230"/>
      <c r="G63" s="230"/>
      <c r="H63" s="230"/>
      <c r="I63" s="276"/>
      <c r="J63" s="277"/>
      <c r="K63" s="277"/>
      <c r="L63" s="278"/>
      <c r="M63" s="279"/>
      <c r="N63" s="277"/>
      <c r="O63" s="280"/>
      <c r="P63" s="270"/>
      <c r="Q63" s="198"/>
      <c r="R63" s="227"/>
      <c r="S63" s="197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1"/>
      <c r="AJ63" s="271"/>
      <c r="AK63" s="271"/>
      <c r="AL63" s="271"/>
    </row>
    <row r="64" spans="1:38" ht="44.25" customHeight="1">
      <c r="A64" s="109" t="s">
        <v>541</v>
      </c>
      <c r="B64" s="130"/>
      <c r="C64" s="130"/>
      <c r="D64" s="1"/>
      <c r="E64" s="6"/>
      <c r="F64" s="6"/>
      <c r="G64" s="6"/>
      <c r="H64" s="6" t="s">
        <v>553</v>
      </c>
      <c r="I64" s="6"/>
      <c r="J64" s="6"/>
      <c r="K64" s="105"/>
      <c r="L64" s="131"/>
      <c r="M64" s="105"/>
      <c r="N64" s="106"/>
      <c r="O64" s="105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38" ht="12.75" customHeight="1">
      <c r="A65" s="115" t="s">
        <v>542</v>
      </c>
      <c r="B65" s="109"/>
      <c r="C65" s="109"/>
      <c r="D65" s="109"/>
      <c r="E65" s="41"/>
      <c r="F65" s="116" t="s">
        <v>543</v>
      </c>
      <c r="G65" s="54"/>
      <c r="H65" s="41"/>
      <c r="I65" s="54"/>
      <c r="J65" s="6"/>
      <c r="K65" s="132"/>
      <c r="L65" s="133"/>
      <c r="M65" s="6"/>
      <c r="N65" s="99"/>
      <c r="O65" s="134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15"/>
      <c r="B66" s="109"/>
      <c r="C66" s="109"/>
      <c r="D66" s="109"/>
      <c r="E66" s="6"/>
      <c r="F66" s="116" t="s">
        <v>545</v>
      </c>
      <c r="G66" s="54"/>
      <c r="H66" s="41"/>
      <c r="I66" s="54"/>
      <c r="J66" s="6"/>
      <c r="K66" s="132"/>
      <c r="L66" s="133"/>
      <c r="M66" s="6"/>
      <c r="N66" s="99"/>
      <c r="O66" s="134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09"/>
      <c r="B67" s="109"/>
      <c r="C67" s="109"/>
      <c r="D67" s="109"/>
      <c r="E67" s="6"/>
      <c r="F67" s="6"/>
      <c r="G67" s="6"/>
      <c r="H67" s="6"/>
      <c r="I67" s="6"/>
      <c r="J67" s="121"/>
      <c r="K67" s="118"/>
      <c r="L67" s="119"/>
      <c r="M67" s="6"/>
      <c r="N67" s="122"/>
      <c r="O67" s="1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35" t="s">
        <v>554</v>
      </c>
      <c r="B68" s="135"/>
      <c r="C68" s="135"/>
      <c r="D68" s="135"/>
      <c r="E68" s="6"/>
      <c r="F68" s="6"/>
      <c r="G68" s="6"/>
      <c r="H68" s="6"/>
      <c r="I68" s="6"/>
      <c r="J68" s="6"/>
      <c r="K68" s="6"/>
      <c r="L68" s="6"/>
      <c r="M68" s="6"/>
      <c r="N68" s="6"/>
      <c r="O68" s="2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94" t="s">
        <v>16</v>
      </c>
      <c r="B69" s="94" t="s">
        <v>514</v>
      </c>
      <c r="C69" s="94"/>
      <c r="D69" s="95" t="s">
        <v>525</v>
      </c>
      <c r="E69" s="94" t="s">
        <v>526</v>
      </c>
      <c r="F69" s="94" t="s">
        <v>527</v>
      </c>
      <c r="G69" s="94" t="s">
        <v>547</v>
      </c>
      <c r="H69" s="94" t="s">
        <v>529</v>
      </c>
      <c r="I69" s="94" t="s">
        <v>530</v>
      </c>
      <c r="J69" s="93" t="s">
        <v>531</v>
      </c>
      <c r="K69" s="136" t="s">
        <v>555</v>
      </c>
      <c r="L69" s="96" t="s">
        <v>533</v>
      </c>
      <c r="M69" s="136" t="s">
        <v>556</v>
      </c>
      <c r="N69" s="94" t="s">
        <v>557</v>
      </c>
      <c r="O69" s="93" t="s">
        <v>535</v>
      </c>
      <c r="P69" s="95" t="s">
        <v>536</v>
      </c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s="198" customFormat="1" ht="12.75" customHeight="1">
      <c r="A70" s="290">
        <v>1</v>
      </c>
      <c r="B70" s="355">
        <v>44966</v>
      </c>
      <c r="C70" s="356"/>
      <c r="D70" s="356" t="s">
        <v>929</v>
      </c>
      <c r="E70" s="290" t="s">
        <v>539</v>
      </c>
      <c r="F70" s="290">
        <v>2346</v>
      </c>
      <c r="G70" s="290">
        <v>2297</v>
      </c>
      <c r="H70" s="352">
        <v>2395</v>
      </c>
      <c r="I70" s="352" t="s">
        <v>930</v>
      </c>
      <c r="J70" s="288" t="s">
        <v>843</v>
      </c>
      <c r="K70" s="352">
        <f t="shared" ref="K70" si="65">H70-F70</f>
        <v>49</v>
      </c>
      <c r="L70" s="353">
        <f t="shared" ref="L70:L72" si="66">(H70*N70)*0.07%</f>
        <v>419.12500000000006</v>
      </c>
      <c r="M70" s="354">
        <f t="shared" ref="M70" si="67">(K70*N70)-L70</f>
        <v>11830.875</v>
      </c>
      <c r="N70" s="352">
        <v>250</v>
      </c>
      <c r="O70" s="288" t="s">
        <v>537</v>
      </c>
      <c r="P70" s="289">
        <v>44972</v>
      </c>
      <c r="Q70" s="200"/>
      <c r="R70" s="203" t="s">
        <v>538</v>
      </c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s="198" customFormat="1" ht="12.75" customHeight="1">
      <c r="A71" s="322">
        <v>2</v>
      </c>
      <c r="B71" s="355">
        <v>44977</v>
      </c>
      <c r="C71" s="321"/>
      <c r="D71" s="321" t="s">
        <v>968</v>
      </c>
      <c r="E71" s="322" t="s">
        <v>539</v>
      </c>
      <c r="F71" s="322">
        <v>1349</v>
      </c>
      <c r="G71" s="322">
        <v>1331</v>
      </c>
      <c r="H71" s="322">
        <v>1363</v>
      </c>
      <c r="I71" s="322" t="s">
        <v>969</v>
      </c>
      <c r="J71" s="288" t="s">
        <v>933</v>
      </c>
      <c r="K71" s="352">
        <f t="shared" ref="K71" si="68">H71-F71</f>
        <v>14</v>
      </c>
      <c r="L71" s="353">
        <f t="shared" ref="L71" si="69">(H71*N71)*0.07%</f>
        <v>667.87000000000012</v>
      </c>
      <c r="M71" s="354">
        <f t="shared" ref="M71" si="70">(K71*N71)-L71</f>
        <v>9132.1299999999992</v>
      </c>
      <c r="N71" s="352">
        <v>700</v>
      </c>
      <c r="O71" s="288" t="s">
        <v>537</v>
      </c>
      <c r="P71" s="289">
        <v>44977</v>
      </c>
      <c r="Q71" s="200"/>
      <c r="R71" s="203" t="s">
        <v>538</v>
      </c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413">
        <v>3</v>
      </c>
      <c r="B72" s="411">
        <v>44977</v>
      </c>
      <c r="C72" s="356"/>
      <c r="D72" s="356" t="s">
        <v>970</v>
      </c>
      <c r="E72" s="290" t="s">
        <v>971</v>
      </c>
      <c r="F72" s="290">
        <v>239.25</v>
      </c>
      <c r="G72" s="290">
        <v>242</v>
      </c>
      <c r="H72" s="352">
        <v>233.5</v>
      </c>
      <c r="I72" s="352" t="s">
        <v>973</v>
      </c>
      <c r="J72" s="399" t="s">
        <v>985</v>
      </c>
      <c r="K72" s="352">
        <f>F72-H72</f>
        <v>5.75</v>
      </c>
      <c r="L72" s="353">
        <f t="shared" si="66"/>
        <v>294.21000000000004</v>
      </c>
      <c r="M72" s="397">
        <f>((4*N72)-394.21)</f>
        <v>6805.79</v>
      </c>
      <c r="N72" s="397">
        <v>1800</v>
      </c>
      <c r="O72" s="399" t="s">
        <v>537</v>
      </c>
      <c r="P72" s="401">
        <v>44978</v>
      </c>
      <c r="Q72" s="200"/>
      <c r="R72" s="203" t="s">
        <v>538</v>
      </c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s="198" customFormat="1" ht="12.75" customHeight="1">
      <c r="A73" s="414"/>
      <c r="B73" s="412"/>
      <c r="C73" s="356"/>
      <c r="D73" s="356" t="s">
        <v>972</v>
      </c>
      <c r="E73" s="290" t="s">
        <v>971</v>
      </c>
      <c r="F73" s="290">
        <v>6.25</v>
      </c>
      <c r="G73" s="290"/>
      <c r="H73" s="352">
        <v>8</v>
      </c>
      <c r="I73" s="352"/>
      <c r="J73" s="400"/>
      <c r="K73" s="352">
        <f>F73-H73</f>
        <v>-1.75</v>
      </c>
      <c r="L73" s="353">
        <v>100</v>
      </c>
      <c r="M73" s="398"/>
      <c r="N73" s="398"/>
      <c r="O73" s="400"/>
      <c r="P73" s="402"/>
      <c r="Q73" s="200"/>
      <c r="R73" s="203" t="s">
        <v>538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0"/>
      <c r="AG73" s="229"/>
      <c r="AH73" s="200"/>
      <c r="AI73" s="200"/>
      <c r="AJ73" s="230"/>
      <c r="AK73" s="230"/>
      <c r="AL73" s="230"/>
    </row>
    <row r="74" spans="1:38" s="198" customFormat="1" ht="12.75" customHeight="1">
      <c r="A74" s="290">
        <v>4</v>
      </c>
      <c r="B74" s="355">
        <v>44977</v>
      </c>
      <c r="C74" s="356"/>
      <c r="D74" s="356" t="s">
        <v>974</v>
      </c>
      <c r="E74" s="290" t="s">
        <v>539</v>
      </c>
      <c r="F74" s="290">
        <v>3227.5</v>
      </c>
      <c r="G74" s="290">
        <v>3185</v>
      </c>
      <c r="H74" s="352">
        <v>3263.5</v>
      </c>
      <c r="I74" s="352" t="s">
        <v>975</v>
      </c>
      <c r="J74" s="288" t="s">
        <v>986</v>
      </c>
      <c r="K74" s="352">
        <f t="shared" ref="K74" si="71">H74-F74</f>
        <v>36</v>
      </c>
      <c r="L74" s="353">
        <f t="shared" ref="L74" si="72">(H74*N74)*0.07%</f>
        <v>628.22375000000011</v>
      </c>
      <c r="M74" s="354">
        <f t="shared" ref="M74" si="73">(K74*N74)-L74</f>
        <v>9271.776249999999</v>
      </c>
      <c r="N74" s="352">
        <v>275</v>
      </c>
      <c r="O74" s="288" t="s">
        <v>537</v>
      </c>
      <c r="P74" s="289">
        <v>44978</v>
      </c>
      <c r="Q74" s="200"/>
      <c r="R74" s="203" t="s">
        <v>801</v>
      </c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0"/>
      <c r="AG74" s="229"/>
      <c r="AH74" s="200"/>
      <c r="AI74" s="200"/>
      <c r="AJ74" s="230"/>
      <c r="AK74" s="230"/>
      <c r="AL74" s="230"/>
    </row>
    <row r="75" spans="1:38" s="198" customFormat="1" ht="12.75" customHeight="1">
      <c r="A75" s="201">
        <v>5</v>
      </c>
      <c r="B75" s="366">
        <v>44978</v>
      </c>
      <c r="C75" s="235"/>
      <c r="D75" s="235" t="s">
        <v>987</v>
      </c>
      <c r="E75" s="201" t="s">
        <v>539</v>
      </c>
      <c r="F75" s="201" t="s">
        <v>988</v>
      </c>
      <c r="G75" s="201">
        <v>432</v>
      </c>
      <c r="H75" s="202"/>
      <c r="I75" s="202" t="s">
        <v>989</v>
      </c>
      <c r="J75" s="226" t="s">
        <v>540</v>
      </c>
      <c r="K75" s="202"/>
      <c r="L75" s="218"/>
      <c r="M75" s="219"/>
      <c r="N75" s="202"/>
      <c r="O75" s="226"/>
      <c r="P75" s="199"/>
      <c r="Q75" s="200"/>
      <c r="R75" s="203" t="s">
        <v>801</v>
      </c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0"/>
      <c r="AG75" s="229"/>
      <c r="AH75" s="200"/>
      <c r="AI75" s="200"/>
      <c r="AJ75" s="230"/>
      <c r="AK75" s="230"/>
      <c r="AL75" s="230"/>
    </row>
    <row r="76" spans="1:38" s="198" customFormat="1" ht="12.75" customHeight="1">
      <c r="A76" s="290">
        <v>6</v>
      </c>
      <c r="B76" s="355">
        <v>44978</v>
      </c>
      <c r="C76" s="356"/>
      <c r="D76" s="356" t="s">
        <v>990</v>
      </c>
      <c r="E76" s="290" t="s">
        <v>971</v>
      </c>
      <c r="F76" s="290">
        <v>645</v>
      </c>
      <c r="G76" s="290">
        <v>662</v>
      </c>
      <c r="H76" s="352">
        <v>634.5</v>
      </c>
      <c r="I76" s="352" t="s">
        <v>991</v>
      </c>
      <c r="J76" s="288" t="s">
        <v>950</v>
      </c>
      <c r="K76" s="352">
        <f>F76-H76</f>
        <v>10.5</v>
      </c>
      <c r="L76" s="353">
        <f t="shared" ref="L76:L77" si="74">(H76*N76)*0.07%</f>
        <v>399.73500000000007</v>
      </c>
      <c r="M76" s="354">
        <f t="shared" ref="M76:M77" si="75">(K76*N76)-L76</f>
        <v>9050.2649999999994</v>
      </c>
      <c r="N76" s="352">
        <v>900</v>
      </c>
      <c r="O76" s="288" t="s">
        <v>537</v>
      </c>
      <c r="P76" s="289">
        <v>44979</v>
      </c>
      <c r="Q76" s="200"/>
      <c r="R76" s="203" t="s">
        <v>538</v>
      </c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230"/>
      <c r="AG76" s="229"/>
      <c r="AH76" s="200"/>
      <c r="AI76" s="200"/>
      <c r="AJ76" s="230"/>
      <c r="AK76" s="230"/>
      <c r="AL76" s="230"/>
    </row>
    <row r="77" spans="1:38" s="198" customFormat="1" ht="12.75" customHeight="1">
      <c r="A77" s="290">
        <v>7</v>
      </c>
      <c r="B77" s="355">
        <v>44979</v>
      </c>
      <c r="C77" s="356"/>
      <c r="D77" s="356" t="s">
        <v>1001</v>
      </c>
      <c r="E77" s="290" t="s">
        <v>539</v>
      </c>
      <c r="F77" s="290">
        <v>154</v>
      </c>
      <c r="G77" s="290">
        <v>150.5</v>
      </c>
      <c r="H77" s="352">
        <v>156.25</v>
      </c>
      <c r="I77" s="352">
        <v>160</v>
      </c>
      <c r="J77" s="288" t="s">
        <v>1024</v>
      </c>
      <c r="K77" s="352">
        <f t="shared" ref="K77" si="76">H77-F77</f>
        <v>2.25</v>
      </c>
      <c r="L77" s="353">
        <f t="shared" si="74"/>
        <v>421.09375000000006</v>
      </c>
      <c r="M77" s="354">
        <f t="shared" si="75"/>
        <v>8241.40625</v>
      </c>
      <c r="N77" s="352">
        <v>3850</v>
      </c>
      <c r="O77" s="288" t="s">
        <v>537</v>
      </c>
      <c r="P77" s="289">
        <v>44980</v>
      </c>
      <c r="Q77" s="200"/>
      <c r="R77" s="203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230"/>
      <c r="AG77" s="229"/>
      <c r="AH77" s="200"/>
      <c r="AI77" s="200"/>
      <c r="AJ77" s="230"/>
      <c r="AK77" s="230"/>
      <c r="AL77" s="230"/>
    </row>
    <row r="78" spans="1:38" s="198" customFormat="1" ht="12.75" customHeight="1">
      <c r="A78" s="201">
        <v>8</v>
      </c>
      <c r="B78" s="366">
        <v>44979</v>
      </c>
      <c r="C78" s="235"/>
      <c r="D78" s="235" t="s">
        <v>1002</v>
      </c>
      <c r="E78" s="201" t="s">
        <v>539</v>
      </c>
      <c r="F78" s="201" t="s">
        <v>1003</v>
      </c>
      <c r="G78" s="201">
        <v>1380</v>
      </c>
      <c r="H78" s="202"/>
      <c r="I78" s="202" t="s">
        <v>1004</v>
      </c>
      <c r="J78" s="226" t="s">
        <v>540</v>
      </c>
      <c r="K78" s="202"/>
      <c r="L78" s="218"/>
      <c r="M78" s="219"/>
      <c r="N78" s="202"/>
      <c r="O78" s="226"/>
      <c r="P78" s="199"/>
      <c r="Q78" s="200"/>
      <c r="R78" s="203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230"/>
      <c r="AG78" s="229"/>
      <c r="AH78" s="200"/>
      <c r="AI78" s="200"/>
      <c r="AJ78" s="230"/>
      <c r="AK78" s="230"/>
      <c r="AL78" s="230"/>
    </row>
    <row r="79" spans="1:38" s="198" customFormat="1" ht="12.75" customHeight="1">
      <c r="A79" s="201">
        <v>9</v>
      </c>
      <c r="B79" s="366">
        <v>44979</v>
      </c>
      <c r="C79" s="235"/>
      <c r="D79" s="235" t="s">
        <v>1006</v>
      </c>
      <c r="E79" s="201" t="s">
        <v>539</v>
      </c>
      <c r="F79" s="201" t="s">
        <v>1007</v>
      </c>
      <c r="G79" s="201">
        <v>2375</v>
      </c>
      <c r="H79" s="202"/>
      <c r="I79" s="202" t="s">
        <v>1008</v>
      </c>
      <c r="J79" s="226" t="s">
        <v>540</v>
      </c>
      <c r="K79" s="202"/>
      <c r="L79" s="218"/>
      <c r="M79" s="219"/>
      <c r="N79" s="202"/>
      <c r="O79" s="226"/>
      <c r="P79" s="199"/>
      <c r="Q79" s="200"/>
      <c r="R79" s="203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230"/>
      <c r="AG79" s="229"/>
      <c r="AH79" s="200"/>
      <c r="AI79" s="200"/>
      <c r="AJ79" s="230"/>
      <c r="AK79" s="230"/>
      <c r="AL79" s="230"/>
    </row>
    <row r="80" spans="1:38" s="198" customFormat="1" ht="12.75" customHeight="1">
      <c r="A80" s="269">
        <v>10</v>
      </c>
      <c r="B80" s="371">
        <v>44979</v>
      </c>
      <c r="C80" s="359"/>
      <c r="D80" s="359" t="s">
        <v>968</v>
      </c>
      <c r="E80" s="269" t="s">
        <v>539</v>
      </c>
      <c r="F80" s="269">
        <v>1339</v>
      </c>
      <c r="G80" s="269">
        <v>1320</v>
      </c>
      <c r="H80" s="360">
        <v>1320</v>
      </c>
      <c r="I80" s="360" t="s">
        <v>1011</v>
      </c>
      <c r="J80" s="267" t="s">
        <v>1025</v>
      </c>
      <c r="K80" s="360">
        <f t="shared" ref="K80" si="77">H80-F80</f>
        <v>-19</v>
      </c>
      <c r="L80" s="380">
        <f t="shared" ref="L80:L81" si="78">(H80*N80)*0.07%</f>
        <v>646.80000000000007</v>
      </c>
      <c r="M80" s="381">
        <f t="shared" ref="M80:M81" si="79">(K80*N80)-L80</f>
        <v>-13946.8</v>
      </c>
      <c r="N80" s="360">
        <v>700</v>
      </c>
      <c r="O80" s="267" t="s">
        <v>549</v>
      </c>
      <c r="P80" s="268">
        <v>44980</v>
      </c>
      <c r="Q80" s="200"/>
      <c r="R80" s="203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230"/>
      <c r="AG80" s="229"/>
      <c r="AH80" s="200"/>
      <c r="AI80" s="200"/>
      <c r="AJ80" s="230"/>
      <c r="AK80" s="230"/>
      <c r="AL80" s="230"/>
    </row>
    <row r="81" spans="1:38" s="198" customFormat="1" ht="12.75" customHeight="1">
      <c r="A81" s="290">
        <v>11</v>
      </c>
      <c r="B81" s="355">
        <v>44979</v>
      </c>
      <c r="C81" s="356"/>
      <c r="D81" s="356" t="s">
        <v>1012</v>
      </c>
      <c r="E81" s="290" t="s">
        <v>971</v>
      </c>
      <c r="F81" s="290">
        <v>82.7</v>
      </c>
      <c r="G81" s="290">
        <v>84.7</v>
      </c>
      <c r="H81" s="352">
        <v>81.5</v>
      </c>
      <c r="I81" s="352" t="s">
        <v>1013</v>
      </c>
      <c r="J81" s="288" t="s">
        <v>1026</v>
      </c>
      <c r="K81" s="352">
        <f>F81-H81</f>
        <v>1.2000000000000028</v>
      </c>
      <c r="L81" s="353">
        <f t="shared" si="78"/>
        <v>385.08750000000003</v>
      </c>
      <c r="M81" s="354">
        <f t="shared" si="79"/>
        <v>7714.9125000000195</v>
      </c>
      <c r="N81" s="352">
        <v>6750</v>
      </c>
      <c r="O81" s="288" t="s">
        <v>537</v>
      </c>
      <c r="P81" s="289">
        <v>44980</v>
      </c>
      <c r="Q81" s="200"/>
      <c r="R81" s="203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230"/>
      <c r="AG81" s="229"/>
      <c r="AH81" s="200"/>
      <c r="AI81" s="200"/>
      <c r="AJ81" s="230"/>
      <c r="AK81" s="230"/>
      <c r="AL81" s="230"/>
    </row>
    <row r="82" spans="1:38" s="198" customFormat="1" ht="12.75" customHeight="1">
      <c r="A82" s="201"/>
      <c r="B82" s="366"/>
      <c r="C82" s="235"/>
      <c r="D82" s="235"/>
      <c r="E82" s="201"/>
      <c r="F82" s="201"/>
      <c r="G82" s="201"/>
      <c r="H82" s="202"/>
      <c r="I82" s="202"/>
      <c r="J82" s="226"/>
      <c r="K82" s="202"/>
      <c r="L82" s="218"/>
      <c r="M82" s="219"/>
      <c r="N82" s="202"/>
      <c r="O82" s="226"/>
      <c r="P82" s="199"/>
      <c r="Q82" s="200"/>
      <c r="R82" s="203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230"/>
      <c r="AG82" s="229"/>
      <c r="AH82" s="200"/>
      <c r="AI82" s="200"/>
      <c r="AJ82" s="230"/>
      <c r="AK82" s="230"/>
      <c r="AL82" s="230"/>
    </row>
    <row r="83" spans="1:38" s="198" customFormat="1" ht="12.75" customHeight="1">
      <c r="A83" s="201"/>
      <c r="B83" s="199"/>
      <c r="C83" s="235"/>
      <c r="D83" s="235"/>
      <c r="E83" s="201"/>
      <c r="F83" s="201"/>
      <c r="G83" s="201"/>
      <c r="H83" s="202"/>
      <c r="I83" s="202"/>
      <c r="J83" s="226"/>
      <c r="K83" s="235"/>
      <c r="L83" s="201"/>
      <c r="M83" s="201"/>
      <c r="N83" s="201"/>
      <c r="O83" s="202"/>
      <c r="P83" s="202"/>
      <c r="Q83" s="200"/>
      <c r="R83" s="203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230"/>
      <c r="AG83" s="229"/>
      <c r="AH83" s="200"/>
      <c r="AI83" s="200"/>
      <c r="AJ83" s="230"/>
      <c r="AK83" s="230"/>
      <c r="AL83" s="230"/>
    </row>
    <row r="84" spans="1:38" ht="38.25" customHeight="1">
      <c r="A84" s="137" t="s">
        <v>559</v>
      </c>
      <c r="B84" s="137"/>
      <c r="C84" s="137"/>
      <c r="D84" s="137"/>
      <c r="E84" s="138"/>
      <c r="F84" s="102"/>
      <c r="G84" s="102"/>
      <c r="H84" s="102"/>
      <c r="I84" s="102"/>
      <c r="J84" s="1"/>
      <c r="K84" s="6"/>
      <c r="L84" s="6"/>
      <c r="M84" s="6"/>
      <c r="N84" s="1"/>
      <c r="O84" s="1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38.25">
      <c r="A85" s="94" t="s">
        <v>16</v>
      </c>
      <c r="B85" s="94" t="s">
        <v>514</v>
      </c>
      <c r="C85" s="94"/>
      <c r="D85" s="95" t="s">
        <v>525</v>
      </c>
      <c r="E85" s="94" t="s">
        <v>526</v>
      </c>
      <c r="F85" s="94" t="s">
        <v>527</v>
      </c>
      <c r="G85" s="94" t="s">
        <v>547</v>
      </c>
      <c r="H85" s="94" t="s">
        <v>529</v>
      </c>
      <c r="I85" s="94" t="s">
        <v>530</v>
      </c>
      <c r="J85" s="93" t="s">
        <v>531</v>
      </c>
      <c r="K85" s="93" t="s">
        <v>560</v>
      </c>
      <c r="L85" s="96" t="s">
        <v>533</v>
      </c>
      <c r="M85" s="136" t="s">
        <v>556</v>
      </c>
      <c r="N85" s="94" t="s">
        <v>557</v>
      </c>
      <c r="O85" s="94" t="s">
        <v>535</v>
      </c>
      <c r="P85" s="95" t="s">
        <v>536</v>
      </c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s="198" customFormat="1" ht="15.6" customHeight="1">
      <c r="A86" s="348">
        <v>1</v>
      </c>
      <c r="B86" s="342">
        <v>44951</v>
      </c>
      <c r="C86" s="313"/>
      <c r="D86" s="313" t="s">
        <v>885</v>
      </c>
      <c r="E86" s="314" t="s">
        <v>539</v>
      </c>
      <c r="F86" s="314">
        <v>0.95</v>
      </c>
      <c r="G86" s="314">
        <v>0.2</v>
      </c>
      <c r="H86" s="315">
        <v>0.95</v>
      </c>
      <c r="I86" s="316" t="s">
        <v>886</v>
      </c>
      <c r="J86" s="317" t="s">
        <v>901</v>
      </c>
      <c r="K86" s="315">
        <f t="shared" ref="K86" si="80">H86-F86</f>
        <v>0</v>
      </c>
      <c r="L86" s="318">
        <v>100</v>
      </c>
      <c r="M86" s="319">
        <f t="shared" ref="M86" si="81">(K86*N86)-L86</f>
        <v>-100</v>
      </c>
      <c r="N86" s="315">
        <v>5700</v>
      </c>
      <c r="O86" s="317" t="s">
        <v>658</v>
      </c>
      <c r="P86" s="320">
        <v>44958</v>
      </c>
      <c r="Q86" s="197"/>
      <c r="R86" s="203" t="s">
        <v>538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418">
        <v>2</v>
      </c>
      <c r="B87" s="411">
        <v>44953</v>
      </c>
      <c r="C87" s="321"/>
      <c r="D87" s="321" t="s">
        <v>888</v>
      </c>
      <c r="E87" s="322" t="s">
        <v>539</v>
      </c>
      <c r="F87" s="322">
        <v>107.5</v>
      </c>
      <c r="G87" s="322"/>
      <c r="H87" s="322">
        <v>202.5</v>
      </c>
      <c r="I87" s="343"/>
      <c r="J87" s="399" t="s">
        <v>902</v>
      </c>
      <c r="K87" s="322">
        <f>H87-F87</f>
        <v>95</v>
      </c>
      <c r="L87" s="344">
        <v>100</v>
      </c>
      <c r="M87" s="409">
        <v>850</v>
      </c>
      <c r="N87" s="322">
        <v>50</v>
      </c>
      <c r="O87" s="399" t="s">
        <v>537</v>
      </c>
      <c r="P87" s="401">
        <v>44958</v>
      </c>
      <c r="Q87" s="197"/>
      <c r="R87" s="203" t="s">
        <v>801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419"/>
      <c r="B88" s="419"/>
      <c r="C88" s="321"/>
      <c r="D88" s="321" t="s">
        <v>889</v>
      </c>
      <c r="E88" s="322" t="s">
        <v>539</v>
      </c>
      <c r="F88" s="322">
        <v>77.5</v>
      </c>
      <c r="G88" s="322"/>
      <c r="H88" s="322">
        <v>3.5</v>
      </c>
      <c r="I88" s="343"/>
      <c r="J88" s="400"/>
      <c r="K88" s="322">
        <f>H88-F88</f>
        <v>-74</v>
      </c>
      <c r="L88" s="344">
        <v>100</v>
      </c>
      <c r="M88" s="410"/>
      <c r="N88" s="322">
        <v>50</v>
      </c>
      <c r="O88" s="400"/>
      <c r="P88" s="402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45">
        <v>3</v>
      </c>
      <c r="B89" s="346">
        <v>44958</v>
      </c>
      <c r="C89" s="321"/>
      <c r="D89" s="321" t="s">
        <v>903</v>
      </c>
      <c r="E89" s="322" t="s">
        <v>539</v>
      </c>
      <c r="F89" s="322">
        <v>96</v>
      </c>
      <c r="G89" s="322">
        <v>18</v>
      </c>
      <c r="H89" s="322">
        <v>147.5</v>
      </c>
      <c r="I89" s="343" t="s">
        <v>904</v>
      </c>
      <c r="J89" s="341" t="s">
        <v>905</v>
      </c>
      <c r="K89" s="322">
        <f>H89-F89</f>
        <v>51.5</v>
      </c>
      <c r="L89" s="344">
        <v>100</v>
      </c>
      <c r="M89" s="347">
        <v>2475</v>
      </c>
      <c r="N89" s="322">
        <v>50</v>
      </c>
      <c r="O89" s="288" t="s">
        <v>537</v>
      </c>
      <c r="P89" s="289">
        <v>44958</v>
      </c>
      <c r="Q89" s="197"/>
      <c r="R89" s="203" t="s">
        <v>538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45">
        <v>4</v>
      </c>
      <c r="B90" s="346">
        <v>44960</v>
      </c>
      <c r="C90" s="321"/>
      <c r="D90" s="321" t="s">
        <v>911</v>
      </c>
      <c r="E90" s="322" t="s">
        <v>539</v>
      </c>
      <c r="F90" s="322">
        <v>41</v>
      </c>
      <c r="G90" s="322">
        <v>24</v>
      </c>
      <c r="H90" s="322">
        <v>46</v>
      </c>
      <c r="I90" s="343" t="s">
        <v>912</v>
      </c>
      <c r="J90" s="341" t="s">
        <v>926</v>
      </c>
      <c r="K90" s="322">
        <f>H90-F90</f>
        <v>5</v>
      </c>
      <c r="L90" s="344">
        <v>100</v>
      </c>
      <c r="M90" s="347">
        <f>(K90*N90)-100</f>
        <v>1150</v>
      </c>
      <c r="N90" s="322">
        <v>250</v>
      </c>
      <c r="O90" s="288" t="s">
        <v>537</v>
      </c>
      <c r="P90" s="289">
        <v>44965</v>
      </c>
      <c r="Q90" s="197"/>
      <c r="R90" s="203" t="s">
        <v>538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45">
        <v>5</v>
      </c>
      <c r="B91" s="346">
        <v>44966</v>
      </c>
      <c r="C91" s="321"/>
      <c r="D91" s="321" t="s">
        <v>927</v>
      </c>
      <c r="E91" s="322" t="s">
        <v>539</v>
      </c>
      <c r="F91" s="322">
        <v>6.4</v>
      </c>
      <c r="G91" s="322">
        <v>3</v>
      </c>
      <c r="H91" s="322">
        <v>7.7</v>
      </c>
      <c r="I91" s="343" t="s">
        <v>928</v>
      </c>
      <c r="J91" s="341" t="s">
        <v>941</v>
      </c>
      <c r="K91" s="322">
        <f>H91-F91</f>
        <v>1.2999999999999998</v>
      </c>
      <c r="L91" s="344">
        <v>100</v>
      </c>
      <c r="M91" s="347">
        <f>(K91*N91)-100</f>
        <v>1199.9999999999998</v>
      </c>
      <c r="N91" s="322">
        <v>1000</v>
      </c>
      <c r="O91" s="288" t="s">
        <v>537</v>
      </c>
      <c r="P91" s="289">
        <v>44971</v>
      </c>
      <c r="Q91" s="1"/>
      <c r="R91" s="203" t="s">
        <v>538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97"/>
      <c r="AI91" s="197"/>
      <c r="AJ91" s="203"/>
      <c r="AK91" s="197"/>
      <c r="AL91" s="197"/>
    </row>
    <row r="92" spans="1:38" s="198" customFormat="1" ht="15.6" customHeight="1">
      <c r="A92" s="345">
        <v>6</v>
      </c>
      <c r="B92" s="346">
        <v>44970</v>
      </c>
      <c r="C92" s="321"/>
      <c r="D92" s="321" t="s">
        <v>934</v>
      </c>
      <c r="E92" s="322" t="s">
        <v>539</v>
      </c>
      <c r="F92" s="322">
        <v>75</v>
      </c>
      <c r="G92" s="322">
        <v>35</v>
      </c>
      <c r="H92" s="322">
        <v>95</v>
      </c>
      <c r="I92" s="343" t="s">
        <v>935</v>
      </c>
      <c r="J92" s="341" t="s">
        <v>942</v>
      </c>
      <c r="K92" s="322">
        <f t="shared" ref="K92:K93" si="82">H92-F92</f>
        <v>20</v>
      </c>
      <c r="L92" s="344">
        <v>100</v>
      </c>
      <c r="M92" s="347">
        <f t="shared" ref="M92:M93" si="83">(K92*N92)-100</f>
        <v>900</v>
      </c>
      <c r="N92" s="322">
        <v>50</v>
      </c>
      <c r="O92" s="288" t="s">
        <v>537</v>
      </c>
      <c r="P92" s="289">
        <v>44971</v>
      </c>
      <c r="Q92" s="1"/>
      <c r="R92" s="203" t="s">
        <v>538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97"/>
      <c r="AI92" s="197"/>
      <c r="AJ92" s="203"/>
      <c r="AK92" s="197"/>
      <c r="AL92" s="197"/>
    </row>
    <row r="93" spans="1:38" s="198" customFormat="1" ht="15.6" customHeight="1">
      <c r="A93" s="345">
        <v>7</v>
      </c>
      <c r="B93" s="346">
        <v>44970</v>
      </c>
      <c r="C93" s="321"/>
      <c r="D93" s="321" t="s">
        <v>936</v>
      </c>
      <c r="E93" s="322" t="s">
        <v>539</v>
      </c>
      <c r="F93" s="322">
        <v>29.5</v>
      </c>
      <c r="G93" s="322">
        <v>9</v>
      </c>
      <c r="H93" s="322">
        <v>38</v>
      </c>
      <c r="I93" s="343" t="s">
        <v>937</v>
      </c>
      <c r="J93" s="341" t="s">
        <v>943</v>
      </c>
      <c r="K93" s="322">
        <f t="shared" si="82"/>
        <v>8.5</v>
      </c>
      <c r="L93" s="344">
        <v>100</v>
      </c>
      <c r="M93" s="347">
        <f t="shared" si="83"/>
        <v>2025</v>
      </c>
      <c r="N93" s="322">
        <v>250</v>
      </c>
      <c r="O93" s="288" t="s">
        <v>537</v>
      </c>
      <c r="P93" s="289">
        <v>44971</v>
      </c>
      <c r="Q93" s="1"/>
      <c r="R93" s="203" t="s">
        <v>538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97"/>
      <c r="AI93" s="197"/>
      <c r="AJ93" s="203"/>
      <c r="AK93" s="197"/>
      <c r="AL93" s="197"/>
    </row>
    <row r="94" spans="1:38" s="272" customFormat="1" ht="15.6" customHeight="1">
      <c r="A94" s="357">
        <v>8</v>
      </c>
      <c r="B94" s="358">
        <v>44971</v>
      </c>
      <c r="C94" s="359"/>
      <c r="D94" s="359" t="s">
        <v>945</v>
      </c>
      <c r="E94" s="269" t="s">
        <v>539</v>
      </c>
      <c r="F94" s="269">
        <v>19</v>
      </c>
      <c r="G94" s="269">
        <v>9</v>
      </c>
      <c r="H94" s="360">
        <v>16</v>
      </c>
      <c r="I94" s="361" t="s">
        <v>946</v>
      </c>
      <c r="J94" s="362" t="s">
        <v>955</v>
      </c>
      <c r="K94" s="363">
        <f t="shared" ref="K94" si="84">H94-F94</f>
        <v>-3</v>
      </c>
      <c r="L94" s="364">
        <v>100</v>
      </c>
      <c r="M94" s="365">
        <f t="shared" ref="M94" si="85">(K94*N94)-100</f>
        <v>-1750</v>
      </c>
      <c r="N94" s="363">
        <v>550</v>
      </c>
      <c r="O94" s="267" t="s">
        <v>549</v>
      </c>
      <c r="P94" s="268">
        <v>44973</v>
      </c>
      <c r="Q94" s="1"/>
      <c r="R94" s="203" t="s">
        <v>538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271"/>
      <c r="AI94" s="271"/>
      <c r="AJ94" s="351"/>
      <c r="AK94" s="271"/>
      <c r="AL94" s="271"/>
    </row>
    <row r="95" spans="1:38" s="272" customFormat="1" ht="15.6" customHeight="1">
      <c r="A95" s="357">
        <v>9</v>
      </c>
      <c r="B95" s="358">
        <v>44972</v>
      </c>
      <c r="C95" s="359"/>
      <c r="D95" s="359" t="s">
        <v>951</v>
      </c>
      <c r="E95" s="269" t="s">
        <v>539</v>
      </c>
      <c r="F95" s="269">
        <v>55</v>
      </c>
      <c r="G95" s="269">
        <v>17</v>
      </c>
      <c r="H95" s="360">
        <v>7</v>
      </c>
      <c r="I95" s="361" t="s">
        <v>952</v>
      </c>
      <c r="J95" s="362" t="s">
        <v>963</v>
      </c>
      <c r="K95" s="363">
        <f t="shared" ref="K95:K96" si="86">H95-F95</f>
        <v>-48</v>
      </c>
      <c r="L95" s="364">
        <v>100</v>
      </c>
      <c r="M95" s="365">
        <f t="shared" ref="M95" si="87">(K95*N95)-100</f>
        <v>-2500</v>
      </c>
      <c r="N95" s="363">
        <v>50</v>
      </c>
      <c r="O95" s="267" t="s">
        <v>549</v>
      </c>
      <c r="P95" s="268">
        <v>44973</v>
      </c>
      <c r="Q95" s="1"/>
      <c r="R95" s="203" t="s">
        <v>538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271"/>
      <c r="AI95" s="271"/>
      <c r="AJ95" s="351"/>
      <c r="AK95" s="271"/>
      <c r="AL95" s="271"/>
    </row>
    <row r="96" spans="1:38" s="272" customFormat="1" ht="15.6" customHeight="1">
      <c r="A96" s="415">
        <v>10</v>
      </c>
      <c r="B96" s="417">
        <v>44977</v>
      </c>
      <c r="C96" s="372"/>
      <c r="D96" s="372" t="s">
        <v>977</v>
      </c>
      <c r="E96" s="363" t="s">
        <v>539</v>
      </c>
      <c r="F96" s="363">
        <v>72</v>
      </c>
      <c r="G96" s="363"/>
      <c r="H96" s="363">
        <v>0</v>
      </c>
      <c r="I96" s="373"/>
      <c r="J96" s="405" t="s">
        <v>1022</v>
      </c>
      <c r="K96" s="363">
        <f t="shared" si="86"/>
        <v>-72</v>
      </c>
      <c r="L96" s="364">
        <v>100</v>
      </c>
      <c r="M96" s="403">
        <f>(-43*50)-200</f>
        <v>-2350</v>
      </c>
      <c r="N96" s="363">
        <v>50</v>
      </c>
      <c r="O96" s="405" t="s">
        <v>549</v>
      </c>
      <c r="P96" s="407">
        <v>44980</v>
      </c>
      <c r="Q96" s="1"/>
      <c r="R96" s="203" t="s">
        <v>801</v>
      </c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271"/>
      <c r="AI96" s="271"/>
      <c r="AJ96" s="351"/>
      <c r="AK96" s="271"/>
      <c r="AL96" s="271"/>
    </row>
    <row r="97" spans="1:38" s="272" customFormat="1" ht="15.6" customHeight="1">
      <c r="A97" s="416"/>
      <c r="B97" s="416"/>
      <c r="C97" s="372"/>
      <c r="D97" s="372" t="s">
        <v>978</v>
      </c>
      <c r="E97" s="363" t="s">
        <v>971</v>
      </c>
      <c r="F97" s="363">
        <v>29</v>
      </c>
      <c r="G97" s="363"/>
      <c r="H97" s="363">
        <v>0</v>
      </c>
      <c r="I97" s="373"/>
      <c r="J97" s="406"/>
      <c r="K97" s="363">
        <f>F97-H97</f>
        <v>29</v>
      </c>
      <c r="L97" s="364">
        <v>100</v>
      </c>
      <c r="M97" s="404"/>
      <c r="N97" s="363">
        <v>50</v>
      </c>
      <c r="O97" s="406"/>
      <c r="P97" s="408"/>
      <c r="Q97" s="1"/>
      <c r="R97" s="203" t="s">
        <v>801</v>
      </c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271"/>
      <c r="AI97" s="271"/>
      <c r="AJ97" s="351"/>
      <c r="AK97" s="271"/>
      <c r="AL97" s="271"/>
    </row>
    <row r="98" spans="1:38" s="272" customFormat="1" ht="15.6" customHeight="1">
      <c r="A98" s="382">
        <v>11</v>
      </c>
      <c r="B98" s="379">
        <v>44978</v>
      </c>
      <c r="C98" s="372"/>
      <c r="D98" s="372" t="s">
        <v>992</v>
      </c>
      <c r="E98" s="363" t="s">
        <v>539</v>
      </c>
      <c r="F98" s="363">
        <v>48</v>
      </c>
      <c r="G98" s="363">
        <v>32</v>
      </c>
      <c r="H98" s="363">
        <v>32</v>
      </c>
      <c r="I98" s="373" t="s">
        <v>994</v>
      </c>
      <c r="J98" s="362" t="s">
        <v>1023</v>
      </c>
      <c r="K98" s="363">
        <f t="shared" ref="K98" si="88">H98-F98</f>
        <v>-16</v>
      </c>
      <c r="L98" s="364">
        <v>100</v>
      </c>
      <c r="M98" s="365">
        <f t="shared" ref="M98" si="89">(K98*N98)-100</f>
        <v>-4900</v>
      </c>
      <c r="N98" s="363">
        <v>300</v>
      </c>
      <c r="O98" s="267" t="s">
        <v>549</v>
      </c>
      <c r="P98" s="268">
        <v>44980</v>
      </c>
      <c r="Q98" s="1"/>
      <c r="R98" s="203" t="s">
        <v>801</v>
      </c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271"/>
      <c r="AI98" s="271"/>
      <c r="AJ98" s="351"/>
      <c r="AK98" s="271"/>
      <c r="AL98" s="271"/>
    </row>
    <row r="99" spans="1:38" s="272" customFormat="1" ht="15.6" customHeight="1">
      <c r="A99" s="382">
        <v>12</v>
      </c>
      <c r="B99" s="371">
        <v>44979</v>
      </c>
      <c r="C99" s="372"/>
      <c r="D99" s="372" t="s">
        <v>1005</v>
      </c>
      <c r="E99" s="363" t="s">
        <v>539</v>
      </c>
      <c r="F99" s="363">
        <v>72</v>
      </c>
      <c r="G99" s="363">
        <v>32</v>
      </c>
      <c r="H99" s="363">
        <v>32</v>
      </c>
      <c r="I99" s="373" t="s">
        <v>935</v>
      </c>
      <c r="J99" s="362" t="s">
        <v>963</v>
      </c>
      <c r="K99" s="363">
        <f t="shared" ref="K99" si="90">H99-F99</f>
        <v>-40</v>
      </c>
      <c r="L99" s="364">
        <v>100</v>
      </c>
      <c r="M99" s="365">
        <f t="shared" ref="M99" si="91">(K99*N99)-100</f>
        <v>-2100</v>
      </c>
      <c r="N99" s="363">
        <v>50</v>
      </c>
      <c r="O99" s="267" t="s">
        <v>549</v>
      </c>
      <c r="P99" s="268">
        <v>44979</v>
      </c>
      <c r="Q99" s="1"/>
      <c r="R99" s="203"/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271"/>
      <c r="AI99" s="271"/>
      <c r="AJ99" s="351"/>
      <c r="AK99" s="271"/>
      <c r="AL99" s="271"/>
    </row>
    <row r="100" spans="1:38" s="272" customFormat="1" ht="15.6" customHeight="1">
      <c r="A100" s="370">
        <v>13</v>
      </c>
      <c r="B100" s="366">
        <v>44979</v>
      </c>
      <c r="C100" s="255"/>
      <c r="D100" s="255" t="s">
        <v>1009</v>
      </c>
      <c r="E100" s="256" t="s">
        <v>539</v>
      </c>
      <c r="F100" s="256" t="s">
        <v>993</v>
      </c>
      <c r="G100" s="256">
        <v>28</v>
      </c>
      <c r="H100" s="256"/>
      <c r="I100" s="367" t="s">
        <v>1010</v>
      </c>
      <c r="J100" s="246" t="s">
        <v>540</v>
      </c>
      <c r="K100" s="256"/>
      <c r="L100" s="368"/>
      <c r="M100" s="369"/>
      <c r="N100" s="256"/>
      <c r="O100" s="246"/>
      <c r="P100" s="244"/>
      <c r="Q100" s="1"/>
      <c r="R100" s="203"/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271"/>
      <c r="AI100" s="271"/>
      <c r="AJ100" s="351"/>
      <c r="AK100" s="271"/>
      <c r="AL100" s="271"/>
    </row>
    <row r="101" spans="1:38" s="272" customFormat="1" ht="15.6" customHeight="1">
      <c r="A101" s="345">
        <v>14</v>
      </c>
      <c r="B101" s="346">
        <v>44980</v>
      </c>
      <c r="C101" s="321"/>
      <c r="D101" s="321" t="s">
        <v>1028</v>
      </c>
      <c r="E101" s="322" t="s">
        <v>539</v>
      </c>
      <c r="F101" s="322">
        <v>22</v>
      </c>
      <c r="G101" s="322"/>
      <c r="H101" s="322">
        <v>42</v>
      </c>
      <c r="I101" s="343" t="s">
        <v>1029</v>
      </c>
      <c r="J101" s="341" t="s">
        <v>942</v>
      </c>
      <c r="K101" s="322">
        <f t="shared" ref="K101" si="92">H101-F101</f>
        <v>20</v>
      </c>
      <c r="L101" s="344">
        <v>100</v>
      </c>
      <c r="M101" s="347">
        <f t="shared" ref="M101" si="93">(K101*N101)-100</f>
        <v>900</v>
      </c>
      <c r="N101" s="322">
        <v>50</v>
      </c>
      <c r="O101" s="288" t="s">
        <v>537</v>
      </c>
      <c r="P101" s="289">
        <v>44980</v>
      </c>
      <c r="Q101" s="1"/>
      <c r="R101" s="203"/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271"/>
      <c r="AI101" s="271"/>
      <c r="AJ101" s="351"/>
      <c r="AK101" s="271"/>
      <c r="AL101" s="271"/>
    </row>
    <row r="102" spans="1:38" s="198" customFormat="1" ht="15.6" customHeight="1">
      <c r="A102" s="281">
        <v>15</v>
      </c>
      <c r="B102" s="244">
        <v>44981</v>
      </c>
      <c r="C102" s="235"/>
      <c r="D102" s="235" t="s">
        <v>1052</v>
      </c>
      <c r="E102" s="201" t="s">
        <v>539</v>
      </c>
      <c r="F102" s="201" t="s">
        <v>1053</v>
      </c>
      <c r="G102" s="201">
        <v>55</v>
      </c>
      <c r="H102" s="202"/>
      <c r="I102" s="282" t="s">
        <v>1054</v>
      </c>
      <c r="J102" s="226" t="s">
        <v>540</v>
      </c>
      <c r="K102" s="202"/>
      <c r="L102" s="218"/>
      <c r="M102" s="219"/>
      <c r="N102" s="202"/>
      <c r="O102" s="226"/>
      <c r="P102" s="199"/>
      <c r="Q102" s="1"/>
      <c r="R102" s="6"/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97"/>
      <c r="AI102" s="197"/>
      <c r="AJ102" s="203"/>
      <c r="AK102" s="197"/>
      <c r="AL102" s="197"/>
    </row>
    <row r="103" spans="1:38" s="198" customFormat="1" ht="15.6" customHeight="1">
      <c r="A103" s="305"/>
      <c r="B103" s="229"/>
      <c r="C103" s="200"/>
      <c r="D103" s="200"/>
      <c r="E103" s="230"/>
      <c r="F103" s="230"/>
      <c r="G103" s="230"/>
      <c r="H103" s="306"/>
      <c r="I103" s="307"/>
      <c r="J103" s="277"/>
      <c r="K103" s="306"/>
      <c r="L103" s="308"/>
      <c r="M103" s="309"/>
      <c r="N103" s="306"/>
      <c r="O103" s="277"/>
      <c r="P103" s="229"/>
      <c r="Q103" s="1"/>
      <c r="R103" s="6"/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97"/>
      <c r="AI103" s="197"/>
      <c r="AJ103" s="203"/>
      <c r="AK103" s="197"/>
      <c r="AL103" s="197"/>
    </row>
    <row r="104" spans="1:38" ht="38.25" customHeight="1">
      <c r="A104" s="92" t="s">
        <v>561</v>
      </c>
      <c r="B104" s="139"/>
      <c r="C104" s="139"/>
      <c r="D104" s="140"/>
      <c r="E104" s="124"/>
      <c r="F104" s="6"/>
      <c r="G104" s="6"/>
      <c r="H104" s="125"/>
      <c r="I104" s="141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"/>
      <c r="AI104" s="1"/>
      <c r="AJ104" s="6"/>
      <c r="AK104" s="1"/>
    </row>
    <row r="105" spans="1:38" s="198" customFormat="1" ht="38.25">
      <c r="A105" s="93" t="s">
        <v>16</v>
      </c>
      <c r="B105" s="94" t="s">
        <v>514</v>
      </c>
      <c r="C105" s="94"/>
      <c r="D105" s="95" t="s">
        <v>525</v>
      </c>
      <c r="E105" s="94" t="s">
        <v>526</v>
      </c>
      <c r="F105" s="94" t="s">
        <v>527</v>
      </c>
      <c r="G105" s="94" t="s">
        <v>528</v>
      </c>
      <c r="H105" s="94" t="s">
        <v>529</v>
      </c>
      <c r="I105" s="94" t="s">
        <v>530</v>
      </c>
      <c r="J105" s="93" t="s">
        <v>531</v>
      </c>
      <c r="K105" s="128" t="s">
        <v>548</v>
      </c>
      <c r="L105" s="129" t="s">
        <v>533</v>
      </c>
      <c r="M105" s="96" t="s">
        <v>534</v>
      </c>
      <c r="N105" s="94" t="s">
        <v>535</v>
      </c>
      <c r="O105" s="95" t="s">
        <v>536</v>
      </c>
      <c r="P105" s="94" t="s">
        <v>765</v>
      </c>
      <c r="Q105" s="197"/>
      <c r="R105" s="6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7"/>
      <c r="AH105" s="197"/>
      <c r="AI105" s="197"/>
      <c r="AJ105" s="197"/>
      <c r="AK105" s="197"/>
      <c r="AL105" s="197"/>
    </row>
    <row r="106" spans="1:38" ht="14.25" customHeight="1">
      <c r="A106" s="257">
        <v>1</v>
      </c>
      <c r="B106" s="258">
        <v>44840</v>
      </c>
      <c r="C106" s="255"/>
      <c r="D106" s="255" t="s">
        <v>838</v>
      </c>
      <c r="E106" s="256" t="s">
        <v>539</v>
      </c>
      <c r="F106" s="256" t="s">
        <v>839</v>
      </c>
      <c r="G106" s="256">
        <v>1220</v>
      </c>
      <c r="H106" s="256"/>
      <c r="I106" s="256" t="s">
        <v>840</v>
      </c>
      <c r="J106" s="226" t="s">
        <v>540</v>
      </c>
      <c r="K106" s="202"/>
      <c r="L106" s="218"/>
      <c r="M106" s="219"/>
      <c r="N106" s="202"/>
      <c r="O106" s="226"/>
      <c r="P106" s="199"/>
      <c r="Q106" s="197"/>
      <c r="R106" s="197" t="s">
        <v>538</v>
      </c>
      <c r="S106" s="41"/>
      <c r="T106" s="1"/>
      <c r="U106" s="1"/>
      <c r="V106" s="1"/>
      <c r="W106" s="1"/>
      <c r="X106" s="1"/>
      <c r="Y106" s="1"/>
      <c r="Z106" s="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</row>
    <row r="107" spans="1:38" ht="12.75" customHeight="1">
      <c r="A107" s="256"/>
      <c r="B107" s="254"/>
      <c r="C107" s="255"/>
      <c r="D107" s="255"/>
      <c r="E107" s="256"/>
      <c r="F107" s="256"/>
      <c r="G107" s="256"/>
      <c r="H107" s="256"/>
      <c r="I107" s="256"/>
      <c r="J107" s="226"/>
      <c r="K107" s="202"/>
      <c r="L107" s="218"/>
      <c r="M107" s="219"/>
      <c r="N107" s="202"/>
      <c r="O107" s="226"/>
      <c r="P107" s="199"/>
      <c r="R107" s="6"/>
      <c r="S107" s="1"/>
      <c r="T107" s="1"/>
      <c r="U107" s="1"/>
      <c r="V107" s="1"/>
      <c r="W107" s="1"/>
      <c r="X107" s="1"/>
      <c r="Y107" s="1"/>
    </row>
    <row r="108" spans="1:38" ht="12.75" customHeight="1">
      <c r="A108" s="109" t="s">
        <v>541</v>
      </c>
      <c r="B108" s="109"/>
      <c r="C108" s="109"/>
      <c r="D108" s="109"/>
      <c r="E108" s="41"/>
      <c r="F108" s="116" t="s">
        <v>543</v>
      </c>
      <c r="G108" s="54"/>
      <c r="H108" s="54"/>
      <c r="I108" s="54"/>
      <c r="J108" s="6"/>
      <c r="K108" s="132"/>
      <c r="L108" s="133"/>
      <c r="M108" s="6"/>
      <c r="N108" s="99"/>
      <c r="O108" s="142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15" t="s">
        <v>542</v>
      </c>
      <c r="B109" s="109"/>
      <c r="C109" s="109"/>
      <c r="D109" s="109"/>
      <c r="E109" s="6"/>
      <c r="F109" s="116" t="s">
        <v>545</v>
      </c>
      <c r="G109" s="6"/>
      <c r="H109" s="6" t="s">
        <v>761</v>
      </c>
      <c r="I109" s="6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15"/>
      <c r="B110" s="109"/>
      <c r="C110" s="109"/>
      <c r="D110" s="109"/>
      <c r="E110" s="6"/>
      <c r="F110" s="116"/>
      <c r="G110" s="6"/>
      <c r="H110" s="6"/>
      <c r="I110" s="6"/>
      <c r="J110" s="1"/>
      <c r="K110" s="6"/>
      <c r="L110" s="6"/>
      <c r="M110" s="6"/>
      <c r="N110" s="1"/>
      <c r="O110" s="1"/>
      <c r="Q110" s="1"/>
      <c r="R110" s="54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15"/>
      <c r="B111" s="109"/>
      <c r="C111" s="109"/>
      <c r="D111" s="109"/>
      <c r="E111" s="6"/>
      <c r="F111" s="116"/>
      <c r="G111" s="54"/>
      <c r="H111" s="41"/>
      <c r="I111" s="54"/>
      <c r="J111" s="6"/>
      <c r="K111" s="132"/>
      <c r="L111" s="133"/>
      <c r="M111" s="6"/>
      <c r="N111" s="99"/>
      <c r="O111" s="134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54"/>
      <c r="B112" s="98"/>
      <c r="C112" s="98"/>
      <c r="D112" s="41"/>
      <c r="E112" s="54"/>
      <c r="F112" s="54"/>
      <c r="G112" s="54"/>
      <c r="H112" s="41"/>
      <c r="I112" s="54"/>
      <c r="J112" s="6"/>
      <c r="K112" s="132"/>
      <c r="L112" s="133"/>
      <c r="M112" s="6"/>
      <c r="N112" s="99"/>
      <c r="O112" s="134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38.25" customHeight="1">
      <c r="A113" s="41"/>
      <c r="B113" s="143" t="s">
        <v>562</v>
      </c>
      <c r="C113" s="143"/>
      <c r="D113" s="143"/>
      <c r="E113" s="143"/>
      <c r="F113" s="6"/>
      <c r="G113" s="6"/>
      <c r="H113" s="126"/>
      <c r="I113" s="6"/>
      <c r="J113" s="126"/>
      <c r="K113" s="127"/>
      <c r="L113" s="6"/>
      <c r="M113" s="6"/>
      <c r="N113" s="1"/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93" t="s">
        <v>16</v>
      </c>
      <c r="B114" s="94" t="s">
        <v>514</v>
      </c>
      <c r="C114" s="94"/>
      <c r="D114" s="95" t="s">
        <v>525</v>
      </c>
      <c r="E114" s="94" t="s">
        <v>526</v>
      </c>
      <c r="F114" s="94" t="s">
        <v>527</v>
      </c>
      <c r="G114" s="94" t="s">
        <v>563</v>
      </c>
      <c r="H114" s="94" t="s">
        <v>564</v>
      </c>
      <c r="I114" s="94" t="s">
        <v>530</v>
      </c>
      <c r="J114" s="144" t="s">
        <v>531</v>
      </c>
      <c r="K114" s="94" t="s">
        <v>532</v>
      </c>
      <c r="L114" s="94" t="s">
        <v>565</v>
      </c>
      <c r="M114" s="94" t="s">
        <v>535</v>
      </c>
      <c r="N114" s="95" t="s">
        <v>536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</v>
      </c>
      <c r="B115" s="146">
        <v>41579</v>
      </c>
      <c r="C115" s="146"/>
      <c r="D115" s="147" t="s">
        <v>566</v>
      </c>
      <c r="E115" s="148" t="s">
        <v>567</v>
      </c>
      <c r="F115" s="149">
        <v>82</v>
      </c>
      <c r="G115" s="148" t="s">
        <v>568</v>
      </c>
      <c r="H115" s="148">
        <v>100</v>
      </c>
      <c r="I115" s="150">
        <v>100</v>
      </c>
      <c r="J115" s="151" t="s">
        <v>569</v>
      </c>
      <c r="K115" s="152">
        <f t="shared" ref="K115:K167" si="94">H115-F115</f>
        <v>18</v>
      </c>
      <c r="L115" s="153">
        <f t="shared" ref="L115:L167" si="95">K115/F115</f>
        <v>0.21951219512195122</v>
      </c>
      <c r="M115" s="148" t="s">
        <v>537</v>
      </c>
      <c r="N115" s="154">
        <v>42657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</v>
      </c>
      <c r="B116" s="146">
        <v>41794</v>
      </c>
      <c r="C116" s="146"/>
      <c r="D116" s="147" t="s">
        <v>570</v>
      </c>
      <c r="E116" s="148" t="s">
        <v>539</v>
      </c>
      <c r="F116" s="149">
        <v>257</v>
      </c>
      <c r="G116" s="148" t="s">
        <v>568</v>
      </c>
      <c r="H116" s="148">
        <v>300</v>
      </c>
      <c r="I116" s="150">
        <v>300</v>
      </c>
      <c r="J116" s="151" t="s">
        <v>569</v>
      </c>
      <c r="K116" s="152">
        <f t="shared" si="94"/>
        <v>43</v>
      </c>
      <c r="L116" s="153">
        <f t="shared" si="95"/>
        <v>0.16731517509727625</v>
      </c>
      <c r="M116" s="148" t="s">
        <v>537</v>
      </c>
      <c r="N116" s="154">
        <v>41822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3</v>
      </c>
      <c r="B117" s="146">
        <v>41828</v>
      </c>
      <c r="C117" s="146"/>
      <c r="D117" s="147" t="s">
        <v>571</v>
      </c>
      <c r="E117" s="148" t="s">
        <v>539</v>
      </c>
      <c r="F117" s="149">
        <v>393</v>
      </c>
      <c r="G117" s="148" t="s">
        <v>568</v>
      </c>
      <c r="H117" s="148">
        <v>468</v>
      </c>
      <c r="I117" s="150">
        <v>468</v>
      </c>
      <c r="J117" s="151" t="s">
        <v>569</v>
      </c>
      <c r="K117" s="152">
        <f t="shared" si="94"/>
        <v>75</v>
      </c>
      <c r="L117" s="153">
        <f t="shared" si="95"/>
        <v>0.19083969465648856</v>
      </c>
      <c r="M117" s="148" t="s">
        <v>537</v>
      </c>
      <c r="N117" s="154">
        <v>41863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</v>
      </c>
      <c r="B118" s="146">
        <v>41857</v>
      </c>
      <c r="C118" s="146"/>
      <c r="D118" s="147" t="s">
        <v>572</v>
      </c>
      <c r="E118" s="148" t="s">
        <v>539</v>
      </c>
      <c r="F118" s="149">
        <v>205</v>
      </c>
      <c r="G118" s="148" t="s">
        <v>568</v>
      </c>
      <c r="H118" s="148">
        <v>275</v>
      </c>
      <c r="I118" s="150">
        <v>250</v>
      </c>
      <c r="J118" s="151" t="s">
        <v>569</v>
      </c>
      <c r="K118" s="152">
        <f t="shared" si="94"/>
        <v>70</v>
      </c>
      <c r="L118" s="153">
        <f t="shared" si="95"/>
        <v>0.34146341463414637</v>
      </c>
      <c r="M118" s="148" t="s">
        <v>537</v>
      </c>
      <c r="N118" s="154">
        <v>41962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</v>
      </c>
      <c r="B119" s="146">
        <v>41886</v>
      </c>
      <c r="C119" s="146"/>
      <c r="D119" s="147" t="s">
        <v>573</v>
      </c>
      <c r="E119" s="148" t="s">
        <v>539</v>
      </c>
      <c r="F119" s="149">
        <v>162</v>
      </c>
      <c r="G119" s="148" t="s">
        <v>568</v>
      </c>
      <c r="H119" s="148">
        <v>190</v>
      </c>
      <c r="I119" s="150">
        <v>190</v>
      </c>
      <c r="J119" s="151" t="s">
        <v>569</v>
      </c>
      <c r="K119" s="152">
        <f t="shared" si="94"/>
        <v>28</v>
      </c>
      <c r="L119" s="153">
        <f t="shared" si="95"/>
        <v>0.1728395061728395</v>
      </c>
      <c r="M119" s="148" t="s">
        <v>537</v>
      </c>
      <c r="N119" s="154">
        <v>42006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6</v>
      </c>
      <c r="B120" s="146">
        <v>41886</v>
      </c>
      <c r="C120" s="146"/>
      <c r="D120" s="147" t="s">
        <v>574</v>
      </c>
      <c r="E120" s="148" t="s">
        <v>539</v>
      </c>
      <c r="F120" s="149">
        <v>75</v>
      </c>
      <c r="G120" s="148" t="s">
        <v>568</v>
      </c>
      <c r="H120" s="148">
        <v>91.5</v>
      </c>
      <c r="I120" s="150" t="s">
        <v>575</v>
      </c>
      <c r="J120" s="151" t="s">
        <v>576</v>
      </c>
      <c r="K120" s="152">
        <f t="shared" si="94"/>
        <v>16.5</v>
      </c>
      <c r="L120" s="153">
        <f t="shared" si="95"/>
        <v>0.22</v>
      </c>
      <c r="M120" s="148" t="s">
        <v>537</v>
      </c>
      <c r="N120" s="154">
        <v>41954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7</v>
      </c>
      <c r="B121" s="146">
        <v>41913</v>
      </c>
      <c r="C121" s="146"/>
      <c r="D121" s="147" t="s">
        <v>577</v>
      </c>
      <c r="E121" s="148" t="s">
        <v>539</v>
      </c>
      <c r="F121" s="149">
        <v>850</v>
      </c>
      <c r="G121" s="148" t="s">
        <v>568</v>
      </c>
      <c r="H121" s="148">
        <v>982.5</v>
      </c>
      <c r="I121" s="150">
        <v>1050</v>
      </c>
      <c r="J121" s="151" t="s">
        <v>578</v>
      </c>
      <c r="K121" s="152">
        <f t="shared" si="94"/>
        <v>132.5</v>
      </c>
      <c r="L121" s="153">
        <f t="shared" si="95"/>
        <v>0.15588235294117647</v>
      </c>
      <c r="M121" s="148" t="s">
        <v>537</v>
      </c>
      <c r="N121" s="154">
        <v>42039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8</v>
      </c>
      <c r="B122" s="146">
        <v>41913</v>
      </c>
      <c r="C122" s="146"/>
      <c r="D122" s="147" t="s">
        <v>579</v>
      </c>
      <c r="E122" s="148" t="s">
        <v>539</v>
      </c>
      <c r="F122" s="149">
        <v>475</v>
      </c>
      <c r="G122" s="148" t="s">
        <v>568</v>
      </c>
      <c r="H122" s="148">
        <v>515</v>
      </c>
      <c r="I122" s="150">
        <v>600</v>
      </c>
      <c r="J122" s="151" t="s">
        <v>580</v>
      </c>
      <c r="K122" s="152">
        <f t="shared" si="94"/>
        <v>40</v>
      </c>
      <c r="L122" s="153">
        <f t="shared" si="95"/>
        <v>8.4210526315789472E-2</v>
      </c>
      <c r="M122" s="148" t="s">
        <v>537</v>
      </c>
      <c r="N122" s="154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9</v>
      </c>
      <c r="B123" s="146">
        <v>41913</v>
      </c>
      <c r="C123" s="146"/>
      <c r="D123" s="147" t="s">
        <v>581</v>
      </c>
      <c r="E123" s="148" t="s">
        <v>539</v>
      </c>
      <c r="F123" s="149">
        <v>86</v>
      </c>
      <c r="G123" s="148" t="s">
        <v>568</v>
      </c>
      <c r="H123" s="148">
        <v>99</v>
      </c>
      <c r="I123" s="150">
        <v>140</v>
      </c>
      <c r="J123" s="151" t="s">
        <v>582</v>
      </c>
      <c r="K123" s="152">
        <f t="shared" si="94"/>
        <v>13</v>
      </c>
      <c r="L123" s="153">
        <f t="shared" si="95"/>
        <v>0.15116279069767441</v>
      </c>
      <c r="M123" s="148" t="s">
        <v>537</v>
      </c>
      <c r="N123" s="154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10</v>
      </c>
      <c r="B124" s="146">
        <v>41926</v>
      </c>
      <c r="C124" s="146"/>
      <c r="D124" s="147" t="s">
        <v>583</v>
      </c>
      <c r="E124" s="148" t="s">
        <v>539</v>
      </c>
      <c r="F124" s="149">
        <v>496.6</v>
      </c>
      <c r="G124" s="148" t="s">
        <v>568</v>
      </c>
      <c r="H124" s="148">
        <v>621</v>
      </c>
      <c r="I124" s="150">
        <v>580</v>
      </c>
      <c r="J124" s="151" t="s">
        <v>569</v>
      </c>
      <c r="K124" s="152">
        <f t="shared" si="94"/>
        <v>124.39999999999998</v>
      </c>
      <c r="L124" s="153">
        <f t="shared" si="95"/>
        <v>0.25050342327829234</v>
      </c>
      <c r="M124" s="148" t="s">
        <v>537</v>
      </c>
      <c r="N124" s="154">
        <v>42605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11</v>
      </c>
      <c r="B125" s="146">
        <v>41926</v>
      </c>
      <c r="C125" s="146"/>
      <c r="D125" s="147" t="s">
        <v>584</v>
      </c>
      <c r="E125" s="148" t="s">
        <v>539</v>
      </c>
      <c r="F125" s="149">
        <v>2481.9</v>
      </c>
      <c r="G125" s="148" t="s">
        <v>568</v>
      </c>
      <c r="H125" s="148">
        <v>2840</v>
      </c>
      <c r="I125" s="150">
        <v>2870</v>
      </c>
      <c r="J125" s="151" t="s">
        <v>585</v>
      </c>
      <c r="K125" s="152">
        <f t="shared" si="94"/>
        <v>358.09999999999991</v>
      </c>
      <c r="L125" s="153">
        <f t="shared" si="95"/>
        <v>0.14428462065353154</v>
      </c>
      <c r="M125" s="148" t="s">
        <v>537</v>
      </c>
      <c r="N125" s="154">
        <v>42017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12</v>
      </c>
      <c r="B126" s="146">
        <v>41928</v>
      </c>
      <c r="C126" s="146"/>
      <c r="D126" s="147" t="s">
        <v>586</v>
      </c>
      <c r="E126" s="148" t="s">
        <v>539</v>
      </c>
      <c r="F126" s="149">
        <v>84.5</v>
      </c>
      <c r="G126" s="148" t="s">
        <v>568</v>
      </c>
      <c r="H126" s="148">
        <v>93</v>
      </c>
      <c r="I126" s="150">
        <v>110</v>
      </c>
      <c r="J126" s="151" t="s">
        <v>587</v>
      </c>
      <c r="K126" s="152">
        <f t="shared" si="94"/>
        <v>8.5</v>
      </c>
      <c r="L126" s="153">
        <f t="shared" si="95"/>
        <v>0.10059171597633136</v>
      </c>
      <c r="M126" s="148" t="s">
        <v>537</v>
      </c>
      <c r="N126" s="154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13</v>
      </c>
      <c r="B127" s="146">
        <v>41928</v>
      </c>
      <c r="C127" s="146"/>
      <c r="D127" s="147" t="s">
        <v>588</v>
      </c>
      <c r="E127" s="148" t="s">
        <v>539</v>
      </c>
      <c r="F127" s="149">
        <v>401</v>
      </c>
      <c r="G127" s="148" t="s">
        <v>568</v>
      </c>
      <c r="H127" s="148">
        <v>428</v>
      </c>
      <c r="I127" s="150">
        <v>450</v>
      </c>
      <c r="J127" s="151" t="s">
        <v>589</v>
      </c>
      <c r="K127" s="152">
        <f t="shared" si="94"/>
        <v>27</v>
      </c>
      <c r="L127" s="153">
        <f t="shared" si="95"/>
        <v>6.7331670822942641E-2</v>
      </c>
      <c r="M127" s="148" t="s">
        <v>537</v>
      </c>
      <c r="N127" s="154">
        <v>42020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14</v>
      </c>
      <c r="B128" s="146">
        <v>41928</v>
      </c>
      <c r="C128" s="146"/>
      <c r="D128" s="147" t="s">
        <v>590</v>
      </c>
      <c r="E128" s="148" t="s">
        <v>539</v>
      </c>
      <c r="F128" s="149">
        <v>101</v>
      </c>
      <c r="G128" s="148" t="s">
        <v>568</v>
      </c>
      <c r="H128" s="148">
        <v>112</v>
      </c>
      <c r="I128" s="150">
        <v>120</v>
      </c>
      <c r="J128" s="151" t="s">
        <v>591</v>
      </c>
      <c r="K128" s="152">
        <f t="shared" si="94"/>
        <v>11</v>
      </c>
      <c r="L128" s="153">
        <f t="shared" si="95"/>
        <v>0.10891089108910891</v>
      </c>
      <c r="M128" s="148" t="s">
        <v>537</v>
      </c>
      <c r="N128" s="154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15</v>
      </c>
      <c r="B129" s="146">
        <v>41954</v>
      </c>
      <c r="C129" s="146"/>
      <c r="D129" s="147" t="s">
        <v>592</v>
      </c>
      <c r="E129" s="148" t="s">
        <v>539</v>
      </c>
      <c r="F129" s="149">
        <v>59</v>
      </c>
      <c r="G129" s="148" t="s">
        <v>568</v>
      </c>
      <c r="H129" s="148">
        <v>76</v>
      </c>
      <c r="I129" s="150">
        <v>76</v>
      </c>
      <c r="J129" s="151" t="s">
        <v>569</v>
      </c>
      <c r="K129" s="152">
        <f t="shared" si="94"/>
        <v>17</v>
      </c>
      <c r="L129" s="153">
        <f t="shared" si="95"/>
        <v>0.28813559322033899</v>
      </c>
      <c r="M129" s="148" t="s">
        <v>537</v>
      </c>
      <c r="N129" s="154">
        <v>43032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16</v>
      </c>
      <c r="B130" s="146">
        <v>41954</v>
      </c>
      <c r="C130" s="146"/>
      <c r="D130" s="147" t="s">
        <v>581</v>
      </c>
      <c r="E130" s="148" t="s">
        <v>539</v>
      </c>
      <c r="F130" s="149">
        <v>99</v>
      </c>
      <c r="G130" s="148" t="s">
        <v>568</v>
      </c>
      <c r="H130" s="148">
        <v>120</v>
      </c>
      <c r="I130" s="150">
        <v>120</v>
      </c>
      <c r="J130" s="151" t="s">
        <v>550</v>
      </c>
      <c r="K130" s="152">
        <f t="shared" si="94"/>
        <v>21</v>
      </c>
      <c r="L130" s="153">
        <f t="shared" si="95"/>
        <v>0.21212121212121213</v>
      </c>
      <c r="M130" s="148" t="s">
        <v>537</v>
      </c>
      <c r="N130" s="154">
        <v>41960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17</v>
      </c>
      <c r="B131" s="146">
        <v>41956</v>
      </c>
      <c r="C131" s="146"/>
      <c r="D131" s="147" t="s">
        <v>593</v>
      </c>
      <c r="E131" s="148" t="s">
        <v>539</v>
      </c>
      <c r="F131" s="149">
        <v>22</v>
      </c>
      <c r="G131" s="148" t="s">
        <v>568</v>
      </c>
      <c r="H131" s="148">
        <v>33.549999999999997</v>
      </c>
      <c r="I131" s="150">
        <v>32</v>
      </c>
      <c r="J131" s="151" t="s">
        <v>594</v>
      </c>
      <c r="K131" s="152">
        <f t="shared" si="94"/>
        <v>11.549999999999997</v>
      </c>
      <c r="L131" s="153">
        <f t="shared" si="95"/>
        <v>0.52499999999999991</v>
      </c>
      <c r="M131" s="148" t="s">
        <v>537</v>
      </c>
      <c r="N131" s="154">
        <v>42188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18</v>
      </c>
      <c r="B132" s="146">
        <v>41976</v>
      </c>
      <c r="C132" s="146"/>
      <c r="D132" s="147" t="s">
        <v>595</v>
      </c>
      <c r="E132" s="148" t="s">
        <v>539</v>
      </c>
      <c r="F132" s="149">
        <v>440</v>
      </c>
      <c r="G132" s="148" t="s">
        <v>568</v>
      </c>
      <c r="H132" s="148">
        <v>520</v>
      </c>
      <c r="I132" s="150">
        <v>520</v>
      </c>
      <c r="J132" s="151" t="s">
        <v>596</v>
      </c>
      <c r="K132" s="152">
        <f t="shared" si="94"/>
        <v>80</v>
      </c>
      <c r="L132" s="153">
        <f t="shared" si="95"/>
        <v>0.18181818181818182</v>
      </c>
      <c r="M132" s="148" t="s">
        <v>537</v>
      </c>
      <c r="N132" s="154">
        <v>42208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19</v>
      </c>
      <c r="B133" s="146">
        <v>41976</v>
      </c>
      <c r="C133" s="146"/>
      <c r="D133" s="147" t="s">
        <v>597</v>
      </c>
      <c r="E133" s="148" t="s">
        <v>539</v>
      </c>
      <c r="F133" s="149">
        <v>360</v>
      </c>
      <c r="G133" s="148" t="s">
        <v>568</v>
      </c>
      <c r="H133" s="148">
        <v>427</v>
      </c>
      <c r="I133" s="150">
        <v>425</v>
      </c>
      <c r="J133" s="151" t="s">
        <v>598</v>
      </c>
      <c r="K133" s="152">
        <f t="shared" si="94"/>
        <v>67</v>
      </c>
      <c r="L133" s="153">
        <f t="shared" si="95"/>
        <v>0.18611111111111112</v>
      </c>
      <c r="M133" s="148" t="s">
        <v>537</v>
      </c>
      <c r="N133" s="154">
        <v>42058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20</v>
      </c>
      <c r="B134" s="146">
        <v>42012</v>
      </c>
      <c r="C134" s="146"/>
      <c r="D134" s="147" t="s">
        <v>599</v>
      </c>
      <c r="E134" s="148" t="s">
        <v>539</v>
      </c>
      <c r="F134" s="149">
        <v>360</v>
      </c>
      <c r="G134" s="148" t="s">
        <v>568</v>
      </c>
      <c r="H134" s="148">
        <v>455</v>
      </c>
      <c r="I134" s="150">
        <v>420</v>
      </c>
      <c r="J134" s="151" t="s">
        <v>600</v>
      </c>
      <c r="K134" s="152">
        <f t="shared" si="94"/>
        <v>95</v>
      </c>
      <c r="L134" s="153">
        <f t="shared" si="95"/>
        <v>0.2638888888888889</v>
      </c>
      <c r="M134" s="148" t="s">
        <v>537</v>
      </c>
      <c r="N134" s="154">
        <v>42024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21</v>
      </c>
      <c r="B135" s="146">
        <v>42012</v>
      </c>
      <c r="C135" s="146"/>
      <c r="D135" s="147" t="s">
        <v>601</v>
      </c>
      <c r="E135" s="148" t="s">
        <v>539</v>
      </c>
      <c r="F135" s="149">
        <v>130</v>
      </c>
      <c r="G135" s="148"/>
      <c r="H135" s="148">
        <v>175.5</v>
      </c>
      <c r="I135" s="150">
        <v>165</v>
      </c>
      <c r="J135" s="151" t="s">
        <v>602</v>
      </c>
      <c r="K135" s="152">
        <f t="shared" si="94"/>
        <v>45.5</v>
      </c>
      <c r="L135" s="153">
        <f t="shared" si="95"/>
        <v>0.35</v>
      </c>
      <c r="M135" s="148" t="s">
        <v>537</v>
      </c>
      <c r="N135" s="154">
        <v>43088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22</v>
      </c>
      <c r="B136" s="146">
        <v>42040</v>
      </c>
      <c r="C136" s="146"/>
      <c r="D136" s="147" t="s">
        <v>365</v>
      </c>
      <c r="E136" s="148" t="s">
        <v>567</v>
      </c>
      <c r="F136" s="149">
        <v>98</v>
      </c>
      <c r="G136" s="148"/>
      <c r="H136" s="148">
        <v>120</v>
      </c>
      <c r="I136" s="150">
        <v>120</v>
      </c>
      <c r="J136" s="151" t="s">
        <v>569</v>
      </c>
      <c r="K136" s="152">
        <f t="shared" si="94"/>
        <v>22</v>
      </c>
      <c r="L136" s="153">
        <f t="shared" si="95"/>
        <v>0.22448979591836735</v>
      </c>
      <c r="M136" s="148" t="s">
        <v>537</v>
      </c>
      <c r="N136" s="154">
        <v>42753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23</v>
      </c>
      <c r="B137" s="146">
        <v>42040</v>
      </c>
      <c r="C137" s="146"/>
      <c r="D137" s="147" t="s">
        <v>603</v>
      </c>
      <c r="E137" s="148" t="s">
        <v>567</v>
      </c>
      <c r="F137" s="149">
        <v>196</v>
      </c>
      <c r="G137" s="148"/>
      <c r="H137" s="148">
        <v>262</v>
      </c>
      <c r="I137" s="150">
        <v>255</v>
      </c>
      <c r="J137" s="151" t="s">
        <v>569</v>
      </c>
      <c r="K137" s="152">
        <f t="shared" si="94"/>
        <v>66</v>
      </c>
      <c r="L137" s="153">
        <f t="shared" si="95"/>
        <v>0.33673469387755101</v>
      </c>
      <c r="M137" s="148" t="s">
        <v>537</v>
      </c>
      <c r="N137" s="154">
        <v>42599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5">
        <v>24</v>
      </c>
      <c r="B138" s="156">
        <v>42067</v>
      </c>
      <c r="C138" s="156"/>
      <c r="D138" s="157" t="s">
        <v>364</v>
      </c>
      <c r="E138" s="158" t="s">
        <v>567</v>
      </c>
      <c r="F138" s="159">
        <v>235</v>
      </c>
      <c r="G138" s="159"/>
      <c r="H138" s="160">
        <v>77</v>
      </c>
      <c r="I138" s="160" t="s">
        <v>604</v>
      </c>
      <c r="J138" s="161" t="s">
        <v>605</v>
      </c>
      <c r="K138" s="162">
        <f t="shared" si="94"/>
        <v>-158</v>
      </c>
      <c r="L138" s="163">
        <f t="shared" si="95"/>
        <v>-0.67234042553191486</v>
      </c>
      <c r="M138" s="159" t="s">
        <v>549</v>
      </c>
      <c r="N138" s="156">
        <v>43522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25</v>
      </c>
      <c r="B139" s="146">
        <v>42067</v>
      </c>
      <c r="C139" s="146"/>
      <c r="D139" s="147" t="s">
        <v>606</v>
      </c>
      <c r="E139" s="148" t="s">
        <v>567</v>
      </c>
      <c r="F139" s="149">
        <v>185</v>
      </c>
      <c r="G139" s="148"/>
      <c r="H139" s="148">
        <v>224</v>
      </c>
      <c r="I139" s="150" t="s">
        <v>607</v>
      </c>
      <c r="J139" s="151" t="s">
        <v>569</v>
      </c>
      <c r="K139" s="152">
        <f t="shared" si="94"/>
        <v>39</v>
      </c>
      <c r="L139" s="153">
        <f t="shared" si="95"/>
        <v>0.21081081081081082</v>
      </c>
      <c r="M139" s="148" t="s">
        <v>537</v>
      </c>
      <c r="N139" s="154">
        <v>42647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5">
        <v>26</v>
      </c>
      <c r="B140" s="156">
        <v>42090</v>
      </c>
      <c r="C140" s="156"/>
      <c r="D140" s="164" t="s">
        <v>608</v>
      </c>
      <c r="E140" s="159" t="s">
        <v>567</v>
      </c>
      <c r="F140" s="159">
        <v>49.5</v>
      </c>
      <c r="G140" s="160"/>
      <c r="H140" s="160">
        <v>15.85</v>
      </c>
      <c r="I140" s="160">
        <v>67</v>
      </c>
      <c r="J140" s="161" t="s">
        <v>609</v>
      </c>
      <c r="K140" s="160">
        <f t="shared" si="94"/>
        <v>-33.65</v>
      </c>
      <c r="L140" s="165">
        <f t="shared" si="95"/>
        <v>-0.67979797979797973</v>
      </c>
      <c r="M140" s="159" t="s">
        <v>549</v>
      </c>
      <c r="N140" s="166">
        <v>43627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27</v>
      </c>
      <c r="B141" s="146">
        <v>42093</v>
      </c>
      <c r="C141" s="146"/>
      <c r="D141" s="147" t="s">
        <v>610</v>
      </c>
      <c r="E141" s="148" t="s">
        <v>567</v>
      </c>
      <c r="F141" s="149">
        <v>183.5</v>
      </c>
      <c r="G141" s="148"/>
      <c r="H141" s="148">
        <v>219</v>
      </c>
      <c r="I141" s="150">
        <v>218</v>
      </c>
      <c r="J141" s="151" t="s">
        <v>611</v>
      </c>
      <c r="K141" s="152">
        <f t="shared" si="94"/>
        <v>35.5</v>
      </c>
      <c r="L141" s="153">
        <f t="shared" si="95"/>
        <v>0.19346049046321526</v>
      </c>
      <c r="M141" s="148" t="s">
        <v>537</v>
      </c>
      <c r="N141" s="154">
        <v>42103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28</v>
      </c>
      <c r="B142" s="146">
        <v>42114</v>
      </c>
      <c r="C142" s="146"/>
      <c r="D142" s="147" t="s">
        <v>612</v>
      </c>
      <c r="E142" s="148" t="s">
        <v>567</v>
      </c>
      <c r="F142" s="149">
        <f>(227+237)/2</f>
        <v>232</v>
      </c>
      <c r="G142" s="148"/>
      <c r="H142" s="148">
        <v>298</v>
      </c>
      <c r="I142" s="150">
        <v>298</v>
      </c>
      <c r="J142" s="151" t="s">
        <v>569</v>
      </c>
      <c r="K142" s="152">
        <f t="shared" si="94"/>
        <v>66</v>
      </c>
      <c r="L142" s="153">
        <f t="shared" si="95"/>
        <v>0.28448275862068967</v>
      </c>
      <c r="M142" s="148" t="s">
        <v>537</v>
      </c>
      <c r="N142" s="154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29</v>
      </c>
      <c r="B143" s="146">
        <v>42128</v>
      </c>
      <c r="C143" s="146"/>
      <c r="D143" s="147" t="s">
        <v>613</v>
      </c>
      <c r="E143" s="148" t="s">
        <v>539</v>
      </c>
      <c r="F143" s="149">
        <v>385</v>
      </c>
      <c r="G143" s="148"/>
      <c r="H143" s="148">
        <f>212.5+331</f>
        <v>543.5</v>
      </c>
      <c r="I143" s="150">
        <v>510</v>
      </c>
      <c r="J143" s="151" t="s">
        <v>614</v>
      </c>
      <c r="K143" s="152">
        <f t="shared" si="94"/>
        <v>158.5</v>
      </c>
      <c r="L143" s="153">
        <f t="shared" si="95"/>
        <v>0.41168831168831171</v>
      </c>
      <c r="M143" s="148" t="s">
        <v>537</v>
      </c>
      <c r="N143" s="154">
        <v>42235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30</v>
      </c>
      <c r="B144" s="146">
        <v>42128</v>
      </c>
      <c r="C144" s="146"/>
      <c r="D144" s="147" t="s">
        <v>615</v>
      </c>
      <c r="E144" s="148" t="s">
        <v>539</v>
      </c>
      <c r="F144" s="149">
        <v>115.5</v>
      </c>
      <c r="G144" s="148"/>
      <c r="H144" s="148">
        <v>146</v>
      </c>
      <c r="I144" s="150">
        <v>142</v>
      </c>
      <c r="J144" s="151" t="s">
        <v>616</v>
      </c>
      <c r="K144" s="152">
        <f t="shared" si="94"/>
        <v>30.5</v>
      </c>
      <c r="L144" s="153">
        <f t="shared" si="95"/>
        <v>0.26406926406926406</v>
      </c>
      <c r="M144" s="148" t="s">
        <v>537</v>
      </c>
      <c r="N144" s="154">
        <v>42202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31</v>
      </c>
      <c r="B145" s="146">
        <v>42151</v>
      </c>
      <c r="C145" s="146"/>
      <c r="D145" s="147" t="s">
        <v>617</v>
      </c>
      <c r="E145" s="148" t="s">
        <v>539</v>
      </c>
      <c r="F145" s="149">
        <v>237.5</v>
      </c>
      <c r="G145" s="148"/>
      <c r="H145" s="148">
        <v>279.5</v>
      </c>
      <c r="I145" s="150">
        <v>278</v>
      </c>
      <c r="J145" s="151" t="s">
        <v>569</v>
      </c>
      <c r="K145" s="152">
        <f t="shared" si="94"/>
        <v>42</v>
      </c>
      <c r="L145" s="153">
        <f t="shared" si="95"/>
        <v>0.17684210526315788</v>
      </c>
      <c r="M145" s="148" t="s">
        <v>537</v>
      </c>
      <c r="N145" s="154">
        <v>42222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32</v>
      </c>
      <c r="B146" s="146">
        <v>42174</v>
      </c>
      <c r="C146" s="146"/>
      <c r="D146" s="147" t="s">
        <v>588</v>
      </c>
      <c r="E146" s="148" t="s">
        <v>567</v>
      </c>
      <c r="F146" s="149">
        <v>340</v>
      </c>
      <c r="G146" s="148"/>
      <c r="H146" s="148">
        <v>448</v>
      </c>
      <c r="I146" s="150">
        <v>448</v>
      </c>
      <c r="J146" s="151" t="s">
        <v>569</v>
      </c>
      <c r="K146" s="152">
        <f t="shared" si="94"/>
        <v>108</v>
      </c>
      <c r="L146" s="153">
        <f t="shared" si="95"/>
        <v>0.31764705882352939</v>
      </c>
      <c r="M146" s="148" t="s">
        <v>537</v>
      </c>
      <c r="N146" s="154">
        <v>43018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33</v>
      </c>
      <c r="B147" s="146">
        <v>42191</v>
      </c>
      <c r="C147" s="146"/>
      <c r="D147" s="147" t="s">
        <v>618</v>
      </c>
      <c r="E147" s="148" t="s">
        <v>567</v>
      </c>
      <c r="F147" s="149">
        <v>390</v>
      </c>
      <c r="G147" s="148"/>
      <c r="H147" s="148">
        <v>460</v>
      </c>
      <c r="I147" s="150">
        <v>460</v>
      </c>
      <c r="J147" s="151" t="s">
        <v>569</v>
      </c>
      <c r="K147" s="152">
        <f t="shared" si="94"/>
        <v>70</v>
      </c>
      <c r="L147" s="153">
        <f t="shared" si="95"/>
        <v>0.17948717948717949</v>
      </c>
      <c r="M147" s="148" t="s">
        <v>537</v>
      </c>
      <c r="N147" s="154">
        <v>42478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5">
        <v>34</v>
      </c>
      <c r="B148" s="156">
        <v>42195</v>
      </c>
      <c r="C148" s="156"/>
      <c r="D148" s="157" t="s">
        <v>619</v>
      </c>
      <c r="E148" s="158" t="s">
        <v>567</v>
      </c>
      <c r="F148" s="159">
        <v>122.5</v>
      </c>
      <c r="G148" s="159"/>
      <c r="H148" s="160">
        <v>61</v>
      </c>
      <c r="I148" s="160">
        <v>172</v>
      </c>
      <c r="J148" s="161" t="s">
        <v>620</v>
      </c>
      <c r="K148" s="162">
        <f t="shared" si="94"/>
        <v>-61.5</v>
      </c>
      <c r="L148" s="163">
        <f t="shared" si="95"/>
        <v>-0.50204081632653064</v>
      </c>
      <c r="M148" s="159" t="s">
        <v>549</v>
      </c>
      <c r="N148" s="156">
        <v>43333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35</v>
      </c>
      <c r="B149" s="146">
        <v>42219</v>
      </c>
      <c r="C149" s="146"/>
      <c r="D149" s="147" t="s">
        <v>621</v>
      </c>
      <c r="E149" s="148" t="s">
        <v>567</v>
      </c>
      <c r="F149" s="149">
        <v>297.5</v>
      </c>
      <c r="G149" s="148"/>
      <c r="H149" s="148">
        <v>350</v>
      </c>
      <c r="I149" s="150">
        <v>360</v>
      </c>
      <c r="J149" s="151" t="s">
        <v>622</v>
      </c>
      <c r="K149" s="152">
        <f t="shared" si="94"/>
        <v>52.5</v>
      </c>
      <c r="L149" s="153">
        <f t="shared" si="95"/>
        <v>0.17647058823529413</v>
      </c>
      <c r="M149" s="148" t="s">
        <v>537</v>
      </c>
      <c r="N149" s="154">
        <v>42232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36</v>
      </c>
      <c r="B150" s="146">
        <v>42219</v>
      </c>
      <c r="C150" s="146"/>
      <c r="D150" s="147" t="s">
        <v>623</v>
      </c>
      <c r="E150" s="148" t="s">
        <v>567</v>
      </c>
      <c r="F150" s="149">
        <v>115.5</v>
      </c>
      <c r="G150" s="148"/>
      <c r="H150" s="148">
        <v>149</v>
      </c>
      <c r="I150" s="150">
        <v>140</v>
      </c>
      <c r="J150" s="151" t="s">
        <v>624</v>
      </c>
      <c r="K150" s="152">
        <f t="shared" si="94"/>
        <v>33.5</v>
      </c>
      <c r="L150" s="153">
        <f t="shared" si="95"/>
        <v>0.29004329004329005</v>
      </c>
      <c r="M150" s="148" t="s">
        <v>537</v>
      </c>
      <c r="N150" s="154">
        <v>42740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37</v>
      </c>
      <c r="B151" s="146">
        <v>42251</v>
      </c>
      <c r="C151" s="146"/>
      <c r="D151" s="147" t="s">
        <v>617</v>
      </c>
      <c r="E151" s="148" t="s">
        <v>567</v>
      </c>
      <c r="F151" s="149">
        <v>226</v>
      </c>
      <c r="G151" s="148"/>
      <c r="H151" s="148">
        <v>292</v>
      </c>
      <c r="I151" s="150">
        <v>292</v>
      </c>
      <c r="J151" s="151" t="s">
        <v>625</v>
      </c>
      <c r="K151" s="152">
        <f t="shared" si="94"/>
        <v>66</v>
      </c>
      <c r="L151" s="153">
        <f t="shared" si="95"/>
        <v>0.29203539823008851</v>
      </c>
      <c r="M151" s="148" t="s">
        <v>537</v>
      </c>
      <c r="N151" s="154">
        <v>42286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38</v>
      </c>
      <c r="B152" s="146">
        <v>42254</v>
      </c>
      <c r="C152" s="146"/>
      <c r="D152" s="147" t="s">
        <v>612</v>
      </c>
      <c r="E152" s="148" t="s">
        <v>567</v>
      </c>
      <c r="F152" s="149">
        <v>232.5</v>
      </c>
      <c r="G152" s="148"/>
      <c r="H152" s="148">
        <v>312.5</v>
      </c>
      <c r="I152" s="150">
        <v>310</v>
      </c>
      <c r="J152" s="151" t="s">
        <v>569</v>
      </c>
      <c r="K152" s="152">
        <f t="shared" si="94"/>
        <v>80</v>
      </c>
      <c r="L152" s="153">
        <f t="shared" si="95"/>
        <v>0.34408602150537637</v>
      </c>
      <c r="M152" s="148" t="s">
        <v>537</v>
      </c>
      <c r="N152" s="154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39</v>
      </c>
      <c r="B153" s="146">
        <v>42268</v>
      </c>
      <c r="C153" s="146"/>
      <c r="D153" s="147" t="s">
        <v>626</v>
      </c>
      <c r="E153" s="148" t="s">
        <v>567</v>
      </c>
      <c r="F153" s="149">
        <v>196.5</v>
      </c>
      <c r="G153" s="148"/>
      <c r="H153" s="148">
        <v>238</v>
      </c>
      <c r="I153" s="150">
        <v>238</v>
      </c>
      <c r="J153" s="151" t="s">
        <v>625</v>
      </c>
      <c r="K153" s="152">
        <f t="shared" si="94"/>
        <v>41.5</v>
      </c>
      <c r="L153" s="153">
        <f t="shared" si="95"/>
        <v>0.21119592875318066</v>
      </c>
      <c r="M153" s="148" t="s">
        <v>537</v>
      </c>
      <c r="N153" s="154">
        <v>42291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40</v>
      </c>
      <c r="B154" s="146">
        <v>42271</v>
      </c>
      <c r="C154" s="146"/>
      <c r="D154" s="147" t="s">
        <v>566</v>
      </c>
      <c r="E154" s="148" t="s">
        <v>567</v>
      </c>
      <c r="F154" s="149">
        <v>65</v>
      </c>
      <c r="G154" s="148"/>
      <c r="H154" s="148">
        <v>82</v>
      </c>
      <c r="I154" s="150">
        <v>82</v>
      </c>
      <c r="J154" s="151" t="s">
        <v>625</v>
      </c>
      <c r="K154" s="152">
        <f t="shared" si="94"/>
        <v>17</v>
      </c>
      <c r="L154" s="153">
        <f t="shared" si="95"/>
        <v>0.26153846153846155</v>
      </c>
      <c r="M154" s="148" t="s">
        <v>537</v>
      </c>
      <c r="N154" s="154">
        <v>42578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41</v>
      </c>
      <c r="B155" s="146">
        <v>42291</v>
      </c>
      <c r="C155" s="146"/>
      <c r="D155" s="147" t="s">
        <v>627</v>
      </c>
      <c r="E155" s="148" t="s">
        <v>567</v>
      </c>
      <c r="F155" s="149">
        <v>144</v>
      </c>
      <c r="G155" s="148"/>
      <c r="H155" s="148">
        <v>182.5</v>
      </c>
      <c r="I155" s="150">
        <v>181</v>
      </c>
      <c r="J155" s="151" t="s">
        <v>625</v>
      </c>
      <c r="K155" s="152">
        <f t="shared" si="94"/>
        <v>38.5</v>
      </c>
      <c r="L155" s="153">
        <f t="shared" si="95"/>
        <v>0.2673611111111111</v>
      </c>
      <c r="M155" s="148" t="s">
        <v>537</v>
      </c>
      <c r="N155" s="154">
        <v>42817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42</v>
      </c>
      <c r="B156" s="146">
        <v>42291</v>
      </c>
      <c r="C156" s="146"/>
      <c r="D156" s="147" t="s">
        <v>628</v>
      </c>
      <c r="E156" s="148" t="s">
        <v>567</v>
      </c>
      <c r="F156" s="149">
        <v>264</v>
      </c>
      <c r="G156" s="148"/>
      <c r="H156" s="148">
        <v>311</v>
      </c>
      <c r="I156" s="150">
        <v>311</v>
      </c>
      <c r="J156" s="151" t="s">
        <v>625</v>
      </c>
      <c r="K156" s="152">
        <f t="shared" si="94"/>
        <v>47</v>
      </c>
      <c r="L156" s="153">
        <f t="shared" si="95"/>
        <v>0.17803030303030304</v>
      </c>
      <c r="M156" s="148" t="s">
        <v>537</v>
      </c>
      <c r="N156" s="154">
        <v>42604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43</v>
      </c>
      <c r="B157" s="146">
        <v>42318</v>
      </c>
      <c r="C157" s="146"/>
      <c r="D157" s="147" t="s">
        <v>629</v>
      </c>
      <c r="E157" s="148" t="s">
        <v>539</v>
      </c>
      <c r="F157" s="149">
        <v>549.5</v>
      </c>
      <c r="G157" s="148"/>
      <c r="H157" s="148">
        <v>630</v>
      </c>
      <c r="I157" s="150">
        <v>630</v>
      </c>
      <c r="J157" s="151" t="s">
        <v>625</v>
      </c>
      <c r="K157" s="152">
        <f t="shared" si="94"/>
        <v>80.5</v>
      </c>
      <c r="L157" s="153">
        <f t="shared" si="95"/>
        <v>0.1464968152866242</v>
      </c>
      <c r="M157" s="148" t="s">
        <v>537</v>
      </c>
      <c r="N157" s="154">
        <v>42419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44</v>
      </c>
      <c r="B158" s="146">
        <v>42342</v>
      </c>
      <c r="C158" s="146"/>
      <c r="D158" s="147" t="s">
        <v>630</v>
      </c>
      <c r="E158" s="148" t="s">
        <v>567</v>
      </c>
      <c r="F158" s="149">
        <v>1027.5</v>
      </c>
      <c r="G158" s="148"/>
      <c r="H158" s="148">
        <v>1315</v>
      </c>
      <c r="I158" s="150">
        <v>1250</v>
      </c>
      <c r="J158" s="151" t="s">
        <v>625</v>
      </c>
      <c r="K158" s="152">
        <f t="shared" si="94"/>
        <v>287.5</v>
      </c>
      <c r="L158" s="153">
        <f t="shared" si="95"/>
        <v>0.27980535279805352</v>
      </c>
      <c r="M158" s="148" t="s">
        <v>537</v>
      </c>
      <c r="N158" s="154">
        <v>43244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45</v>
      </c>
      <c r="B159" s="146">
        <v>42367</v>
      </c>
      <c r="C159" s="146"/>
      <c r="D159" s="147" t="s">
        <v>631</v>
      </c>
      <c r="E159" s="148" t="s">
        <v>567</v>
      </c>
      <c r="F159" s="149">
        <v>465</v>
      </c>
      <c r="G159" s="148"/>
      <c r="H159" s="148">
        <v>540</v>
      </c>
      <c r="I159" s="150">
        <v>540</v>
      </c>
      <c r="J159" s="151" t="s">
        <v>625</v>
      </c>
      <c r="K159" s="152">
        <f t="shared" si="94"/>
        <v>75</v>
      </c>
      <c r="L159" s="153">
        <f t="shared" si="95"/>
        <v>0.16129032258064516</v>
      </c>
      <c r="M159" s="148" t="s">
        <v>537</v>
      </c>
      <c r="N159" s="154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46</v>
      </c>
      <c r="B160" s="146">
        <v>42380</v>
      </c>
      <c r="C160" s="146"/>
      <c r="D160" s="147" t="s">
        <v>365</v>
      </c>
      <c r="E160" s="148" t="s">
        <v>539</v>
      </c>
      <c r="F160" s="149">
        <v>81</v>
      </c>
      <c r="G160" s="148"/>
      <c r="H160" s="148">
        <v>110</v>
      </c>
      <c r="I160" s="150">
        <v>110</v>
      </c>
      <c r="J160" s="151" t="s">
        <v>625</v>
      </c>
      <c r="K160" s="152">
        <f t="shared" si="94"/>
        <v>29</v>
      </c>
      <c r="L160" s="153">
        <f t="shared" si="95"/>
        <v>0.35802469135802467</v>
      </c>
      <c r="M160" s="148" t="s">
        <v>537</v>
      </c>
      <c r="N160" s="154">
        <v>42745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47</v>
      </c>
      <c r="B161" s="146">
        <v>42382</v>
      </c>
      <c r="C161" s="146"/>
      <c r="D161" s="147" t="s">
        <v>632</v>
      </c>
      <c r="E161" s="148" t="s">
        <v>539</v>
      </c>
      <c r="F161" s="149">
        <v>417.5</v>
      </c>
      <c r="G161" s="148"/>
      <c r="H161" s="148">
        <v>547</v>
      </c>
      <c r="I161" s="150">
        <v>535</v>
      </c>
      <c r="J161" s="151" t="s">
        <v>625</v>
      </c>
      <c r="K161" s="152">
        <f t="shared" si="94"/>
        <v>129.5</v>
      </c>
      <c r="L161" s="153">
        <f t="shared" si="95"/>
        <v>0.31017964071856285</v>
      </c>
      <c r="M161" s="148" t="s">
        <v>537</v>
      </c>
      <c r="N161" s="154">
        <v>42578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48</v>
      </c>
      <c r="B162" s="146">
        <v>42408</v>
      </c>
      <c r="C162" s="146"/>
      <c r="D162" s="147" t="s">
        <v>633</v>
      </c>
      <c r="E162" s="148" t="s">
        <v>567</v>
      </c>
      <c r="F162" s="149">
        <v>650</v>
      </c>
      <c r="G162" s="148"/>
      <c r="H162" s="148">
        <v>800</v>
      </c>
      <c r="I162" s="150">
        <v>800</v>
      </c>
      <c r="J162" s="151" t="s">
        <v>625</v>
      </c>
      <c r="K162" s="152">
        <f t="shared" si="94"/>
        <v>150</v>
      </c>
      <c r="L162" s="153">
        <f t="shared" si="95"/>
        <v>0.23076923076923078</v>
      </c>
      <c r="M162" s="148" t="s">
        <v>537</v>
      </c>
      <c r="N162" s="154">
        <v>43154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49</v>
      </c>
      <c r="B163" s="146">
        <v>42433</v>
      </c>
      <c r="C163" s="146"/>
      <c r="D163" s="147" t="s">
        <v>206</v>
      </c>
      <c r="E163" s="148" t="s">
        <v>567</v>
      </c>
      <c r="F163" s="149">
        <v>437.5</v>
      </c>
      <c r="G163" s="148"/>
      <c r="H163" s="148">
        <v>504.5</v>
      </c>
      <c r="I163" s="150">
        <v>522</v>
      </c>
      <c r="J163" s="151" t="s">
        <v>634</v>
      </c>
      <c r="K163" s="152">
        <f t="shared" si="94"/>
        <v>67</v>
      </c>
      <c r="L163" s="153">
        <f t="shared" si="95"/>
        <v>0.15314285714285714</v>
      </c>
      <c r="M163" s="148" t="s">
        <v>537</v>
      </c>
      <c r="N163" s="154">
        <v>42480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50</v>
      </c>
      <c r="B164" s="146">
        <v>42438</v>
      </c>
      <c r="C164" s="146"/>
      <c r="D164" s="147" t="s">
        <v>635</v>
      </c>
      <c r="E164" s="148" t="s">
        <v>567</v>
      </c>
      <c r="F164" s="149">
        <v>189.5</v>
      </c>
      <c r="G164" s="148"/>
      <c r="H164" s="148">
        <v>218</v>
      </c>
      <c r="I164" s="150">
        <v>218</v>
      </c>
      <c r="J164" s="151" t="s">
        <v>625</v>
      </c>
      <c r="K164" s="152">
        <f t="shared" si="94"/>
        <v>28.5</v>
      </c>
      <c r="L164" s="153">
        <f t="shared" si="95"/>
        <v>0.15039577836411611</v>
      </c>
      <c r="M164" s="148" t="s">
        <v>537</v>
      </c>
      <c r="N164" s="154">
        <v>43034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51</v>
      </c>
      <c r="B165" s="156">
        <v>42471</v>
      </c>
      <c r="C165" s="156"/>
      <c r="D165" s="164" t="s">
        <v>636</v>
      </c>
      <c r="E165" s="159" t="s">
        <v>567</v>
      </c>
      <c r="F165" s="159">
        <v>36.5</v>
      </c>
      <c r="G165" s="160"/>
      <c r="H165" s="160">
        <v>15.85</v>
      </c>
      <c r="I165" s="160">
        <v>60</v>
      </c>
      <c r="J165" s="161" t="s">
        <v>637</v>
      </c>
      <c r="K165" s="162">
        <f t="shared" si="94"/>
        <v>-20.65</v>
      </c>
      <c r="L165" s="163">
        <f t="shared" si="95"/>
        <v>-0.5657534246575342</v>
      </c>
      <c r="M165" s="159" t="s">
        <v>549</v>
      </c>
      <c r="N165" s="167">
        <v>43627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52</v>
      </c>
      <c r="B166" s="146">
        <v>42472</v>
      </c>
      <c r="C166" s="146"/>
      <c r="D166" s="147" t="s">
        <v>638</v>
      </c>
      <c r="E166" s="148" t="s">
        <v>567</v>
      </c>
      <c r="F166" s="149">
        <v>93</v>
      </c>
      <c r="G166" s="148"/>
      <c r="H166" s="148">
        <v>149</v>
      </c>
      <c r="I166" s="150">
        <v>140</v>
      </c>
      <c r="J166" s="151" t="s">
        <v>639</v>
      </c>
      <c r="K166" s="152">
        <f t="shared" si="94"/>
        <v>56</v>
      </c>
      <c r="L166" s="153">
        <f t="shared" si="95"/>
        <v>0.60215053763440862</v>
      </c>
      <c r="M166" s="148" t="s">
        <v>537</v>
      </c>
      <c r="N166" s="154">
        <v>42740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53</v>
      </c>
      <c r="B167" s="146">
        <v>42472</v>
      </c>
      <c r="C167" s="146"/>
      <c r="D167" s="147" t="s">
        <v>640</v>
      </c>
      <c r="E167" s="148" t="s">
        <v>567</v>
      </c>
      <c r="F167" s="149">
        <v>130</v>
      </c>
      <c r="G167" s="148"/>
      <c r="H167" s="148">
        <v>150</v>
      </c>
      <c r="I167" s="150" t="s">
        <v>641</v>
      </c>
      <c r="J167" s="151" t="s">
        <v>625</v>
      </c>
      <c r="K167" s="152">
        <f t="shared" si="94"/>
        <v>20</v>
      </c>
      <c r="L167" s="153">
        <f t="shared" si="95"/>
        <v>0.15384615384615385</v>
      </c>
      <c r="M167" s="148" t="s">
        <v>537</v>
      </c>
      <c r="N167" s="154">
        <v>42564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54</v>
      </c>
      <c r="B168" s="146">
        <v>42473</v>
      </c>
      <c r="C168" s="146"/>
      <c r="D168" s="147" t="s">
        <v>642</v>
      </c>
      <c r="E168" s="148" t="s">
        <v>567</v>
      </c>
      <c r="F168" s="149">
        <v>196</v>
      </c>
      <c r="G168" s="148"/>
      <c r="H168" s="148">
        <v>299</v>
      </c>
      <c r="I168" s="150">
        <v>299</v>
      </c>
      <c r="J168" s="151" t="s">
        <v>625</v>
      </c>
      <c r="K168" s="152">
        <v>103</v>
      </c>
      <c r="L168" s="153">
        <v>0.52551020408163296</v>
      </c>
      <c r="M168" s="148" t="s">
        <v>537</v>
      </c>
      <c r="N168" s="154">
        <v>42620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55</v>
      </c>
      <c r="B169" s="146">
        <v>42473</v>
      </c>
      <c r="C169" s="146"/>
      <c r="D169" s="147" t="s">
        <v>643</v>
      </c>
      <c r="E169" s="148" t="s">
        <v>567</v>
      </c>
      <c r="F169" s="149">
        <v>88</v>
      </c>
      <c r="G169" s="148"/>
      <c r="H169" s="148">
        <v>103</v>
      </c>
      <c r="I169" s="150">
        <v>103</v>
      </c>
      <c r="J169" s="151" t="s">
        <v>625</v>
      </c>
      <c r="K169" s="152">
        <v>15</v>
      </c>
      <c r="L169" s="153">
        <v>0.170454545454545</v>
      </c>
      <c r="M169" s="148" t="s">
        <v>537</v>
      </c>
      <c r="N169" s="154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56</v>
      </c>
      <c r="B170" s="146">
        <v>42492</v>
      </c>
      <c r="C170" s="146"/>
      <c r="D170" s="147" t="s">
        <v>644</v>
      </c>
      <c r="E170" s="148" t="s">
        <v>567</v>
      </c>
      <c r="F170" s="149">
        <v>127.5</v>
      </c>
      <c r="G170" s="148"/>
      <c r="H170" s="148">
        <v>148</v>
      </c>
      <c r="I170" s="150" t="s">
        <v>645</v>
      </c>
      <c r="J170" s="151" t="s">
        <v>625</v>
      </c>
      <c r="K170" s="152">
        <f>H170-F170</f>
        <v>20.5</v>
      </c>
      <c r="L170" s="153">
        <f>K170/F170</f>
        <v>0.16078431372549021</v>
      </c>
      <c r="M170" s="148" t="s">
        <v>537</v>
      </c>
      <c r="N170" s="154">
        <v>42564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57</v>
      </c>
      <c r="B171" s="146">
        <v>42493</v>
      </c>
      <c r="C171" s="146"/>
      <c r="D171" s="147" t="s">
        <v>646</v>
      </c>
      <c r="E171" s="148" t="s">
        <v>567</v>
      </c>
      <c r="F171" s="149">
        <v>675</v>
      </c>
      <c r="G171" s="148"/>
      <c r="H171" s="148">
        <v>815</v>
      </c>
      <c r="I171" s="150" t="s">
        <v>647</v>
      </c>
      <c r="J171" s="151" t="s">
        <v>625</v>
      </c>
      <c r="K171" s="152">
        <f>H171-F171</f>
        <v>140</v>
      </c>
      <c r="L171" s="153">
        <f>K171/F171</f>
        <v>0.2074074074074074</v>
      </c>
      <c r="M171" s="148" t="s">
        <v>537</v>
      </c>
      <c r="N171" s="154">
        <v>43154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58</v>
      </c>
      <c r="B172" s="156">
        <v>42522</v>
      </c>
      <c r="C172" s="156"/>
      <c r="D172" s="157" t="s">
        <v>648</v>
      </c>
      <c r="E172" s="158" t="s">
        <v>567</v>
      </c>
      <c r="F172" s="159">
        <v>500</v>
      </c>
      <c r="G172" s="159"/>
      <c r="H172" s="160">
        <v>232.5</v>
      </c>
      <c r="I172" s="160" t="s">
        <v>649</v>
      </c>
      <c r="J172" s="161" t="s">
        <v>650</v>
      </c>
      <c r="K172" s="162">
        <f>H172-F172</f>
        <v>-267.5</v>
      </c>
      <c r="L172" s="163">
        <f>K172/F172</f>
        <v>-0.53500000000000003</v>
      </c>
      <c r="M172" s="159" t="s">
        <v>549</v>
      </c>
      <c r="N172" s="156">
        <v>43735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59</v>
      </c>
      <c r="B173" s="146">
        <v>42527</v>
      </c>
      <c r="C173" s="146"/>
      <c r="D173" s="147" t="s">
        <v>495</v>
      </c>
      <c r="E173" s="148" t="s">
        <v>567</v>
      </c>
      <c r="F173" s="149">
        <v>110</v>
      </c>
      <c r="G173" s="148"/>
      <c r="H173" s="148">
        <v>126.5</v>
      </c>
      <c r="I173" s="150">
        <v>125</v>
      </c>
      <c r="J173" s="151" t="s">
        <v>576</v>
      </c>
      <c r="K173" s="152">
        <f>H173-F173</f>
        <v>16.5</v>
      </c>
      <c r="L173" s="153">
        <f>K173/F173</f>
        <v>0.15</v>
      </c>
      <c r="M173" s="148" t="s">
        <v>537</v>
      </c>
      <c r="N173" s="154">
        <v>42552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60</v>
      </c>
      <c r="B174" s="146">
        <v>42538</v>
      </c>
      <c r="C174" s="146"/>
      <c r="D174" s="147" t="s">
        <v>651</v>
      </c>
      <c r="E174" s="148" t="s">
        <v>567</v>
      </c>
      <c r="F174" s="149">
        <v>44</v>
      </c>
      <c r="G174" s="148"/>
      <c r="H174" s="148">
        <v>69.5</v>
      </c>
      <c r="I174" s="150">
        <v>69.5</v>
      </c>
      <c r="J174" s="151" t="s">
        <v>652</v>
      </c>
      <c r="K174" s="152">
        <f>H174-F174</f>
        <v>25.5</v>
      </c>
      <c r="L174" s="153">
        <f>K174/F174</f>
        <v>0.57954545454545459</v>
      </c>
      <c r="M174" s="148" t="s">
        <v>537</v>
      </c>
      <c r="N174" s="154">
        <v>42977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61</v>
      </c>
      <c r="B175" s="146">
        <v>42549</v>
      </c>
      <c r="C175" s="146"/>
      <c r="D175" s="147" t="s">
        <v>653</v>
      </c>
      <c r="E175" s="148" t="s">
        <v>567</v>
      </c>
      <c r="F175" s="149">
        <v>262.5</v>
      </c>
      <c r="G175" s="148"/>
      <c r="H175" s="148">
        <v>340</v>
      </c>
      <c r="I175" s="150">
        <v>333</v>
      </c>
      <c r="J175" s="151" t="s">
        <v>654</v>
      </c>
      <c r="K175" s="152">
        <v>77.5</v>
      </c>
      <c r="L175" s="153">
        <v>0.29523809523809502</v>
      </c>
      <c r="M175" s="148" t="s">
        <v>537</v>
      </c>
      <c r="N175" s="154">
        <v>43017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62</v>
      </c>
      <c r="B176" s="146">
        <v>42549</v>
      </c>
      <c r="C176" s="146"/>
      <c r="D176" s="147" t="s">
        <v>655</v>
      </c>
      <c r="E176" s="148" t="s">
        <v>567</v>
      </c>
      <c r="F176" s="149">
        <v>840</v>
      </c>
      <c r="G176" s="148"/>
      <c r="H176" s="148">
        <v>1230</v>
      </c>
      <c r="I176" s="150">
        <v>1230</v>
      </c>
      <c r="J176" s="151" t="s">
        <v>625</v>
      </c>
      <c r="K176" s="152">
        <v>390</v>
      </c>
      <c r="L176" s="153">
        <v>0.46428571428571402</v>
      </c>
      <c r="M176" s="148" t="s">
        <v>537</v>
      </c>
      <c r="N176" s="154">
        <v>42649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8">
        <v>63</v>
      </c>
      <c r="B177" s="169">
        <v>42556</v>
      </c>
      <c r="C177" s="169"/>
      <c r="D177" s="170" t="s">
        <v>656</v>
      </c>
      <c r="E177" s="171" t="s">
        <v>567</v>
      </c>
      <c r="F177" s="171">
        <v>395</v>
      </c>
      <c r="G177" s="172"/>
      <c r="H177" s="172">
        <f>(468.5+342.5)/2</f>
        <v>405.5</v>
      </c>
      <c r="I177" s="172">
        <v>510</v>
      </c>
      <c r="J177" s="173" t="s">
        <v>657</v>
      </c>
      <c r="K177" s="174">
        <f t="shared" ref="K177:K183" si="96">H177-F177</f>
        <v>10.5</v>
      </c>
      <c r="L177" s="175">
        <f t="shared" ref="L177:L183" si="97">K177/F177</f>
        <v>2.6582278481012658E-2</v>
      </c>
      <c r="M177" s="171" t="s">
        <v>658</v>
      </c>
      <c r="N177" s="169">
        <v>43606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64</v>
      </c>
      <c r="B178" s="156">
        <v>42584</v>
      </c>
      <c r="C178" s="156"/>
      <c r="D178" s="157" t="s">
        <v>659</v>
      </c>
      <c r="E178" s="158" t="s">
        <v>539</v>
      </c>
      <c r="F178" s="159">
        <f>169.5-12.8</f>
        <v>156.69999999999999</v>
      </c>
      <c r="G178" s="159"/>
      <c r="H178" s="160">
        <v>77</v>
      </c>
      <c r="I178" s="160" t="s">
        <v>660</v>
      </c>
      <c r="J178" s="161" t="s">
        <v>661</v>
      </c>
      <c r="K178" s="162">
        <f t="shared" si="96"/>
        <v>-79.699999999999989</v>
      </c>
      <c r="L178" s="163">
        <f t="shared" si="97"/>
        <v>-0.50861518825781749</v>
      </c>
      <c r="M178" s="159" t="s">
        <v>549</v>
      </c>
      <c r="N178" s="156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65</v>
      </c>
      <c r="B179" s="156">
        <v>42586</v>
      </c>
      <c r="C179" s="156"/>
      <c r="D179" s="157" t="s">
        <v>662</v>
      </c>
      <c r="E179" s="158" t="s">
        <v>567</v>
      </c>
      <c r="F179" s="159">
        <v>400</v>
      </c>
      <c r="G179" s="159"/>
      <c r="H179" s="160">
        <v>305</v>
      </c>
      <c r="I179" s="160">
        <v>475</v>
      </c>
      <c r="J179" s="161" t="s">
        <v>663</v>
      </c>
      <c r="K179" s="162">
        <f t="shared" si="96"/>
        <v>-95</v>
      </c>
      <c r="L179" s="163">
        <f t="shared" si="97"/>
        <v>-0.23749999999999999</v>
      </c>
      <c r="M179" s="159" t="s">
        <v>549</v>
      </c>
      <c r="N179" s="156">
        <v>43606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66</v>
      </c>
      <c r="B180" s="146">
        <v>42593</v>
      </c>
      <c r="C180" s="146"/>
      <c r="D180" s="147" t="s">
        <v>664</v>
      </c>
      <c r="E180" s="148" t="s">
        <v>567</v>
      </c>
      <c r="F180" s="149">
        <v>86.5</v>
      </c>
      <c r="G180" s="148"/>
      <c r="H180" s="148">
        <v>130</v>
      </c>
      <c r="I180" s="150">
        <v>130</v>
      </c>
      <c r="J180" s="151" t="s">
        <v>665</v>
      </c>
      <c r="K180" s="152">
        <f t="shared" si="96"/>
        <v>43.5</v>
      </c>
      <c r="L180" s="153">
        <f t="shared" si="97"/>
        <v>0.50289017341040465</v>
      </c>
      <c r="M180" s="148" t="s">
        <v>537</v>
      </c>
      <c r="N180" s="154">
        <v>43091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67</v>
      </c>
      <c r="B181" s="156">
        <v>42600</v>
      </c>
      <c r="C181" s="156"/>
      <c r="D181" s="157" t="s">
        <v>109</v>
      </c>
      <c r="E181" s="158" t="s">
        <v>567</v>
      </c>
      <c r="F181" s="159">
        <v>133.5</v>
      </c>
      <c r="G181" s="159"/>
      <c r="H181" s="160">
        <v>126.5</v>
      </c>
      <c r="I181" s="160">
        <v>178</v>
      </c>
      <c r="J181" s="161" t="s">
        <v>666</v>
      </c>
      <c r="K181" s="162">
        <f t="shared" si="96"/>
        <v>-7</v>
      </c>
      <c r="L181" s="163">
        <f t="shared" si="97"/>
        <v>-5.2434456928838954E-2</v>
      </c>
      <c r="M181" s="159" t="s">
        <v>549</v>
      </c>
      <c r="N181" s="156">
        <v>42615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68</v>
      </c>
      <c r="B182" s="146">
        <v>42613</v>
      </c>
      <c r="C182" s="146"/>
      <c r="D182" s="147" t="s">
        <v>667</v>
      </c>
      <c r="E182" s="148" t="s">
        <v>567</v>
      </c>
      <c r="F182" s="149">
        <v>560</v>
      </c>
      <c r="G182" s="148"/>
      <c r="H182" s="148">
        <v>725</v>
      </c>
      <c r="I182" s="150">
        <v>725</v>
      </c>
      <c r="J182" s="151" t="s">
        <v>569</v>
      </c>
      <c r="K182" s="152">
        <f t="shared" si="96"/>
        <v>165</v>
      </c>
      <c r="L182" s="153">
        <f t="shared" si="97"/>
        <v>0.29464285714285715</v>
      </c>
      <c r="M182" s="148" t="s">
        <v>537</v>
      </c>
      <c r="N182" s="154">
        <v>42456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69</v>
      </c>
      <c r="B183" s="146">
        <v>42614</v>
      </c>
      <c r="C183" s="146"/>
      <c r="D183" s="147" t="s">
        <v>668</v>
      </c>
      <c r="E183" s="148" t="s">
        <v>567</v>
      </c>
      <c r="F183" s="149">
        <v>160.5</v>
      </c>
      <c r="G183" s="148"/>
      <c r="H183" s="148">
        <v>210</v>
      </c>
      <c r="I183" s="150">
        <v>210</v>
      </c>
      <c r="J183" s="151" t="s">
        <v>569</v>
      </c>
      <c r="K183" s="152">
        <f t="shared" si="96"/>
        <v>49.5</v>
      </c>
      <c r="L183" s="153">
        <f t="shared" si="97"/>
        <v>0.30841121495327101</v>
      </c>
      <c r="M183" s="148" t="s">
        <v>537</v>
      </c>
      <c r="N183" s="154">
        <v>42871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70</v>
      </c>
      <c r="B184" s="146">
        <v>42646</v>
      </c>
      <c r="C184" s="146"/>
      <c r="D184" s="147" t="s">
        <v>378</v>
      </c>
      <c r="E184" s="148" t="s">
        <v>567</v>
      </c>
      <c r="F184" s="149">
        <v>430</v>
      </c>
      <c r="G184" s="148"/>
      <c r="H184" s="148">
        <v>596</v>
      </c>
      <c r="I184" s="150">
        <v>575</v>
      </c>
      <c r="J184" s="151" t="s">
        <v>669</v>
      </c>
      <c r="K184" s="152">
        <v>166</v>
      </c>
      <c r="L184" s="153">
        <v>0.38604651162790699</v>
      </c>
      <c r="M184" s="148" t="s">
        <v>537</v>
      </c>
      <c r="N184" s="154">
        <v>42769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71</v>
      </c>
      <c r="B185" s="146">
        <v>42657</v>
      </c>
      <c r="C185" s="146"/>
      <c r="D185" s="147" t="s">
        <v>670</v>
      </c>
      <c r="E185" s="148" t="s">
        <v>567</v>
      </c>
      <c r="F185" s="149">
        <v>280</v>
      </c>
      <c r="G185" s="148"/>
      <c r="H185" s="148">
        <v>345</v>
      </c>
      <c r="I185" s="150">
        <v>345</v>
      </c>
      <c r="J185" s="151" t="s">
        <v>569</v>
      </c>
      <c r="K185" s="152">
        <f t="shared" ref="K185:K190" si="98">H185-F185</f>
        <v>65</v>
      </c>
      <c r="L185" s="153">
        <f>K185/F185</f>
        <v>0.23214285714285715</v>
      </c>
      <c r="M185" s="148" t="s">
        <v>537</v>
      </c>
      <c r="N185" s="154">
        <v>42814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72</v>
      </c>
      <c r="B186" s="146">
        <v>42657</v>
      </c>
      <c r="C186" s="146"/>
      <c r="D186" s="147" t="s">
        <v>671</v>
      </c>
      <c r="E186" s="148" t="s">
        <v>567</v>
      </c>
      <c r="F186" s="149">
        <v>245</v>
      </c>
      <c r="G186" s="148"/>
      <c r="H186" s="148">
        <v>325.5</v>
      </c>
      <c r="I186" s="150">
        <v>330</v>
      </c>
      <c r="J186" s="151" t="s">
        <v>672</v>
      </c>
      <c r="K186" s="152">
        <f t="shared" si="98"/>
        <v>80.5</v>
      </c>
      <c r="L186" s="153">
        <f>K186/F186</f>
        <v>0.32857142857142857</v>
      </c>
      <c r="M186" s="148" t="s">
        <v>537</v>
      </c>
      <c r="N186" s="154">
        <v>42769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73</v>
      </c>
      <c r="B187" s="146">
        <v>42660</v>
      </c>
      <c r="C187" s="146"/>
      <c r="D187" s="147" t="s">
        <v>334</v>
      </c>
      <c r="E187" s="148" t="s">
        <v>567</v>
      </c>
      <c r="F187" s="149">
        <v>125</v>
      </c>
      <c r="G187" s="148"/>
      <c r="H187" s="148">
        <v>160</v>
      </c>
      <c r="I187" s="150">
        <v>160</v>
      </c>
      <c r="J187" s="151" t="s">
        <v>625</v>
      </c>
      <c r="K187" s="152">
        <f t="shared" si="98"/>
        <v>35</v>
      </c>
      <c r="L187" s="153">
        <v>0.28000000000000003</v>
      </c>
      <c r="M187" s="148" t="s">
        <v>537</v>
      </c>
      <c r="N187" s="154">
        <v>42803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74</v>
      </c>
      <c r="B188" s="146">
        <v>42660</v>
      </c>
      <c r="C188" s="146"/>
      <c r="D188" s="147" t="s">
        <v>434</v>
      </c>
      <c r="E188" s="148" t="s">
        <v>567</v>
      </c>
      <c r="F188" s="149">
        <v>114</v>
      </c>
      <c r="G188" s="148"/>
      <c r="H188" s="148">
        <v>145</v>
      </c>
      <c r="I188" s="150">
        <v>145</v>
      </c>
      <c r="J188" s="151" t="s">
        <v>625</v>
      </c>
      <c r="K188" s="152">
        <f t="shared" si="98"/>
        <v>31</v>
      </c>
      <c r="L188" s="153">
        <f>K188/F188</f>
        <v>0.27192982456140352</v>
      </c>
      <c r="M188" s="148" t="s">
        <v>537</v>
      </c>
      <c r="N188" s="154">
        <v>42859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75</v>
      </c>
      <c r="B189" s="146">
        <v>42660</v>
      </c>
      <c r="C189" s="146"/>
      <c r="D189" s="147" t="s">
        <v>673</v>
      </c>
      <c r="E189" s="148" t="s">
        <v>567</v>
      </c>
      <c r="F189" s="149">
        <v>212</v>
      </c>
      <c r="G189" s="148"/>
      <c r="H189" s="148">
        <v>280</v>
      </c>
      <c r="I189" s="150">
        <v>276</v>
      </c>
      <c r="J189" s="151" t="s">
        <v>674</v>
      </c>
      <c r="K189" s="152">
        <f t="shared" si="98"/>
        <v>68</v>
      </c>
      <c r="L189" s="153">
        <f>K189/F189</f>
        <v>0.32075471698113206</v>
      </c>
      <c r="M189" s="148" t="s">
        <v>537</v>
      </c>
      <c r="N189" s="154">
        <v>42858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76</v>
      </c>
      <c r="B190" s="146">
        <v>42678</v>
      </c>
      <c r="C190" s="146"/>
      <c r="D190" s="147" t="s">
        <v>425</v>
      </c>
      <c r="E190" s="148" t="s">
        <v>567</v>
      </c>
      <c r="F190" s="149">
        <v>155</v>
      </c>
      <c r="G190" s="148"/>
      <c r="H190" s="148">
        <v>210</v>
      </c>
      <c r="I190" s="150">
        <v>210</v>
      </c>
      <c r="J190" s="151" t="s">
        <v>675</v>
      </c>
      <c r="K190" s="152">
        <f t="shared" si="98"/>
        <v>55</v>
      </c>
      <c r="L190" s="153">
        <f>K190/F190</f>
        <v>0.35483870967741937</v>
      </c>
      <c r="M190" s="148" t="s">
        <v>537</v>
      </c>
      <c r="N190" s="154">
        <v>42944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5">
        <v>77</v>
      </c>
      <c r="B191" s="156">
        <v>42710</v>
      </c>
      <c r="C191" s="156"/>
      <c r="D191" s="157" t="s">
        <v>676</v>
      </c>
      <c r="E191" s="158" t="s">
        <v>567</v>
      </c>
      <c r="F191" s="159">
        <v>150.5</v>
      </c>
      <c r="G191" s="159"/>
      <c r="H191" s="160">
        <v>72.5</v>
      </c>
      <c r="I191" s="160">
        <v>174</v>
      </c>
      <c r="J191" s="161" t="s">
        <v>677</v>
      </c>
      <c r="K191" s="162">
        <v>-78</v>
      </c>
      <c r="L191" s="163">
        <v>-0.51827242524916906</v>
      </c>
      <c r="M191" s="159" t="s">
        <v>549</v>
      </c>
      <c r="N191" s="156">
        <v>43333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78</v>
      </c>
      <c r="B192" s="146">
        <v>42712</v>
      </c>
      <c r="C192" s="146"/>
      <c r="D192" s="147" t="s">
        <v>678</v>
      </c>
      <c r="E192" s="148" t="s">
        <v>567</v>
      </c>
      <c r="F192" s="149">
        <v>380</v>
      </c>
      <c r="G192" s="148"/>
      <c r="H192" s="148">
        <v>478</v>
      </c>
      <c r="I192" s="150">
        <v>468</v>
      </c>
      <c r="J192" s="151" t="s">
        <v>625</v>
      </c>
      <c r="K192" s="152">
        <f>H192-F192</f>
        <v>98</v>
      </c>
      <c r="L192" s="153">
        <f>K192/F192</f>
        <v>0.25789473684210529</v>
      </c>
      <c r="M192" s="148" t="s">
        <v>537</v>
      </c>
      <c r="N192" s="154">
        <v>43025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79</v>
      </c>
      <c r="B193" s="146">
        <v>42734</v>
      </c>
      <c r="C193" s="146"/>
      <c r="D193" s="147" t="s">
        <v>108</v>
      </c>
      <c r="E193" s="148" t="s">
        <v>567</v>
      </c>
      <c r="F193" s="149">
        <v>305</v>
      </c>
      <c r="G193" s="148"/>
      <c r="H193" s="148">
        <v>375</v>
      </c>
      <c r="I193" s="150">
        <v>375</v>
      </c>
      <c r="J193" s="151" t="s">
        <v>625</v>
      </c>
      <c r="K193" s="152">
        <f>H193-F193</f>
        <v>70</v>
      </c>
      <c r="L193" s="153">
        <f>K193/F193</f>
        <v>0.22950819672131148</v>
      </c>
      <c r="M193" s="148" t="s">
        <v>537</v>
      </c>
      <c r="N193" s="154">
        <v>42768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80</v>
      </c>
      <c r="B194" s="146">
        <v>42739</v>
      </c>
      <c r="C194" s="146"/>
      <c r="D194" s="147" t="s">
        <v>94</v>
      </c>
      <c r="E194" s="148" t="s">
        <v>567</v>
      </c>
      <c r="F194" s="149">
        <v>99.5</v>
      </c>
      <c r="G194" s="148"/>
      <c r="H194" s="148">
        <v>158</v>
      </c>
      <c r="I194" s="150">
        <v>158</v>
      </c>
      <c r="J194" s="151" t="s">
        <v>625</v>
      </c>
      <c r="K194" s="152">
        <f>H194-F194</f>
        <v>58.5</v>
      </c>
      <c r="L194" s="153">
        <f>K194/F194</f>
        <v>0.5879396984924623</v>
      </c>
      <c r="M194" s="148" t="s">
        <v>537</v>
      </c>
      <c r="N194" s="154">
        <v>42898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81</v>
      </c>
      <c r="B195" s="146">
        <v>42739</v>
      </c>
      <c r="C195" s="146"/>
      <c r="D195" s="147" t="s">
        <v>94</v>
      </c>
      <c r="E195" s="148" t="s">
        <v>567</v>
      </c>
      <c r="F195" s="149">
        <v>99.5</v>
      </c>
      <c r="G195" s="148"/>
      <c r="H195" s="148">
        <v>158</v>
      </c>
      <c r="I195" s="150">
        <v>158</v>
      </c>
      <c r="J195" s="151" t="s">
        <v>625</v>
      </c>
      <c r="K195" s="152">
        <v>58.5</v>
      </c>
      <c r="L195" s="153">
        <v>0.58793969849246197</v>
      </c>
      <c r="M195" s="148" t="s">
        <v>537</v>
      </c>
      <c r="N195" s="154">
        <v>42898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82</v>
      </c>
      <c r="B196" s="146">
        <v>42786</v>
      </c>
      <c r="C196" s="146"/>
      <c r="D196" s="147" t="s">
        <v>182</v>
      </c>
      <c r="E196" s="148" t="s">
        <v>567</v>
      </c>
      <c r="F196" s="149">
        <v>140.5</v>
      </c>
      <c r="G196" s="148"/>
      <c r="H196" s="148">
        <v>220</v>
      </c>
      <c r="I196" s="150">
        <v>220</v>
      </c>
      <c r="J196" s="151" t="s">
        <v>625</v>
      </c>
      <c r="K196" s="152">
        <f>H196-F196</f>
        <v>79.5</v>
      </c>
      <c r="L196" s="153">
        <f>K196/F196</f>
        <v>0.5658362989323843</v>
      </c>
      <c r="M196" s="148" t="s">
        <v>537</v>
      </c>
      <c r="N196" s="154">
        <v>42864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83</v>
      </c>
      <c r="B197" s="146">
        <v>42786</v>
      </c>
      <c r="C197" s="146"/>
      <c r="D197" s="147" t="s">
        <v>679</v>
      </c>
      <c r="E197" s="148" t="s">
        <v>567</v>
      </c>
      <c r="F197" s="149">
        <v>202.5</v>
      </c>
      <c r="G197" s="148"/>
      <c r="H197" s="148">
        <v>234</v>
      </c>
      <c r="I197" s="150">
        <v>234</v>
      </c>
      <c r="J197" s="151" t="s">
        <v>625</v>
      </c>
      <c r="K197" s="152">
        <v>31.5</v>
      </c>
      <c r="L197" s="153">
        <v>0.155555555555556</v>
      </c>
      <c r="M197" s="148" t="s">
        <v>537</v>
      </c>
      <c r="N197" s="154">
        <v>42836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84</v>
      </c>
      <c r="B198" s="146">
        <v>42818</v>
      </c>
      <c r="C198" s="146"/>
      <c r="D198" s="147" t="s">
        <v>680</v>
      </c>
      <c r="E198" s="148" t="s">
        <v>567</v>
      </c>
      <c r="F198" s="149">
        <v>300.5</v>
      </c>
      <c r="G198" s="148"/>
      <c r="H198" s="148">
        <v>417.5</v>
      </c>
      <c r="I198" s="150">
        <v>420</v>
      </c>
      <c r="J198" s="151" t="s">
        <v>681</v>
      </c>
      <c r="K198" s="152">
        <f>H198-F198</f>
        <v>117</v>
      </c>
      <c r="L198" s="153">
        <f>K198/F198</f>
        <v>0.38935108153078202</v>
      </c>
      <c r="M198" s="148" t="s">
        <v>537</v>
      </c>
      <c r="N198" s="154">
        <v>43070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85</v>
      </c>
      <c r="B199" s="146">
        <v>42818</v>
      </c>
      <c r="C199" s="146"/>
      <c r="D199" s="147" t="s">
        <v>655</v>
      </c>
      <c r="E199" s="148" t="s">
        <v>567</v>
      </c>
      <c r="F199" s="149">
        <v>850</v>
      </c>
      <c r="G199" s="148"/>
      <c r="H199" s="148">
        <v>1042.5</v>
      </c>
      <c r="I199" s="150">
        <v>1023</v>
      </c>
      <c r="J199" s="151" t="s">
        <v>682</v>
      </c>
      <c r="K199" s="152">
        <v>192.5</v>
      </c>
      <c r="L199" s="153">
        <v>0.22647058823529401</v>
      </c>
      <c r="M199" s="148" t="s">
        <v>537</v>
      </c>
      <c r="N199" s="154">
        <v>42830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86</v>
      </c>
      <c r="B200" s="146">
        <v>42830</v>
      </c>
      <c r="C200" s="146"/>
      <c r="D200" s="147" t="s">
        <v>453</v>
      </c>
      <c r="E200" s="148" t="s">
        <v>567</v>
      </c>
      <c r="F200" s="149">
        <v>785</v>
      </c>
      <c r="G200" s="148"/>
      <c r="H200" s="148">
        <v>930</v>
      </c>
      <c r="I200" s="150">
        <v>920</v>
      </c>
      <c r="J200" s="151" t="s">
        <v>683</v>
      </c>
      <c r="K200" s="152">
        <f>H200-F200</f>
        <v>145</v>
      </c>
      <c r="L200" s="153">
        <f>K200/F200</f>
        <v>0.18471337579617833</v>
      </c>
      <c r="M200" s="148" t="s">
        <v>537</v>
      </c>
      <c r="N200" s="154">
        <v>42976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87</v>
      </c>
      <c r="B201" s="156">
        <v>42831</v>
      </c>
      <c r="C201" s="156"/>
      <c r="D201" s="157" t="s">
        <v>684</v>
      </c>
      <c r="E201" s="158" t="s">
        <v>567</v>
      </c>
      <c r="F201" s="159">
        <v>40</v>
      </c>
      <c r="G201" s="159"/>
      <c r="H201" s="160">
        <v>13.1</v>
      </c>
      <c r="I201" s="160">
        <v>60</v>
      </c>
      <c r="J201" s="161" t="s">
        <v>685</v>
      </c>
      <c r="K201" s="162">
        <v>-26.9</v>
      </c>
      <c r="L201" s="163">
        <v>-0.67249999999999999</v>
      </c>
      <c r="M201" s="159" t="s">
        <v>549</v>
      </c>
      <c r="N201" s="156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88</v>
      </c>
      <c r="B202" s="146">
        <v>42837</v>
      </c>
      <c r="C202" s="146"/>
      <c r="D202" s="147" t="s">
        <v>93</v>
      </c>
      <c r="E202" s="148" t="s">
        <v>567</v>
      </c>
      <c r="F202" s="149">
        <v>289.5</v>
      </c>
      <c r="G202" s="148"/>
      <c r="H202" s="148">
        <v>354</v>
      </c>
      <c r="I202" s="150">
        <v>360</v>
      </c>
      <c r="J202" s="151" t="s">
        <v>686</v>
      </c>
      <c r="K202" s="152">
        <f t="shared" ref="K202:K210" si="99">H202-F202</f>
        <v>64.5</v>
      </c>
      <c r="L202" s="153">
        <f t="shared" ref="L202:L210" si="100">K202/F202</f>
        <v>0.22279792746113988</v>
      </c>
      <c r="M202" s="148" t="s">
        <v>537</v>
      </c>
      <c r="N202" s="154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89</v>
      </c>
      <c r="B203" s="146">
        <v>42845</v>
      </c>
      <c r="C203" s="146"/>
      <c r="D203" s="147" t="s">
        <v>401</v>
      </c>
      <c r="E203" s="148" t="s">
        <v>567</v>
      </c>
      <c r="F203" s="149">
        <v>700</v>
      </c>
      <c r="G203" s="148"/>
      <c r="H203" s="148">
        <v>840</v>
      </c>
      <c r="I203" s="150">
        <v>840</v>
      </c>
      <c r="J203" s="151" t="s">
        <v>687</v>
      </c>
      <c r="K203" s="152">
        <f t="shared" si="99"/>
        <v>140</v>
      </c>
      <c r="L203" s="153">
        <f t="shared" si="100"/>
        <v>0.2</v>
      </c>
      <c r="M203" s="148" t="s">
        <v>537</v>
      </c>
      <c r="N203" s="154">
        <v>42893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90</v>
      </c>
      <c r="B204" s="146">
        <v>42887</v>
      </c>
      <c r="C204" s="146"/>
      <c r="D204" s="147" t="s">
        <v>688</v>
      </c>
      <c r="E204" s="148" t="s">
        <v>567</v>
      </c>
      <c r="F204" s="149">
        <v>130</v>
      </c>
      <c r="G204" s="148"/>
      <c r="H204" s="148">
        <v>144.25</v>
      </c>
      <c r="I204" s="150">
        <v>170</v>
      </c>
      <c r="J204" s="151" t="s">
        <v>689</v>
      </c>
      <c r="K204" s="152">
        <f t="shared" si="99"/>
        <v>14.25</v>
      </c>
      <c r="L204" s="153">
        <f t="shared" si="100"/>
        <v>0.10961538461538461</v>
      </c>
      <c r="M204" s="148" t="s">
        <v>537</v>
      </c>
      <c r="N204" s="154">
        <v>43675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91</v>
      </c>
      <c r="B205" s="146">
        <v>42901</v>
      </c>
      <c r="C205" s="146"/>
      <c r="D205" s="147" t="s">
        <v>690</v>
      </c>
      <c r="E205" s="148" t="s">
        <v>567</v>
      </c>
      <c r="F205" s="149">
        <v>214.5</v>
      </c>
      <c r="G205" s="148"/>
      <c r="H205" s="148">
        <v>262</v>
      </c>
      <c r="I205" s="150">
        <v>262</v>
      </c>
      <c r="J205" s="151" t="s">
        <v>691</v>
      </c>
      <c r="K205" s="152">
        <f t="shared" si="99"/>
        <v>47.5</v>
      </c>
      <c r="L205" s="153">
        <f t="shared" si="100"/>
        <v>0.22144522144522144</v>
      </c>
      <c r="M205" s="148" t="s">
        <v>537</v>
      </c>
      <c r="N205" s="154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92</v>
      </c>
      <c r="B206" s="177">
        <v>42933</v>
      </c>
      <c r="C206" s="177"/>
      <c r="D206" s="178" t="s">
        <v>692</v>
      </c>
      <c r="E206" s="179" t="s">
        <v>567</v>
      </c>
      <c r="F206" s="180">
        <v>370</v>
      </c>
      <c r="G206" s="179"/>
      <c r="H206" s="179">
        <v>447.5</v>
      </c>
      <c r="I206" s="181">
        <v>450</v>
      </c>
      <c r="J206" s="182" t="s">
        <v>625</v>
      </c>
      <c r="K206" s="152">
        <f t="shared" si="99"/>
        <v>77.5</v>
      </c>
      <c r="L206" s="183">
        <f t="shared" si="100"/>
        <v>0.20945945945945946</v>
      </c>
      <c r="M206" s="179" t="s">
        <v>537</v>
      </c>
      <c r="N206" s="184">
        <v>43035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93</v>
      </c>
      <c r="B207" s="177">
        <v>42943</v>
      </c>
      <c r="C207" s="177"/>
      <c r="D207" s="178" t="s">
        <v>180</v>
      </c>
      <c r="E207" s="179" t="s">
        <v>567</v>
      </c>
      <c r="F207" s="180">
        <v>657.5</v>
      </c>
      <c r="G207" s="179"/>
      <c r="H207" s="179">
        <v>825</v>
      </c>
      <c r="I207" s="181">
        <v>820</v>
      </c>
      <c r="J207" s="182" t="s">
        <v>625</v>
      </c>
      <c r="K207" s="152">
        <f t="shared" si="99"/>
        <v>167.5</v>
      </c>
      <c r="L207" s="183">
        <f t="shared" si="100"/>
        <v>0.25475285171102663</v>
      </c>
      <c r="M207" s="179" t="s">
        <v>537</v>
      </c>
      <c r="N207" s="184">
        <v>43090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94</v>
      </c>
      <c r="B208" s="146">
        <v>42964</v>
      </c>
      <c r="C208" s="146"/>
      <c r="D208" s="147" t="s">
        <v>347</v>
      </c>
      <c r="E208" s="148" t="s">
        <v>567</v>
      </c>
      <c r="F208" s="149">
        <v>605</v>
      </c>
      <c r="G208" s="148"/>
      <c r="H208" s="148">
        <v>750</v>
      </c>
      <c r="I208" s="150">
        <v>750</v>
      </c>
      <c r="J208" s="151" t="s">
        <v>683</v>
      </c>
      <c r="K208" s="152">
        <f t="shared" si="99"/>
        <v>145</v>
      </c>
      <c r="L208" s="153">
        <f t="shared" si="100"/>
        <v>0.23966942148760331</v>
      </c>
      <c r="M208" s="148" t="s">
        <v>537</v>
      </c>
      <c r="N208" s="154">
        <v>43027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95</v>
      </c>
      <c r="B209" s="156">
        <v>42979</v>
      </c>
      <c r="C209" s="156"/>
      <c r="D209" s="164" t="s">
        <v>693</v>
      </c>
      <c r="E209" s="159" t="s">
        <v>567</v>
      </c>
      <c r="F209" s="159">
        <v>255</v>
      </c>
      <c r="G209" s="160"/>
      <c r="H209" s="160">
        <v>217.25</v>
      </c>
      <c r="I209" s="160">
        <v>320</v>
      </c>
      <c r="J209" s="161" t="s">
        <v>694</v>
      </c>
      <c r="K209" s="162">
        <f t="shared" si="99"/>
        <v>-37.75</v>
      </c>
      <c r="L209" s="165">
        <f t="shared" si="100"/>
        <v>-0.14803921568627451</v>
      </c>
      <c r="M209" s="159" t="s">
        <v>549</v>
      </c>
      <c r="N209" s="156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96</v>
      </c>
      <c r="B210" s="146">
        <v>42997</v>
      </c>
      <c r="C210" s="146"/>
      <c r="D210" s="147" t="s">
        <v>695</v>
      </c>
      <c r="E210" s="148" t="s">
        <v>567</v>
      </c>
      <c r="F210" s="149">
        <v>215</v>
      </c>
      <c r="G210" s="148"/>
      <c r="H210" s="148">
        <v>258</v>
      </c>
      <c r="I210" s="150">
        <v>258</v>
      </c>
      <c r="J210" s="151" t="s">
        <v>625</v>
      </c>
      <c r="K210" s="152">
        <f t="shared" si="99"/>
        <v>43</v>
      </c>
      <c r="L210" s="153">
        <f t="shared" si="100"/>
        <v>0.2</v>
      </c>
      <c r="M210" s="148" t="s">
        <v>537</v>
      </c>
      <c r="N210" s="154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97</v>
      </c>
      <c r="B211" s="146">
        <v>42997</v>
      </c>
      <c r="C211" s="146"/>
      <c r="D211" s="147" t="s">
        <v>695</v>
      </c>
      <c r="E211" s="148" t="s">
        <v>567</v>
      </c>
      <c r="F211" s="149">
        <v>215</v>
      </c>
      <c r="G211" s="148"/>
      <c r="H211" s="148">
        <v>258</v>
      </c>
      <c r="I211" s="150">
        <v>258</v>
      </c>
      <c r="J211" s="182" t="s">
        <v>625</v>
      </c>
      <c r="K211" s="152">
        <v>43</v>
      </c>
      <c r="L211" s="153">
        <v>0.2</v>
      </c>
      <c r="M211" s="148" t="s">
        <v>537</v>
      </c>
      <c r="N211" s="154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98</v>
      </c>
      <c r="B212" s="177">
        <v>42998</v>
      </c>
      <c r="C212" s="177"/>
      <c r="D212" s="178" t="s">
        <v>696</v>
      </c>
      <c r="E212" s="179" t="s">
        <v>567</v>
      </c>
      <c r="F212" s="149">
        <v>75</v>
      </c>
      <c r="G212" s="179"/>
      <c r="H212" s="179">
        <v>90</v>
      </c>
      <c r="I212" s="181">
        <v>90</v>
      </c>
      <c r="J212" s="151" t="s">
        <v>697</v>
      </c>
      <c r="K212" s="152">
        <f t="shared" ref="K212:K217" si="101">H212-F212</f>
        <v>15</v>
      </c>
      <c r="L212" s="153">
        <f t="shared" ref="L212:L217" si="102">K212/F212</f>
        <v>0.2</v>
      </c>
      <c r="M212" s="148" t="s">
        <v>537</v>
      </c>
      <c r="N212" s="154">
        <v>43019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99</v>
      </c>
      <c r="B213" s="177">
        <v>43011</v>
      </c>
      <c r="C213" s="177"/>
      <c r="D213" s="178" t="s">
        <v>551</v>
      </c>
      <c r="E213" s="179" t="s">
        <v>567</v>
      </c>
      <c r="F213" s="180">
        <v>315</v>
      </c>
      <c r="G213" s="179"/>
      <c r="H213" s="179">
        <v>392</v>
      </c>
      <c r="I213" s="181">
        <v>384</v>
      </c>
      <c r="J213" s="182" t="s">
        <v>698</v>
      </c>
      <c r="K213" s="152">
        <f t="shared" si="101"/>
        <v>77</v>
      </c>
      <c r="L213" s="183">
        <f t="shared" si="102"/>
        <v>0.24444444444444444</v>
      </c>
      <c r="M213" s="179" t="s">
        <v>537</v>
      </c>
      <c r="N213" s="184">
        <v>43017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100</v>
      </c>
      <c r="B214" s="177">
        <v>43013</v>
      </c>
      <c r="C214" s="177"/>
      <c r="D214" s="178" t="s">
        <v>429</v>
      </c>
      <c r="E214" s="179" t="s">
        <v>567</v>
      </c>
      <c r="F214" s="180">
        <v>145</v>
      </c>
      <c r="G214" s="179"/>
      <c r="H214" s="179">
        <v>179</v>
      </c>
      <c r="I214" s="181">
        <v>180</v>
      </c>
      <c r="J214" s="182" t="s">
        <v>699</v>
      </c>
      <c r="K214" s="152">
        <f t="shared" si="101"/>
        <v>34</v>
      </c>
      <c r="L214" s="183">
        <f t="shared" si="102"/>
        <v>0.23448275862068965</v>
      </c>
      <c r="M214" s="179" t="s">
        <v>537</v>
      </c>
      <c r="N214" s="184">
        <v>43025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101</v>
      </c>
      <c r="B215" s="177">
        <v>43014</v>
      </c>
      <c r="C215" s="177"/>
      <c r="D215" s="178" t="s">
        <v>324</v>
      </c>
      <c r="E215" s="179" t="s">
        <v>567</v>
      </c>
      <c r="F215" s="180">
        <v>256</v>
      </c>
      <c r="G215" s="179"/>
      <c r="H215" s="179">
        <v>323</v>
      </c>
      <c r="I215" s="181">
        <v>320</v>
      </c>
      <c r="J215" s="182" t="s">
        <v>625</v>
      </c>
      <c r="K215" s="152">
        <f t="shared" si="101"/>
        <v>67</v>
      </c>
      <c r="L215" s="183">
        <f t="shared" si="102"/>
        <v>0.26171875</v>
      </c>
      <c r="M215" s="179" t="s">
        <v>537</v>
      </c>
      <c r="N215" s="184">
        <v>43067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102</v>
      </c>
      <c r="B216" s="177">
        <v>43017</v>
      </c>
      <c r="C216" s="177"/>
      <c r="D216" s="178" t="s">
        <v>339</v>
      </c>
      <c r="E216" s="179" t="s">
        <v>567</v>
      </c>
      <c r="F216" s="180">
        <v>137.5</v>
      </c>
      <c r="G216" s="179"/>
      <c r="H216" s="179">
        <v>184</v>
      </c>
      <c r="I216" s="181">
        <v>183</v>
      </c>
      <c r="J216" s="182" t="s">
        <v>700</v>
      </c>
      <c r="K216" s="152">
        <f t="shared" si="101"/>
        <v>46.5</v>
      </c>
      <c r="L216" s="183">
        <f t="shared" si="102"/>
        <v>0.33818181818181819</v>
      </c>
      <c r="M216" s="179" t="s">
        <v>537</v>
      </c>
      <c r="N216" s="184">
        <v>43108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103</v>
      </c>
      <c r="B217" s="177">
        <v>43018</v>
      </c>
      <c r="C217" s="177"/>
      <c r="D217" s="178" t="s">
        <v>701</v>
      </c>
      <c r="E217" s="179" t="s">
        <v>567</v>
      </c>
      <c r="F217" s="180">
        <v>125.5</v>
      </c>
      <c r="G217" s="179"/>
      <c r="H217" s="179">
        <v>158</v>
      </c>
      <c r="I217" s="181">
        <v>155</v>
      </c>
      <c r="J217" s="182" t="s">
        <v>702</v>
      </c>
      <c r="K217" s="152">
        <f t="shared" si="101"/>
        <v>32.5</v>
      </c>
      <c r="L217" s="183">
        <f t="shared" si="102"/>
        <v>0.25896414342629481</v>
      </c>
      <c r="M217" s="179" t="s">
        <v>537</v>
      </c>
      <c r="N217" s="184">
        <v>43067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104</v>
      </c>
      <c r="B218" s="177">
        <v>43018</v>
      </c>
      <c r="C218" s="177"/>
      <c r="D218" s="178" t="s">
        <v>703</v>
      </c>
      <c r="E218" s="179" t="s">
        <v>567</v>
      </c>
      <c r="F218" s="180">
        <v>895</v>
      </c>
      <c r="G218" s="179"/>
      <c r="H218" s="179">
        <v>1122.5</v>
      </c>
      <c r="I218" s="181">
        <v>1078</v>
      </c>
      <c r="J218" s="182" t="s">
        <v>704</v>
      </c>
      <c r="K218" s="152">
        <v>227.5</v>
      </c>
      <c r="L218" s="183">
        <v>0.25418994413407803</v>
      </c>
      <c r="M218" s="179" t="s">
        <v>537</v>
      </c>
      <c r="N218" s="184">
        <v>43117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105</v>
      </c>
      <c r="B219" s="177">
        <v>43020</v>
      </c>
      <c r="C219" s="177"/>
      <c r="D219" s="178" t="s">
        <v>333</v>
      </c>
      <c r="E219" s="179" t="s">
        <v>567</v>
      </c>
      <c r="F219" s="180">
        <v>525</v>
      </c>
      <c r="G219" s="179"/>
      <c r="H219" s="179">
        <v>629</v>
      </c>
      <c r="I219" s="181">
        <v>629</v>
      </c>
      <c r="J219" s="182" t="s">
        <v>625</v>
      </c>
      <c r="K219" s="152">
        <v>104</v>
      </c>
      <c r="L219" s="183">
        <v>0.19809523809523799</v>
      </c>
      <c r="M219" s="179" t="s">
        <v>537</v>
      </c>
      <c r="N219" s="184">
        <v>43119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106</v>
      </c>
      <c r="B220" s="177">
        <v>43046</v>
      </c>
      <c r="C220" s="177"/>
      <c r="D220" s="178" t="s">
        <v>370</v>
      </c>
      <c r="E220" s="179" t="s">
        <v>567</v>
      </c>
      <c r="F220" s="180">
        <v>740</v>
      </c>
      <c r="G220" s="179"/>
      <c r="H220" s="179">
        <v>892.5</v>
      </c>
      <c r="I220" s="181">
        <v>900</v>
      </c>
      <c r="J220" s="182" t="s">
        <v>705</v>
      </c>
      <c r="K220" s="152">
        <f>H220-F220</f>
        <v>152.5</v>
      </c>
      <c r="L220" s="183">
        <f>K220/F220</f>
        <v>0.20608108108108109</v>
      </c>
      <c r="M220" s="179" t="s">
        <v>537</v>
      </c>
      <c r="N220" s="184">
        <v>43052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107</v>
      </c>
      <c r="B221" s="146">
        <v>43073</v>
      </c>
      <c r="C221" s="146"/>
      <c r="D221" s="147" t="s">
        <v>706</v>
      </c>
      <c r="E221" s="148" t="s">
        <v>567</v>
      </c>
      <c r="F221" s="149">
        <v>118.5</v>
      </c>
      <c r="G221" s="148"/>
      <c r="H221" s="148">
        <v>143.5</v>
      </c>
      <c r="I221" s="150">
        <v>145</v>
      </c>
      <c r="J221" s="151" t="s">
        <v>558</v>
      </c>
      <c r="K221" s="152">
        <f>H221-F221</f>
        <v>25</v>
      </c>
      <c r="L221" s="153">
        <f>K221/F221</f>
        <v>0.2109704641350211</v>
      </c>
      <c r="M221" s="148" t="s">
        <v>537</v>
      </c>
      <c r="N221" s="154">
        <v>43097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5">
        <v>108</v>
      </c>
      <c r="B222" s="156">
        <v>43090</v>
      </c>
      <c r="C222" s="156"/>
      <c r="D222" s="157" t="s">
        <v>406</v>
      </c>
      <c r="E222" s="158" t="s">
        <v>567</v>
      </c>
      <c r="F222" s="159">
        <v>715</v>
      </c>
      <c r="G222" s="159"/>
      <c r="H222" s="160">
        <v>500</v>
      </c>
      <c r="I222" s="160">
        <v>872</v>
      </c>
      <c r="J222" s="161" t="s">
        <v>707</v>
      </c>
      <c r="K222" s="162">
        <f>H222-F222</f>
        <v>-215</v>
      </c>
      <c r="L222" s="163">
        <f>K222/F222</f>
        <v>-0.30069930069930068</v>
      </c>
      <c r="M222" s="159" t="s">
        <v>549</v>
      </c>
      <c r="N222" s="156">
        <v>43670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109</v>
      </c>
      <c r="B223" s="146">
        <v>43098</v>
      </c>
      <c r="C223" s="146"/>
      <c r="D223" s="147" t="s">
        <v>551</v>
      </c>
      <c r="E223" s="148" t="s">
        <v>567</v>
      </c>
      <c r="F223" s="149">
        <v>435</v>
      </c>
      <c r="G223" s="148"/>
      <c r="H223" s="148">
        <v>542.5</v>
      </c>
      <c r="I223" s="150">
        <v>539</v>
      </c>
      <c r="J223" s="151" t="s">
        <v>625</v>
      </c>
      <c r="K223" s="152">
        <v>107.5</v>
      </c>
      <c r="L223" s="153">
        <v>0.247126436781609</v>
      </c>
      <c r="M223" s="148" t="s">
        <v>537</v>
      </c>
      <c r="N223" s="154">
        <v>43206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110</v>
      </c>
      <c r="B224" s="146">
        <v>43098</v>
      </c>
      <c r="C224" s="146"/>
      <c r="D224" s="147" t="s">
        <v>509</v>
      </c>
      <c r="E224" s="148" t="s">
        <v>567</v>
      </c>
      <c r="F224" s="149">
        <v>885</v>
      </c>
      <c r="G224" s="148"/>
      <c r="H224" s="148">
        <v>1090</v>
      </c>
      <c r="I224" s="150">
        <v>1084</v>
      </c>
      <c r="J224" s="151" t="s">
        <v>625</v>
      </c>
      <c r="K224" s="152">
        <v>205</v>
      </c>
      <c r="L224" s="153">
        <v>0.23163841807909599</v>
      </c>
      <c r="M224" s="148" t="s">
        <v>537</v>
      </c>
      <c r="N224" s="154">
        <v>43213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111</v>
      </c>
      <c r="B225" s="186">
        <v>43192</v>
      </c>
      <c r="C225" s="186"/>
      <c r="D225" s="164" t="s">
        <v>708</v>
      </c>
      <c r="E225" s="159" t="s">
        <v>567</v>
      </c>
      <c r="F225" s="187">
        <v>478.5</v>
      </c>
      <c r="G225" s="159"/>
      <c r="H225" s="159">
        <v>442</v>
      </c>
      <c r="I225" s="160">
        <v>613</v>
      </c>
      <c r="J225" s="161" t="s">
        <v>709</v>
      </c>
      <c r="K225" s="162">
        <f>H225-F225</f>
        <v>-36.5</v>
      </c>
      <c r="L225" s="163">
        <f>K225/F225</f>
        <v>-7.6280041797283177E-2</v>
      </c>
      <c r="M225" s="159" t="s">
        <v>549</v>
      </c>
      <c r="N225" s="156">
        <v>43762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5">
        <v>112</v>
      </c>
      <c r="B226" s="156">
        <v>43194</v>
      </c>
      <c r="C226" s="156"/>
      <c r="D226" s="157" t="s">
        <v>710</v>
      </c>
      <c r="E226" s="158" t="s">
        <v>567</v>
      </c>
      <c r="F226" s="159">
        <f>141.5-7.3</f>
        <v>134.19999999999999</v>
      </c>
      <c r="G226" s="159"/>
      <c r="H226" s="160">
        <v>77</v>
      </c>
      <c r="I226" s="160">
        <v>180</v>
      </c>
      <c r="J226" s="161" t="s">
        <v>711</v>
      </c>
      <c r="K226" s="162">
        <f>H226-F226</f>
        <v>-57.199999999999989</v>
      </c>
      <c r="L226" s="163">
        <f>K226/F226</f>
        <v>-0.42622950819672129</v>
      </c>
      <c r="M226" s="159" t="s">
        <v>549</v>
      </c>
      <c r="N226" s="156">
        <v>43522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5">
        <v>113</v>
      </c>
      <c r="B227" s="156">
        <v>43209</v>
      </c>
      <c r="C227" s="156"/>
      <c r="D227" s="157" t="s">
        <v>712</v>
      </c>
      <c r="E227" s="158" t="s">
        <v>567</v>
      </c>
      <c r="F227" s="159">
        <v>430</v>
      </c>
      <c r="G227" s="159"/>
      <c r="H227" s="160">
        <v>220</v>
      </c>
      <c r="I227" s="160">
        <v>537</v>
      </c>
      <c r="J227" s="161" t="s">
        <v>713</v>
      </c>
      <c r="K227" s="162">
        <f>H227-F227</f>
        <v>-210</v>
      </c>
      <c r="L227" s="163">
        <f>K227/F227</f>
        <v>-0.48837209302325579</v>
      </c>
      <c r="M227" s="159" t="s">
        <v>549</v>
      </c>
      <c r="N227" s="156">
        <v>43252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114</v>
      </c>
      <c r="B228" s="177">
        <v>43220</v>
      </c>
      <c r="C228" s="177"/>
      <c r="D228" s="178" t="s">
        <v>371</v>
      </c>
      <c r="E228" s="179" t="s">
        <v>567</v>
      </c>
      <c r="F228" s="179">
        <v>153.5</v>
      </c>
      <c r="G228" s="179"/>
      <c r="H228" s="179">
        <v>196</v>
      </c>
      <c r="I228" s="181">
        <v>196</v>
      </c>
      <c r="J228" s="151" t="s">
        <v>714</v>
      </c>
      <c r="K228" s="152">
        <f>H228-F228</f>
        <v>42.5</v>
      </c>
      <c r="L228" s="153">
        <f>K228/F228</f>
        <v>0.27687296416938112</v>
      </c>
      <c r="M228" s="148" t="s">
        <v>537</v>
      </c>
      <c r="N228" s="154">
        <v>43605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5">
        <v>115</v>
      </c>
      <c r="B229" s="156">
        <v>43306</v>
      </c>
      <c r="C229" s="156"/>
      <c r="D229" s="157" t="s">
        <v>684</v>
      </c>
      <c r="E229" s="158" t="s">
        <v>567</v>
      </c>
      <c r="F229" s="159">
        <v>27.5</v>
      </c>
      <c r="G229" s="159"/>
      <c r="H229" s="160">
        <v>13.1</v>
      </c>
      <c r="I229" s="160">
        <v>60</v>
      </c>
      <c r="J229" s="161" t="s">
        <v>715</v>
      </c>
      <c r="K229" s="162">
        <v>-14.4</v>
      </c>
      <c r="L229" s="163">
        <v>-0.52363636363636401</v>
      </c>
      <c r="M229" s="159" t="s">
        <v>549</v>
      </c>
      <c r="N229" s="156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116</v>
      </c>
      <c r="B230" s="186">
        <v>43318</v>
      </c>
      <c r="C230" s="186"/>
      <c r="D230" s="164" t="s">
        <v>716</v>
      </c>
      <c r="E230" s="159" t="s">
        <v>567</v>
      </c>
      <c r="F230" s="159">
        <v>148.5</v>
      </c>
      <c r="G230" s="159"/>
      <c r="H230" s="159">
        <v>102</v>
      </c>
      <c r="I230" s="160">
        <v>182</v>
      </c>
      <c r="J230" s="161" t="s">
        <v>717</v>
      </c>
      <c r="K230" s="162">
        <f>H230-F230</f>
        <v>-46.5</v>
      </c>
      <c r="L230" s="163">
        <f>K230/F230</f>
        <v>-0.31313131313131315</v>
      </c>
      <c r="M230" s="159" t="s">
        <v>549</v>
      </c>
      <c r="N230" s="156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117</v>
      </c>
      <c r="B231" s="146">
        <v>43335</v>
      </c>
      <c r="C231" s="146"/>
      <c r="D231" s="147" t="s">
        <v>718</v>
      </c>
      <c r="E231" s="148" t="s">
        <v>567</v>
      </c>
      <c r="F231" s="179">
        <v>285</v>
      </c>
      <c r="G231" s="148"/>
      <c r="H231" s="148">
        <v>355</v>
      </c>
      <c r="I231" s="150">
        <v>364</v>
      </c>
      <c r="J231" s="151" t="s">
        <v>719</v>
      </c>
      <c r="K231" s="152">
        <v>70</v>
      </c>
      <c r="L231" s="153">
        <v>0.24561403508771901</v>
      </c>
      <c r="M231" s="148" t="s">
        <v>537</v>
      </c>
      <c r="N231" s="154">
        <v>43455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118</v>
      </c>
      <c r="B232" s="146">
        <v>43341</v>
      </c>
      <c r="C232" s="146"/>
      <c r="D232" s="147" t="s">
        <v>359</v>
      </c>
      <c r="E232" s="148" t="s">
        <v>567</v>
      </c>
      <c r="F232" s="179">
        <v>525</v>
      </c>
      <c r="G232" s="148"/>
      <c r="H232" s="148">
        <v>585</v>
      </c>
      <c r="I232" s="150">
        <v>635</v>
      </c>
      <c r="J232" s="151" t="s">
        <v>720</v>
      </c>
      <c r="K232" s="152">
        <f t="shared" ref="K232:K249" si="103">H232-F232</f>
        <v>60</v>
      </c>
      <c r="L232" s="153">
        <f t="shared" ref="L232:L249" si="104">K232/F232</f>
        <v>0.11428571428571428</v>
      </c>
      <c r="M232" s="148" t="s">
        <v>537</v>
      </c>
      <c r="N232" s="154">
        <v>43662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119</v>
      </c>
      <c r="B233" s="146">
        <v>43395</v>
      </c>
      <c r="C233" s="146"/>
      <c r="D233" s="147" t="s">
        <v>347</v>
      </c>
      <c r="E233" s="148" t="s">
        <v>567</v>
      </c>
      <c r="F233" s="179">
        <v>475</v>
      </c>
      <c r="G233" s="148"/>
      <c r="H233" s="148">
        <v>574</v>
      </c>
      <c r="I233" s="150">
        <v>570</v>
      </c>
      <c r="J233" s="151" t="s">
        <v>625</v>
      </c>
      <c r="K233" s="152">
        <f t="shared" si="103"/>
        <v>99</v>
      </c>
      <c r="L233" s="153">
        <f t="shared" si="104"/>
        <v>0.20842105263157895</v>
      </c>
      <c r="M233" s="148" t="s">
        <v>537</v>
      </c>
      <c r="N233" s="154">
        <v>43403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120</v>
      </c>
      <c r="B234" s="177">
        <v>43397</v>
      </c>
      <c r="C234" s="177"/>
      <c r="D234" s="178" t="s">
        <v>366</v>
      </c>
      <c r="E234" s="179" t="s">
        <v>567</v>
      </c>
      <c r="F234" s="179">
        <v>707.5</v>
      </c>
      <c r="G234" s="179"/>
      <c r="H234" s="179">
        <v>872</v>
      </c>
      <c r="I234" s="181">
        <v>872</v>
      </c>
      <c r="J234" s="182" t="s">
        <v>625</v>
      </c>
      <c r="K234" s="152">
        <f t="shared" si="103"/>
        <v>164.5</v>
      </c>
      <c r="L234" s="183">
        <f t="shared" si="104"/>
        <v>0.23250883392226149</v>
      </c>
      <c r="M234" s="179" t="s">
        <v>537</v>
      </c>
      <c r="N234" s="184">
        <v>43482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121</v>
      </c>
      <c r="B235" s="177">
        <v>43398</v>
      </c>
      <c r="C235" s="177"/>
      <c r="D235" s="178" t="s">
        <v>721</v>
      </c>
      <c r="E235" s="179" t="s">
        <v>567</v>
      </c>
      <c r="F235" s="179">
        <v>162</v>
      </c>
      <c r="G235" s="179"/>
      <c r="H235" s="179">
        <v>204</v>
      </c>
      <c r="I235" s="181">
        <v>209</v>
      </c>
      <c r="J235" s="182" t="s">
        <v>722</v>
      </c>
      <c r="K235" s="152">
        <f t="shared" si="103"/>
        <v>42</v>
      </c>
      <c r="L235" s="183">
        <f t="shared" si="104"/>
        <v>0.25925925925925924</v>
      </c>
      <c r="M235" s="179" t="s">
        <v>537</v>
      </c>
      <c r="N235" s="184">
        <v>43539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122</v>
      </c>
      <c r="B236" s="177">
        <v>43399</v>
      </c>
      <c r="C236" s="177"/>
      <c r="D236" s="178" t="s">
        <v>446</v>
      </c>
      <c r="E236" s="179" t="s">
        <v>567</v>
      </c>
      <c r="F236" s="179">
        <v>240</v>
      </c>
      <c r="G236" s="179"/>
      <c r="H236" s="179">
        <v>297</v>
      </c>
      <c r="I236" s="181">
        <v>297</v>
      </c>
      <c r="J236" s="182" t="s">
        <v>625</v>
      </c>
      <c r="K236" s="188">
        <f t="shared" si="103"/>
        <v>57</v>
      </c>
      <c r="L236" s="183">
        <f t="shared" si="104"/>
        <v>0.23749999999999999</v>
      </c>
      <c r="M236" s="179" t="s">
        <v>537</v>
      </c>
      <c r="N236" s="184">
        <v>43417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123</v>
      </c>
      <c r="B237" s="146">
        <v>43439</v>
      </c>
      <c r="C237" s="146"/>
      <c r="D237" s="147" t="s">
        <v>723</v>
      </c>
      <c r="E237" s="148" t="s">
        <v>567</v>
      </c>
      <c r="F237" s="148">
        <v>202.5</v>
      </c>
      <c r="G237" s="148"/>
      <c r="H237" s="148">
        <v>255</v>
      </c>
      <c r="I237" s="150">
        <v>252</v>
      </c>
      <c r="J237" s="151" t="s">
        <v>625</v>
      </c>
      <c r="K237" s="152">
        <f t="shared" si="103"/>
        <v>52.5</v>
      </c>
      <c r="L237" s="153">
        <f t="shared" si="104"/>
        <v>0.25925925925925924</v>
      </c>
      <c r="M237" s="148" t="s">
        <v>537</v>
      </c>
      <c r="N237" s="154">
        <v>43542</v>
      </c>
      <c r="O237" s="1"/>
      <c r="P237" s="1"/>
      <c r="Q237" s="1"/>
      <c r="R237" s="6" t="s">
        <v>724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124</v>
      </c>
      <c r="B238" s="177">
        <v>43465</v>
      </c>
      <c r="C238" s="146"/>
      <c r="D238" s="178" t="s">
        <v>393</v>
      </c>
      <c r="E238" s="179" t="s">
        <v>567</v>
      </c>
      <c r="F238" s="179">
        <v>710</v>
      </c>
      <c r="G238" s="179"/>
      <c r="H238" s="179">
        <v>866</v>
      </c>
      <c r="I238" s="181">
        <v>866</v>
      </c>
      <c r="J238" s="182" t="s">
        <v>625</v>
      </c>
      <c r="K238" s="152">
        <f t="shared" si="103"/>
        <v>156</v>
      </c>
      <c r="L238" s="153">
        <f t="shared" si="104"/>
        <v>0.21971830985915494</v>
      </c>
      <c r="M238" s="148" t="s">
        <v>537</v>
      </c>
      <c r="N238" s="154">
        <v>43553</v>
      </c>
      <c r="O238" s="1"/>
      <c r="P238" s="1"/>
      <c r="Q238" s="1"/>
      <c r="R238" s="6" t="s">
        <v>724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125</v>
      </c>
      <c r="B239" s="177">
        <v>43522</v>
      </c>
      <c r="C239" s="177"/>
      <c r="D239" s="178" t="s">
        <v>151</v>
      </c>
      <c r="E239" s="179" t="s">
        <v>567</v>
      </c>
      <c r="F239" s="179">
        <v>337.25</v>
      </c>
      <c r="G239" s="179"/>
      <c r="H239" s="179">
        <v>398.5</v>
      </c>
      <c r="I239" s="181">
        <v>411</v>
      </c>
      <c r="J239" s="151" t="s">
        <v>725</v>
      </c>
      <c r="K239" s="152">
        <f t="shared" si="103"/>
        <v>61.25</v>
      </c>
      <c r="L239" s="153">
        <f t="shared" si="104"/>
        <v>0.1816160118606375</v>
      </c>
      <c r="M239" s="148" t="s">
        <v>537</v>
      </c>
      <c r="N239" s="154">
        <v>43760</v>
      </c>
      <c r="O239" s="1"/>
      <c r="P239" s="1"/>
      <c r="Q239" s="1"/>
      <c r="R239" s="6" t="s">
        <v>724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126</v>
      </c>
      <c r="B240" s="190">
        <v>43559</v>
      </c>
      <c r="C240" s="190"/>
      <c r="D240" s="191" t="s">
        <v>726</v>
      </c>
      <c r="E240" s="192" t="s">
        <v>567</v>
      </c>
      <c r="F240" s="192">
        <v>130</v>
      </c>
      <c r="G240" s="192"/>
      <c r="H240" s="192">
        <v>65</v>
      </c>
      <c r="I240" s="193">
        <v>158</v>
      </c>
      <c r="J240" s="161" t="s">
        <v>727</v>
      </c>
      <c r="K240" s="162">
        <f t="shared" si="103"/>
        <v>-65</v>
      </c>
      <c r="L240" s="163">
        <f t="shared" si="104"/>
        <v>-0.5</v>
      </c>
      <c r="M240" s="159" t="s">
        <v>549</v>
      </c>
      <c r="N240" s="156">
        <v>43726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127</v>
      </c>
      <c r="B241" s="177">
        <v>43017</v>
      </c>
      <c r="C241" s="177"/>
      <c r="D241" s="178" t="s">
        <v>182</v>
      </c>
      <c r="E241" s="179" t="s">
        <v>567</v>
      </c>
      <c r="F241" s="179">
        <v>141.5</v>
      </c>
      <c r="G241" s="179"/>
      <c r="H241" s="179">
        <v>183.5</v>
      </c>
      <c r="I241" s="181">
        <v>210</v>
      </c>
      <c r="J241" s="151" t="s">
        <v>722</v>
      </c>
      <c r="K241" s="152">
        <f t="shared" si="103"/>
        <v>42</v>
      </c>
      <c r="L241" s="153">
        <f t="shared" si="104"/>
        <v>0.29681978798586572</v>
      </c>
      <c r="M241" s="148" t="s">
        <v>537</v>
      </c>
      <c r="N241" s="154">
        <v>43042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128</v>
      </c>
      <c r="B242" s="190">
        <v>43074</v>
      </c>
      <c r="C242" s="190"/>
      <c r="D242" s="191" t="s">
        <v>729</v>
      </c>
      <c r="E242" s="192" t="s">
        <v>567</v>
      </c>
      <c r="F242" s="187">
        <v>172</v>
      </c>
      <c r="G242" s="192"/>
      <c r="H242" s="192">
        <v>155.25</v>
      </c>
      <c r="I242" s="193">
        <v>230</v>
      </c>
      <c r="J242" s="161" t="s">
        <v>730</v>
      </c>
      <c r="K242" s="162">
        <f t="shared" si="103"/>
        <v>-16.75</v>
      </c>
      <c r="L242" s="163">
        <f t="shared" si="104"/>
        <v>-9.7383720930232565E-2</v>
      </c>
      <c r="M242" s="159" t="s">
        <v>549</v>
      </c>
      <c r="N242" s="156">
        <v>43787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129</v>
      </c>
      <c r="B243" s="177">
        <v>43398</v>
      </c>
      <c r="C243" s="177"/>
      <c r="D243" s="178" t="s">
        <v>107</v>
      </c>
      <c r="E243" s="179" t="s">
        <v>567</v>
      </c>
      <c r="F243" s="179">
        <v>698.5</v>
      </c>
      <c r="G243" s="179"/>
      <c r="H243" s="179">
        <v>890</v>
      </c>
      <c r="I243" s="181">
        <v>890</v>
      </c>
      <c r="J243" s="151" t="s">
        <v>790</v>
      </c>
      <c r="K243" s="152">
        <f t="shared" si="103"/>
        <v>191.5</v>
      </c>
      <c r="L243" s="153">
        <f t="shared" si="104"/>
        <v>0.27415891195418757</v>
      </c>
      <c r="M243" s="148" t="s">
        <v>537</v>
      </c>
      <c r="N243" s="154">
        <v>44328</v>
      </c>
      <c r="O243" s="1"/>
      <c r="P243" s="1"/>
      <c r="Q243" s="1"/>
      <c r="R243" s="6" t="s">
        <v>724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130</v>
      </c>
      <c r="B244" s="177">
        <v>42877</v>
      </c>
      <c r="C244" s="177"/>
      <c r="D244" s="178" t="s">
        <v>358</v>
      </c>
      <c r="E244" s="179" t="s">
        <v>567</v>
      </c>
      <c r="F244" s="179">
        <v>127.6</v>
      </c>
      <c r="G244" s="179"/>
      <c r="H244" s="179">
        <v>138</v>
      </c>
      <c r="I244" s="181">
        <v>190</v>
      </c>
      <c r="J244" s="151" t="s">
        <v>731</v>
      </c>
      <c r="K244" s="152">
        <f t="shared" si="103"/>
        <v>10.400000000000006</v>
      </c>
      <c r="L244" s="153">
        <f t="shared" si="104"/>
        <v>8.1504702194357417E-2</v>
      </c>
      <c r="M244" s="148" t="s">
        <v>537</v>
      </c>
      <c r="N244" s="154">
        <v>43774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131</v>
      </c>
      <c r="B245" s="177">
        <v>43158</v>
      </c>
      <c r="C245" s="177"/>
      <c r="D245" s="178" t="s">
        <v>732</v>
      </c>
      <c r="E245" s="179" t="s">
        <v>567</v>
      </c>
      <c r="F245" s="179">
        <v>317</v>
      </c>
      <c r="G245" s="179"/>
      <c r="H245" s="179">
        <v>382.5</v>
      </c>
      <c r="I245" s="181">
        <v>398</v>
      </c>
      <c r="J245" s="151" t="s">
        <v>733</v>
      </c>
      <c r="K245" s="152">
        <f t="shared" si="103"/>
        <v>65.5</v>
      </c>
      <c r="L245" s="153">
        <f t="shared" si="104"/>
        <v>0.20662460567823343</v>
      </c>
      <c r="M245" s="148" t="s">
        <v>537</v>
      </c>
      <c r="N245" s="154">
        <v>44238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132</v>
      </c>
      <c r="B246" s="190">
        <v>43164</v>
      </c>
      <c r="C246" s="190"/>
      <c r="D246" s="191" t="s">
        <v>144</v>
      </c>
      <c r="E246" s="192" t="s">
        <v>567</v>
      </c>
      <c r="F246" s="187">
        <f>510-14.4</f>
        <v>495.6</v>
      </c>
      <c r="G246" s="192"/>
      <c r="H246" s="192">
        <v>350</v>
      </c>
      <c r="I246" s="193">
        <v>672</v>
      </c>
      <c r="J246" s="161" t="s">
        <v>734</v>
      </c>
      <c r="K246" s="162">
        <f t="shared" si="103"/>
        <v>-145.60000000000002</v>
      </c>
      <c r="L246" s="163">
        <f t="shared" si="104"/>
        <v>-0.29378531073446329</v>
      </c>
      <c r="M246" s="159" t="s">
        <v>549</v>
      </c>
      <c r="N246" s="156">
        <v>43887</v>
      </c>
      <c r="O246" s="1"/>
      <c r="P246" s="1"/>
      <c r="Q246" s="1"/>
      <c r="R246" s="6" t="s">
        <v>724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133</v>
      </c>
      <c r="B247" s="190">
        <v>43237</v>
      </c>
      <c r="C247" s="190"/>
      <c r="D247" s="191" t="s">
        <v>438</v>
      </c>
      <c r="E247" s="192" t="s">
        <v>567</v>
      </c>
      <c r="F247" s="187">
        <v>230.3</v>
      </c>
      <c r="G247" s="192"/>
      <c r="H247" s="192">
        <v>102.5</v>
      </c>
      <c r="I247" s="193">
        <v>348</v>
      </c>
      <c r="J247" s="161" t="s">
        <v>735</v>
      </c>
      <c r="K247" s="162">
        <f t="shared" si="103"/>
        <v>-127.80000000000001</v>
      </c>
      <c r="L247" s="163">
        <f t="shared" si="104"/>
        <v>-0.55492835432045162</v>
      </c>
      <c r="M247" s="159" t="s">
        <v>549</v>
      </c>
      <c r="N247" s="156">
        <v>43896</v>
      </c>
      <c r="O247" s="1"/>
      <c r="P247" s="1"/>
      <c r="Q247" s="1"/>
      <c r="R247" s="6" t="s">
        <v>724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134</v>
      </c>
      <c r="B248" s="177">
        <v>43258</v>
      </c>
      <c r="C248" s="177"/>
      <c r="D248" s="178" t="s">
        <v>410</v>
      </c>
      <c r="E248" s="179" t="s">
        <v>567</v>
      </c>
      <c r="F248" s="179">
        <f>342.5-5.1</f>
        <v>337.4</v>
      </c>
      <c r="G248" s="179"/>
      <c r="H248" s="179">
        <v>412.5</v>
      </c>
      <c r="I248" s="181">
        <v>439</v>
      </c>
      <c r="J248" s="151" t="s">
        <v>736</v>
      </c>
      <c r="K248" s="152">
        <f t="shared" si="103"/>
        <v>75.100000000000023</v>
      </c>
      <c r="L248" s="153">
        <f t="shared" si="104"/>
        <v>0.22258446947243635</v>
      </c>
      <c r="M248" s="148" t="s">
        <v>537</v>
      </c>
      <c r="N248" s="154">
        <v>44230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0">
        <v>135</v>
      </c>
      <c r="B249" s="169">
        <v>43285</v>
      </c>
      <c r="C249" s="169"/>
      <c r="D249" s="170" t="s">
        <v>55</v>
      </c>
      <c r="E249" s="171" t="s">
        <v>567</v>
      </c>
      <c r="F249" s="171">
        <f>127.5-5.53</f>
        <v>121.97</v>
      </c>
      <c r="G249" s="172"/>
      <c r="H249" s="172">
        <v>122.5</v>
      </c>
      <c r="I249" s="172">
        <v>170</v>
      </c>
      <c r="J249" s="173" t="s">
        <v>763</v>
      </c>
      <c r="K249" s="174">
        <f t="shared" si="103"/>
        <v>0.53000000000000114</v>
      </c>
      <c r="L249" s="175">
        <f t="shared" si="104"/>
        <v>4.3453308190538747E-3</v>
      </c>
      <c r="M249" s="171" t="s">
        <v>658</v>
      </c>
      <c r="N249" s="169">
        <v>44431</v>
      </c>
      <c r="O249" s="1"/>
      <c r="P249" s="1"/>
      <c r="Q249" s="1"/>
      <c r="R249" s="6" t="s">
        <v>724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136</v>
      </c>
      <c r="B250" s="190">
        <v>43294</v>
      </c>
      <c r="C250" s="190"/>
      <c r="D250" s="191" t="s">
        <v>349</v>
      </c>
      <c r="E250" s="192" t="s">
        <v>567</v>
      </c>
      <c r="F250" s="187">
        <v>46.5</v>
      </c>
      <c r="G250" s="192"/>
      <c r="H250" s="192">
        <v>17</v>
      </c>
      <c r="I250" s="193">
        <v>59</v>
      </c>
      <c r="J250" s="161" t="s">
        <v>737</v>
      </c>
      <c r="K250" s="162">
        <f t="shared" ref="K250:K258" si="105">H250-F250</f>
        <v>-29.5</v>
      </c>
      <c r="L250" s="163">
        <f t="shared" ref="L250:L258" si="106">K250/F250</f>
        <v>-0.63440860215053763</v>
      </c>
      <c r="M250" s="159" t="s">
        <v>549</v>
      </c>
      <c r="N250" s="156">
        <v>43887</v>
      </c>
      <c r="O250" s="1"/>
      <c r="P250" s="1"/>
      <c r="Q250" s="1"/>
      <c r="R250" s="6" t="s">
        <v>724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137</v>
      </c>
      <c r="B251" s="177">
        <v>43396</v>
      </c>
      <c r="C251" s="177"/>
      <c r="D251" s="178" t="s">
        <v>395</v>
      </c>
      <c r="E251" s="179" t="s">
        <v>567</v>
      </c>
      <c r="F251" s="179">
        <v>156.5</v>
      </c>
      <c r="G251" s="179"/>
      <c r="H251" s="179">
        <v>207.5</v>
      </c>
      <c r="I251" s="181">
        <v>191</v>
      </c>
      <c r="J251" s="151" t="s">
        <v>625</v>
      </c>
      <c r="K251" s="152">
        <f t="shared" si="105"/>
        <v>51</v>
      </c>
      <c r="L251" s="153">
        <f t="shared" si="106"/>
        <v>0.32587859424920129</v>
      </c>
      <c r="M251" s="148" t="s">
        <v>537</v>
      </c>
      <c r="N251" s="154">
        <v>44369</v>
      </c>
      <c r="O251" s="1"/>
      <c r="P251" s="1"/>
      <c r="Q251" s="1"/>
      <c r="R251" s="6" t="s">
        <v>724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138</v>
      </c>
      <c r="B252" s="177">
        <v>43439</v>
      </c>
      <c r="C252" s="177"/>
      <c r="D252" s="178" t="s">
        <v>314</v>
      </c>
      <c r="E252" s="179" t="s">
        <v>567</v>
      </c>
      <c r="F252" s="179">
        <v>259.5</v>
      </c>
      <c r="G252" s="179"/>
      <c r="H252" s="179">
        <v>320</v>
      </c>
      <c r="I252" s="181">
        <v>320</v>
      </c>
      <c r="J252" s="151" t="s">
        <v>625</v>
      </c>
      <c r="K252" s="152">
        <f t="shared" si="105"/>
        <v>60.5</v>
      </c>
      <c r="L252" s="153">
        <f t="shared" si="106"/>
        <v>0.23314065510597304</v>
      </c>
      <c r="M252" s="148" t="s">
        <v>537</v>
      </c>
      <c r="N252" s="154">
        <v>44323</v>
      </c>
      <c r="O252" s="1"/>
      <c r="P252" s="1"/>
      <c r="Q252" s="1"/>
      <c r="R252" s="6" t="s">
        <v>724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139</v>
      </c>
      <c r="B253" s="190">
        <v>43439</v>
      </c>
      <c r="C253" s="190"/>
      <c r="D253" s="191" t="s">
        <v>738</v>
      </c>
      <c r="E253" s="192" t="s">
        <v>567</v>
      </c>
      <c r="F253" s="192">
        <v>715</v>
      </c>
      <c r="G253" s="192"/>
      <c r="H253" s="192">
        <v>445</v>
      </c>
      <c r="I253" s="193">
        <v>840</v>
      </c>
      <c r="J253" s="161" t="s">
        <v>739</v>
      </c>
      <c r="K253" s="162">
        <f t="shared" si="105"/>
        <v>-270</v>
      </c>
      <c r="L253" s="163">
        <f t="shared" si="106"/>
        <v>-0.3776223776223776</v>
      </c>
      <c r="M253" s="159" t="s">
        <v>549</v>
      </c>
      <c r="N253" s="156">
        <v>43800</v>
      </c>
      <c r="O253" s="1"/>
      <c r="P253" s="1"/>
      <c r="Q253" s="1"/>
      <c r="R253" s="6" t="s">
        <v>724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140</v>
      </c>
      <c r="B254" s="177">
        <v>43469</v>
      </c>
      <c r="C254" s="177"/>
      <c r="D254" s="178" t="s">
        <v>156</v>
      </c>
      <c r="E254" s="179" t="s">
        <v>567</v>
      </c>
      <c r="F254" s="179">
        <v>875</v>
      </c>
      <c r="G254" s="179"/>
      <c r="H254" s="179">
        <v>1165</v>
      </c>
      <c r="I254" s="181">
        <v>1185</v>
      </c>
      <c r="J254" s="151" t="s">
        <v>740</v>
      </c>
      <c r="K254" s="152">
        <f t="shared" si="105"/>
        <v>290</v>
      </c>
      <c r="L254" s="153">
        <f t="shared" si="106"/>
        <v>0.33142857142857141</v>
      </c>
      <c r="M254" s="148" t="s">
        <v>537</v>
      </c>
      <c r="N254" s="154">
        <v>43847</v>
      </c>
      <c r="O254" s="1"/>
      <c r="P254" s="1"/>
      <c r="Q254" s="1"/>
      <c r="R254" s="6" t="s">
        <v>724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141</v>
      </c>
      <c r="B255" s="177">
        <v>43559</v>
      </c>
      <c r="C255" s="177"/>
      <c r="D255" s="178" t="s">
        <v>330</v>
      </c>
      <c r="E255" s="179" t="s">
        <v>567</v>
      </c>
      <c r="F255" s="179">
        <f>387-14.63</f>
        <v>372.37</v>
      </c>
      <c r="G255" s="179"/>
      <c r="H255" s="179">
        <v>490</v>
      </c>
      <c r="I255" s="181">
        <v>490</v>
      </c>
      <c r="J255" s="151" t="s">
        <v>625</v>
      </c>
      <c r="K255" s="152">
        <f t="shared" si="105"/>
        <v>117.63</v>
      </c>
      <c r="L255" s="153">
        <f t="shared" si="106"/>
        <v>0.31589548030185027</v>
      </c>
      <c r="M255" s="148" t="s">
        <v>537</v>
      </c>
      <c r="N255" s="154">
        <v>43850</v>
      </c>
      <c r="O255" s="1"/>
      <c r="P255" s="1"/>
      <c r="Q255" s="1"/>
      <c r="R255" s="6" t="s">
        <v>724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142</v>
      </c>
      <c r="B256" s="190">
        <v>43578</v>
      </c>
      <c r="C256" s="190"/>
      <c r="D256" s="191" t="s">
        <v>741</v>
      </c>
      <c r="E256" s="192" t="s">
        <v>539</v>
      </c>
      <c r="F256" s="192">
        <v>220</v>
      </c>
      <c r="G256" s="192"/>
      <c r="H256" s="192">
        <v>127.5</v>
      </c>
      <c r="I256" s="193">
        <v>284</v>
      </c>
      <c r="J256" s="161" t="s">
        <v>742</v>
      </c>
      <c r="K256" s="162">
        <f t="shared" si="105"/>
        <v>-92.5</v>
      </c>
      <c r="L256" s="163">
        <f t="shared" si="106"/>
        <v>-0.42045454545454547</v>
      </c>
      <c r="M256" s="159" t="s">
        <v>549</v>
      </c>
      <c r="N256" s="156">
        <v>43896</v>
      </c>
      <c r="O256" s="1"/>
      <c r="P256" s="1"/>
      <c r="Q256" s="1"/>
      <c r="R256" s="6" t="s">
        <v>724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143</v>
      </c>
      <c r="B257" s="177">
        <v>43622</v>
      </c>
      <c r="C257" s="177"/>
      <c r="D257" s="178" t="s">
        <v>447</v>
      </c>
      <c r="E257" s="179" t="s">
        <v>539</v>
      </c>
      <c r="F257" s="179">
        <v>332.8</v>
      </c>
      <c r="G257" s="179"/>
      <c r="H257" s="179">
        <v>405</v>
      </c>
      <c r="I257" s="181">
        <v>419</v>
      </c>
      <c r="J257" s="151" t="s">
        <v>743</v>
      </c>
      <c r="K257" s="152">
        <f t="shared" si="105"/>
        <v>72.199999999999989</v>
      </c>
      <c r="L257" s="153">
        <f t="shared" si="106"/>
        <v>0.21694711538461534</v>
      </c>
      <c r="M257" s="148" t="s">
        <v>537</v>
      </c>
      <c r="N257" s="154">
        <v>43860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0">
        <v>144</v>
      </c>
      <c r="B258" s="169">
        <v>43641</v>
      </c>
      <c r="C258" s="169"/>
      <c r="D258" s="170" t="s">
        <v>149</v>
      </c>
      <c r="E258" s="171" t="s">
        <v>567</v>
      </c>
      <c r="F258" s="171">
        <v>386</v>
      </c>
      <c r="G258" s="172"/>
      <c r="H258" s="172">
        <v>395</v>
      </c>
      <c r="I258" s="172">
        <v>452</v>
      </c>
      <c r="J258" s="173" t="s">
        <v>744</v>
      </c>
      <c r="K258" s="174">
        <f t="shared" si="105"/>
        <v>9</v>
      </c>
      <c r="L258" s="175">
        <f t="shared" si="106"/>
        <v>2.3316062176165803E-2</v>
      </c>
      <c r="M258" s="171" t="s">
        <v>658</v>
      </c>
      <c r="N258" s="169">
        <v>43868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0">
        <v>145</v>
      </c>
      <c r="B259" s="169">
        <v>43707</v>
      </c>
      <c r="C259" s="169"/>
      <c r="D259" s="170" t="s">
        <v>130</v>
      </c>
      <c r="E259" s="171" t="s">
        <v>567</v>
      </c>
      <c r="F259" s="171">
        <v>137.5</v>
      </c>
      <c r="G259" s="172"/>
      <c r="H259" s="172">
        <v>138.5</v>
      </c>
      <c r="I259" s="172">
        <v>190</v>
      </c>
      <c r="J259" s="173" t="s">
        <v>762</v>
      </c>
      <c r="K259" s="174">
        <f>H259-F259</f>
        <v>1</v>
      </c>
      <c r="L259" s="175">
        <f>K259/F259</f>
        <v>7.2727272727272727E-3</v>
      </c>
      <c r="M259" s="171" t="s">
        <v>658</v>
      </c>
      <c r="N259" s="169">
        <v>44432</v>
      </c>
      <c r="O259" s="1"/>
      <c r="P259" s="1"/>
      <c r="Q259" s="1"/>
      <c r="R259" s="6" t="s">
        <v>724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146</v>
      </c>
      <c r="B260" s="177">
        <v>43731</v>
      </c>
      <c r="C260" s="177"/>
      <c r="D260" s="178" t="s">
        <v>403</v>
      </c>
      <c r="E260" s="179" t="s">
        <v>567</v>
      </c>
      <c r="F260" s="179">
        <v>235</v>
      </c>
      <c r="G260" s="179"/>
      <c r="H260" s="179">
        <v>295</v>
      </c>
      <c r="I260" s="181">
        <v>296</v>
      </c>
      <c r="J260" s="151" t="s">
        <v>745</v>
      </c>
      <c r="K260" s="152">
        <f t="shared" ref="K260:K266" si="107">H260-F260</f>
        <v>60</v>
      </c>
      <c r="L260" s="153">
        <f t="shared" ref="L260:L266" si="108">K260/F260</f>
        <v>0.25531914893617019</v>
      </c>
      <c r="M260" s="148" t="s">
        <v>537</v>
      </c>
      <c r="N260" s="154">
        <v>43844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147</v>
      </c>
      <c r="B261" s="177">
        <v>43752</v>
      </c>
      <c r="C261" s="177"/>
      <c r="D261" s="178" t="s">
        <v>746</v>
      </c>
      <c r="E261" s="179" t="s">
        <v>567</v>
      </c>
      <c r="F261" s="179">
        <v>277.5</v>
      </c>
      <c r="G261" s="179"/>
      <c r="H261" s="179">
        <v>333</v>
      </c>
      <c r="I261" s="181">
        <v>333</v>
      </c>
      <c r="J261" s="151" t="s">
        <v>747</v>
      </c>
      <c r="K261" s="152">
        <f t="shared" si="107"/>
        <v>55.5</v>
      </c>
      <c r="L261" s="153">
        <f t="shared" si="108"/>
        <v>0.2</v>
      </c>
      <c r="M261" s="148" t="s">
        <v>537</v>
      </c>
      <c r="N261" s="154">
        <v>43846</v>
      </c>
      <c r="O261" s="1"/>
      <c r="P261" s="1"/>
      <c r="Q261" s="1"/>
      <c r="R261" s="6" t="s">
        <v>724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148</v>
      </c>
      <c r="B262" s="177">
        <v>43752</v>
      </c>
      <c r="C262" s="177"/>
      <c r="D262" s="178" t="s">
        <v>748</v>
      </c>
      <c r="E262" s="179" t="s">
        <v>567</v>
      </c>
      <c r="F262" s="179">
        <v>930</v>
      </c>
      <c r="G262" s="179"/>
      <c r="H262" s="179">
        <v>1165</v>
      </c>
      <c r="I262" s="181">
        <v>1200</v>
      </c>
      <c r="J262" s="151" t="s">
        <v>749</v>
      </c>
      <c r="K262" s="152">
        <f t="shared" si="107"/>
        <v>235</v>
      </c>
      <c r="L262" s="153">
        <f t="shared" si="108"/>
        <v>0.25268817204301075</v>
      </c>
      <c r="M262" s="148" t="s">
        <v>537</v>
      </c>
      <c r="N262" s="154">
        <v>43847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149</v>
      </c>
      <c r="B263" s="177">
        <v>43753</v>
      </c>
      <c r="C263" s="177"/>
      <c r="D263" s="178" t="s">
        <v>750</v>
      </c>
      <c r="E263" s="179" t="s">
        <v>567</v>
      </c>
      <c r="F263" s="149">
        <v>111</v>
      </c>
      <c r="G263" s="179"/>
      <c r="H263" s="179">
        <v>141</v>
      </c>
      <c r="I263" s="181">
        <v>141</v>
      </c>
      <c r="J263" s="151" t="s">
        <v>552</v>
      </c>
      <c r="K263" s="152">
        <f t="shared" si="107"/>
        <v>30</v>
      </c>
      <c r="L263" s="153">
        <f t="shared" si="108"/>
        <v>0.27027027027027029</v>
      </c>
      <c r="M263" s="148" t="s">
        <v>537</v>
      </c>
      <c r="N263" s="154">
        <v>44328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150</v>
      </c>
      <c r="B264" s="177">
        <v>43753</v>
      </c>
      <c r="C264" s="177"/>
      <c r="D264" s="178" t="s">
        <v>751</v>
      </c>
      <c r="E264" s="179" t="s">
        <v>567</v>
      </c>
      <c r="F264" s="149">
        <v>296</v>
      </c>
      <c r="G264" s="179"/>
      <c r="H264" s="179">
        <v>370</v>
      </c>
      <c r="I264" s="181">
        <v>370</v>
      </c>
      <c r="J264" s="151" t="s">
        <v>625</v>
      </c>
      <c r="K264" s="152">
        <f t="shared" si="107"/>
        <v>74</v>
      </c>
      <c r="L264" s="153">
        <f t="shared" si="108"/>
        <v>0.25</v>
      </c>
      <c r="M264" s="148" t="s">
        <v>537</v>
      </c>
      <c r="N264" s="154">
        <v>43853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151</v>
      </c>
      <c r="B265" s="177">
        <v>43754</v>
      </c>
      <c r="C265" s="177"/>
      <c r="D265" s="178" t="s">
        <v>752</v>
      </c>
      <c r="E265" s="179" t="s">
        <v>567</v>
      </c>
      <c r="F265" s="149">
        <v>300</v>
      </c>
      <c r="G265" s="179"/>
      <c r="H265" s="179">
        <v>382.5</v>
      </c>
      <c r="I265" s="181">
        <v>344</v>
      </c>
      <c r="J265" s="151" t="s">
        <v>793</v>
      </c>
      <c r="K265" s="152">
        <f t="shared" si="107"/>
        <v>82.5</v>
      </c>
      <c r="L265" s="153">
        <f t="shared" si="108"/>
        <v>0.27500000000000002</v>
      </c>
      <c r="M265" s="148" t="s">
        <v>537</v>
      </c>
      <c r="N265" s="154">
        <v>44238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152</v>
      </c>
      <c r="B266" s="177">
        <v>43832</v>
      </c>
      <c r="C266" s="177"/>
      <c r="D266" s="178" t="s">
        <v>753</v>
      </c>
      <c r="E266" s="179" t="s">
        <v>567</v>
      </c>
      <c r="F266" s="149">
        <v>495</v>
      </c>
      <c r="G266" s="179"/>
      <c r="H266" s="179">
        <v>595</v>
      </c>
      <c r="I266" s="181">
        <v>590</v>
      </c>
      <c r="J266" s="151" t="s">
        <v>792</v>
      </c>
      <c r="K266" s="152">
        <f t="shared" si="107"/>
        <v>100</v>
      </c>
      <c r="L266" s="153">
        <f t="shared" si="108"/>
        <v>0.20202020202020202</v>
      </c>
      <c r="M266" s="148" t="s">
        <v>537</v>
      </c>
      <c r="N266" s="154">
        <v>44589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153</v>
      </c>
      <c r="B267" s="177">
        <v>43966</v>
      </c>
      <c r="C267" s="177"/>
      <c r="D267" s="178" t="s">
        <v>71</v>
      </c>
      <c r="E267" s="179" t="s">
        <v>567</v>
      </c>
      <c r="F267" s="149">
        <v>67.5</v>
      </c>
      <c r="G267" s="179"/>
      <c r="H267" s="179">
        <v>86</v>
      </c>
      <c r="I267" s="181">
        <v>86</v>
      </c>
      <c r="J267" s="151" t="s">
        <v>754</v>
      </c>
      <c r="K267" s="152">
        <f t="shared" ref="K267:K275" si="109">H267-F267</f>
        <v>18.5</v>
      </c>
      <c r="L267" s="153">
        <f t="shared" ref="L267:L275" si="110">K267/F267</f>
        <v>0.27407407407407408</v>
      </c>
      <c r="M267" s="148" t="s">
        <v>537</v>
      </c>
      <c r="N267" s="154">
        <v>44008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154</v>
      </c>
      <c r="B268" s="177">
        <v>44035</v>
      </c>
      <c r="C268" s="177"/>
      <c r="D268" s="178" t="s">
        <v>446</v>
      </c>
      <c r="E268" s="179" t="s">
        <v>567</v>
      </c>
      <c r="F268" s="149">
        <v>231</v>
      </c>
      <c r="G268" s="179"/>
      <c r="H268" s="179">
        <v>281</v>
      </c>
      <c r="I268" s="181">
        <v>281</v>
      </c>
      <c r="J268" s="151" t="s">
        <v>625</v>
      </c>
      <c r="K268" s="152">
        <f t="shared" si="109"/>
        <v>50</v>
      </c>
      <c r="L268" s="153">
        <f t="shared" si="110"/>
        <v>0.21645021645021645</v>
      </c>
      <c r="M268" s="148" t="s">
        <v>537</v>
      </c>
      <c r="N268" s="154">
        <v>44358</v>
      </c>
      <c r="O268" s="1"/>
      <c r="P268" s="1"/>
      <c r="Q268" s="1"/>
      <c r="R268" s="6" t="s">
        <v>728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155</v>
      </c>
      <c r="B269" s="177">
        <v>44092</v>
      </c>
      <c r="C269" s="177"/>
      <c r="D269" s="178" t="s">
        <v>386</v>
      </c>
      <c r="E269" s="179" t="s">
        <v>567</v>
      </c>
      <c r="F269" s="179">
        <v>206</v>
      </c>
      <c r="G269" s="179"/>
      <c r="H269" s="179">
        <v>248</v>
      </c>
      <c r="I269" s="181">
        <v>248</v>
      </c>
      <c r="J269" s="151" t="s">
        <v>625</v>
      </c>
      <c r="K269" s="152">
        <f t="shared" si="109"/>
        <v>42</v>
      </c>
      <c r="L269" s="153">
        <f t="shared" si="110"/>
        <v>0.20388349514563106</v>
      </c>
      <c r="M269" s="148" t="s">
        <v>537</v>
      </c>
      <c r="N269" s="154">
        <v>44214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156</v>
      </c>
      <c r="B270" s="177">
        <v>44140</v>
      </c>
      <c r="C270" s="177"/>
      <c r="D270" s="178" t="s">
        <v>386</v>
      </c>
      <c r="E270" s="179" t="s">
        <v>567</v>
      </c>
      <c r="F270" s="179">
        <v>182.5</v>
      </c>
      <c r="G270" s="179"/>
      <c r="H270" s="179">
        <v>248</v>
      </c>
      <c r="I270" s="181">
        <v>248</v>
      </c>
      <c r="J270" s="151" t="s">
        <v>625</v>
      </c>
      <c r="K270" s="152">
        <f t="shared" si="109"/>
        <v>65.5</v>
      </c>
      <c r="L270" s="153">
        <f t="shared" si="110"/>
        <v>0.35890410958904112</v>
      </c>
      <c r="M270" s="148" t="s">
        <v>537</v>
      </c>
      <c r="N270" s="154">
        <v>44214</v>
      </c>
      <c r="O270" s="1"/>
      <c r="P270" s="1"/>
      <c r="Q270" s="1"/>
      <c r="R270" s="6" t="s">
        <v>728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157</v>
      </c>
      <c r="B271" s="177">
        <v>44140</v>
      </c>
      <c r="C271" s="177"/>
      <c r="D271" s="178" t="s">
        <v>314</v>
      </c>
      <c r="E271" s="179" t="s">
        <v>567</v>
      </c>
      <c r="F271" s="179">
        <v>247.5</v>
      </c>
      <c r="G271" s="179"/>
      <c r="H271" s="179">
        <v>320</v>
      </c>
      <c r="I271" s="181">
        <v>320</v>
      </c>
      <c r="J271" s="151" t="s">
        <v>625</v>
      </c>
      <c r="K271" s="152">
        <f t="shared" si="109"/>
        <v>72.5</v>
      </c>
      <c r="L271" s="153">
        <f t="shared" si="110"/>
        <v>0.29292929292929293</v>
      </c>
      <c r="M271" s="148" t="s">
        <v>537</v>
      </c>
      <c r="N271" s="154">
        <v>44323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158</v>
      </c>
      <c r="B272" s="177">
        <v>44140</v>
      </c>
      <c r="C272" s="177"/>
      <c r="D272" s="178" t="s">
        <v>267</v>
      </c>
      <c r="E272" s="179" t="s">
        <v>567</v>
      </c>
      <c r="F272" s="149">
        <v>925</v>
      </c>
      <c r="G272" s="179"/>
      <c r="H272" s="179">
        <v>1095</v>
      </c>
      <c r="I272" s="181">
        <v>1093</v>
      </c>
      <c r="J272" s="151" t="s">
        <v>755</v>
      </c>
      <c r="K272" s="152">
        <f t="shared" si="109"/>
        <v>170</v>
      </c>
      <c r="L272" s="153">
        <f t="shared" si="110"/>
        <v>0.18378378378378379</v>
      </c>
      <c r="M272" s="148" t="s">
        <v>537</v>
      </c>
      <c r="N272" s="154">
        <v>44201</v>
      </c>
      <c r="O272" s="1"/>
      <c r="P272" s="1"/>
      <c r="Q272" s="1"/>
      <c r="R272" s="6" t="s">
        <v>728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159</v>
      </c>
      <c r="B273" s="177">
        <v>44140</v>
      </c>
      <c r="C273" s="177"/>
      <c r="D273" s="178" t="s">
        <v>330</v>
      </c>
      <c r="E273" s="179" t="s">
        <v>567</v>
      </c>
      <c r="F273" s="149">
        <v>332.5</v>
      </c>
      <c r="G273" s="179"/>
      <c r="H273" s="179">
        <v>393</v>
      </c>
      <c r="I273" s="181">
        <v>406</v>
      </c>
      <c r="J273" s="151" t="s">
        <v>756</v>
      </c>
      <c r="K273" s="152">
        <f t="shared" si="109"/>
        <v>60.5</v>
      </c>
      <c r="L273" s="153">
        <f t="shared" si="110"/>
        <v>0.18195488721804512</v>
      </c>
      <c r="M273" s="148" t="s">
        <v>537</v>
      </c>
      <c r="N273" s="154">
        <v>44256</v>
      </c>
      <c r="O273" s="1"/>
      <c r="P273" s="1"/>
      <c r="Q273" s="1"/>
      <c r="R273" s="6" t="s">
        <v>728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160</v>
      </c>
      <c r="B274" s="177">
        <v>44141</v>
      </c>
      <c r="C274" s="177"/>
      <c r="D274" s="178" t="s">
        <v>446</v>
      </c>
      <c r="E274" s="179" t="s">
        <v>567</v>
      </c>
      <c r="F274" s="149">
        <v>231</v>
      </c>
      <c r="G274" s="179"/>
      <c r="H274" s="179">
        <v>281</v>
      </c>
      <c r="I274" s="181">
        <v>281</v>
      </c>
      <c r="J274" s="151" t="s">
        <v>625</v>
      </c>
      <c r="K274" s="152">
        <f t="shared" si="109"/>
        <v>50</v>
      </c>
      <c r="L274" s="153">
        <f t="shared" si="110"/>
        <v>0.21645021645021645</v>
      </c>
      <c r="M274" s="148" t="s">
        <v>537</v>
      </c>
      <c r="N274" s="154">
        <v>44358</v>
      </c>
      <c r="O274" s="1"/>
      <c r="P274" s="1"/>
      <c r="Q274" s="1"/>
      <c r="R274" s="6" t="s">
        <v>728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161</v>
      </c>
      <c r="B275" s="177">
        <v>44187</v>
      </c>
      <c r="C275" s="177"/>
      <c r="D275" s="178" t="s">
        <v>422</v>
      </c>
      <c r="E275" s="179" t="s">
        <v>567</v>
      </c>
      <c r="F275" s="149">
        <v>190</v>
      </c>
      <c r="G275" s="179"/>
      <c r="H275" s="179">
        <v>239</v>
      </c>
      <c r="I275" s="181">
        <v>239</v>
      </c>
      <c r="J275" s="151" t="s">
        <v>843</v>
      </c>
      <c r="K275" s="152">
        <f t="shared" si="109"/>
        <v>49</v>
      </c>
      <c r="L275" s="153">
        <f t="shared" si="110"/>
        <v>0.25789473684210529</v>
      </c>
      <c r="M275" s="148" t="s">
        <v>537</v>
      </c>
      <c r="N275" s="154">
        <v>44844</v>
      </c>
      <c r="O275" s="1"/>
      <c r="P275" s="1"/>
      <c r="Q275" s="1"/>
      <c r="R275" s="6" t="s">
        <v>728</v>
      </c>
    </row>
    <row r="276" spans="1:26" ht="12.75" customHeight="1">
      <c r="A276" s="176">
        <v>162</v>
      </c>
      <c r="B276" s="177">
        <v>44258</v>
      </c>
      <c r="C276" s="177"/>
      <c r="D276" s="178" t="s">
        <v>753</v>
      </c>
      <c r="E276" s="179" t="s">
        <v>567</v>
      </c>
      <c r="F276" s="149">
        <v>495</v>
      </c>
      <c r="G276" s="179"/>
      <c r="H276" s="179">
        <v>595</v>
      </c>
      <c r="I276" s="181">
        <v>590</v>
      </c>
      <c r="J276" s="151" t="s">
        <v>792</v>
      </c>
      <c r="K276" s="152">
        <f t="shared" ref="K276:K283" si="111">H276-F276</f>
        <v>100</v>
      </c>
      <c r="L276" s="153">
        <f t="shared" ref="L276:L283" si="112">K276/F276</f>
        <v>0.20202020202020202</v>
      </c>
      <c r="M276" s="148" t="s">
        <v>537</v>
      </c>
      <c r="N276" s="154">
        <v>44589</v>
      </c>
      <c r="O276" s="1"/>
      <c r="P276" s="1"/>
      <c r="R276" s="6" t="s">
        <v>728</v>
      </c>
    </row>
    <row r="277" spans="1:26" ht="12.75" customHeight="1">
      <c r="A277" s="176">
        <v>163</v>
      </c>
      <c r="B277" s="177">
        <v>44274</v>
      </c>
      <c r="C277" s="177"/>
      <c r="D277" s="178" t="s">
        <v>330</v>
      </c>
      <c r="E277" s="179" t="s">
        <v>567</v>
      </c>
      <c r="F277" s="149">
        <v>355</v>
      </c>
      <c r="G277" s="179"/>
      <c r="H277" s="179">
        <v>422.5</v>
      </c>
      <c r="I277" s="181">
        <v>420</v>
      </c>
      <c r="J277" s="151" t="s">
        <v>757</v>
      </c>
      <c r="K277" s="152">
        <f t="shared" si="111"/>
        <v>67.5</v>
      </c>
      <c r="L277" s="153">
        <f t="shared" si="112"/>
        <v>0.19014084507042253</v>
      </c>
      <c r="M277" s="148" t="s">
        <v>537</v>
      </c>
      <c r="N277" s="154">
        <v>44361</v>
      </c>
      <c r="O277" s="1"/>
      <c r="R277" s="194" t="s">
        <v>728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164</v>
      </c>
      <c r="B278" s="177">
        <v>44295</v>
      </c>
      <c r="C278" s="177"/>
      <c r="D278" s="178" t="s">
        <v>758</v>
      </c>
      <c r="E278" s="179" t="s">
        <v>567</v>
      </c>
      <c r="F278" s="149">
        <v>555</v>
      </c>
      <c r="G278" s="179"/>
      <c r="H278" s="179">
        <v>663</v>
      </c>
      <c r="I278" s="181">
        <v>663</v>
      </c>
      <c r="J278" s="151" t="s">
        <v>759</v>
      </c>
      <c r="K278" s="152">
        <f t="shared" si="111"/>
        <v>108</v>
      </c>
      <c r="L278" s="153">
        <f t="shared" si="112"/>
        <v>0.19459459459459461</v>
      </c>
      <c r="M278" s="148" t="s">
        <v>537</v>
      </c>
      <c r="N278" s="154">
        <v>44321</v>
      </c>
      <c r="O278" s="1"/>
      <c r="P278" s="1"/>
      <c r="Q278" s="1"/>
      <c r="R278" s="194" t="s">
        <v>728</v>
      </c>
    </row>
    <row r="279" spans="1:26" ht="12.75" customHeight="1">
      <c r="A279" s="176">
        <v>165</v>
      </c>
      <c r="B279" s="177">
        <v>44308</v>
      </c>
      <c r="C279" s="177"/>
      <c r="D279" s="178" t="s">
        <v>358</v>
      </c>
      <c r="E279" s="179" t="s">
        <v>567</v>
      </c>
      <c r="F279" s="149">
        <v>126.5</v>
      </c>
      <c r="G279" s="179"/>
      <c r="H279" s="179">
        <v>155</v>
      </c>
      <c r="I279" s="181">
        <v>155</v>
      </c>
      <c r="J279" s="151" t="s">
        <v>625</v>
      </c>
      <c r="K279" s="152">
        <f t="shared" si="111"/>
        <v>28.5</v>
      </c>
      <c r="L279" s="153">
        <f t="shared" si="112"/>
        <v>0.22529644268774704</v>
      </c>
      <c r="M279" s="148" t="s">
        <v>537</v>
      </c>
      <c r="N279" s="154">
        <v>44362</v>
      </c>
      <c r="O279" s="1"/>
      <c r="R279" s="194" t="s">
        <v>728</v>
      </c>
    </row>
    <row r="280" spans="1:26" ht="12.75" customHeight="1">
      <c r="A280" s="220">
        <v>166</v>
      </c>
      <c r="B280" s="221">
        <v>44368</v>
      </c>
      <c r="C280" s="221"/>
      <c r="D280" s="222" t="s">
        <v>375</v>
      </c>
      <c r="E280" s="223" t="s">
        <v>567</v>
      </c>
      <c r="F280" s="224">
        <v>287.5</v>
      </c>
      <c r="G280" s="223"/>
      <c r="H280" s="223">
        <v>245</v>
      </c>
      <c r="I280" s="225">
        <v>344</v>
      </c>
      <c r="J280" s="161" t="s">
        <v>788</v>
      </c>
      <c r="K280" s="162">
        <f t="shared" si="111"/>
        <v>-42.5</v>
      </c>
      <c r="L280" s="163">
        <f t="shared" si="112"/>
        <v>-0.14782608695652175</v>
      </c>
      <c r="M280" s="159" t="s">
        <v>549</v>
      </c>
      <c r="N280" s="156">
        <v>44508</v>
      </c>
      <c r="O280" s="1"/>
      <c r="R280" s="194" t="s">
        <v>728</v>
      </c>
    </row>
    <row r="281" spans="1:26" ht="12.75" customHeight="1">
      <c r="A281" s="176">
        <v>167</v>
      </c>
      <c r="B281" s="177">
        <v>44368</v>
      </c>
      <c r="C281" s="177"/>
      <c r="D281" s="178" t="s">
        <v>446</v>
      </c>
      <c r="E281" s="179" t="s">
        <v>567</v>
      </c>
      <c r="F281" s="149">
        <v>241</v>
      </c>
      <c r="G281" s="179"/>
      <c r="H281" s="179">
        <v>298</v>
      </c>
      <c r="I281" s="181">
        <v>320</v>
      </c>
      <c r="J281" s="151" t="s">
        <v>625</v>
      </c>
      <c r="K281" s="152">
        <f t="shared" si="111"/>
        <v>57</v>
      </c>
      <c r="L281" s="153">
        <f t="shared" si="112"/>
        <v>0.23651452282157676</v>
      </c>
      <c r="M281" s="148" t="s">
        <v>537</v>
      </c>
      <c r="N281" s="154">
        <v>44802</v>
      </c>
      <c r="O281" s="41"/>
      <c r="R281" s="194" t="s">
        <v>728</v>
      </c>
    </row>
    <row r="282" spans="1:26" ht="12.75" customHeight="1">
      <c r="A282" s="176">
        <v>168</v>
      </c>
      <c r="B282" s="177">
        <v>44406</v>
      </c>
      <c r="C282" s="177"/>
      <c r="D282" s="178" t="s">
        <v>358</v>
      </c>
      <c r="E282" s="179" t="s">
        <v>567</v>
      </c>
      <c r="F282" s="149">
        <v>162.5</v>
      </c>
      <c r="G282" s="179"/>
      <c r="H282" s="179">
        <v>200</v>
      </c>
      <c r="I282" s="181">
        <v>200</v>
      </c>
      <c r="J282" s="151" t="s">
        <v>625</v>
      </c>
      <c r="K282" s="152">
        <f t="shared" si="111"/>
        <v>37.5</v>
      </c>
      <c r="L282" s="153">
        <f t="shared" si="112"/>
        <v>0.23076923076923078</v>
      </c>
      <c r="M282" s="148" t="s">
        <v>537</v>
      </c>
      <c r="N282" s="154">
        <v>44802</v>
      </c>
      <c r="O282" s="1"/>
      <c r="R282" s="194" t="s">
        <v>728</v>
      </c>
    </row>
    <row r="283" spans="1:26" ht="12.75" customHeight="1">
      <c r="A283" s="176">
        <v>169</v>
      </c>
      <c r="B283" s="177">
        <v>44462</v>
      </c>
      <c r="C283" s="177"/>
      <c r="D283" s="178" t="s">
        <v>764</v>
      </c>
      <c r="E283" s="179" t="s">
        <v>567</v>
      </c>
      <c r="F283" s="149">
        <v>1235</v>
      </c>
      <c r="G283" s="179"/>
      <c r="H283" s="179">
        <v>1505</v>
      </c>
      <c r="I283" s="181">
        <v>1500</v>
      </c>
      <c r="J283" s="151" t="s">
        <v>625</v>
      </c>
      <c r="K283" s="152">
        <f t="shared" si="111"/>
        <v>270</v>
      </c>
      <c r="L283" s="153">
        <f t="shared" si="112"/>
        <v>0.21862348178137653</v>
      </c>
      <c r="M283" s="148" t="s">
        <v>537</v>
      </c>
      <c r="N283" s="154">
        <v>44564</v>
      </c>
      <c r="O283" s="1"/>
      <c r="R283" s="194" t="s">
        <v>728</v>
      </c>
    </row>
    <row r="284" spans="1:26" ht="12.75" customHeight="1">
      <c r="A284" s="206">
        <v>170</v>
      </c>
      <c r="B284" s="207">
        <v>44480</v>
      </c>
      <c r="C284" s="207"/>
      <c r="D284" s="208" t="s">
        <v>766</v>
      </c>
      <c r="E284" s="209" t="s">
        <v>567</v>
      </c>
      <c r="F284" s="54">
        <v>58.75</v>
      </c>
      <c r="G284" s="209"/>
      <c r="H284" s="209"/>
      <c r="I284" s="54">
        <v>72.5</v>
      </c>
      <c r="J284" s="210" t="s">
        <v>540</v>
      </c>
      <c r="K284" s="206"/>
      <c r="L284" s="207"/>
      <c r="M284" s="207"/>
      <c r="N284" s="208"/>
      <c r="O284" s="41"/>
      <c r="R284" s="194" t="s">
        <v>728</v>
      </c>
    </row>
    <row r="285" spans="1:26" ht="12.75" customHeight="1">
      <c r="A285" s="211">
        <v>171</v>
      </c>
      <c r="B285" s="212">
        <v>44481</v>
      </c>
      <c r="C285" s="212"/>
      <c r="D285" s="213" t="s">
        <v>256</v>
      </c>
      <c r="E285" s="214" t="s">
        <v>567</v>
      </c>
      <c r="F285" s="215" t="s">
        <v>768</v>
      </c>
      <c r="G285" s="214"/>
      <c r="H285" s="214"/>
      <c r="I285" s="214">
        <v>380</v>
      </c>
      <c r="J285" s="216" t="s">
        <v>540</v>
      </c>
      <c r="K285" s="211"/>
      <c r="L285" s="212"/>
      <c r="M285" s="212"/>
      <c r="N285" s="213"/>
      <c r="O285" s="41"/>
      <c r="R285" s="194" t="s">
        <v>728</v>
      </c>
    </row>
    <row r="286" spans="1:26" ht="12.75" customHeight="1">
      <c r="A286" s="176">
        <v>172</v>
      </c>
      <c r="B286" s="177">
        <v>44481</v>
      </c>
      <c r="C286" s="177"/>
      <c r="D286" s="178" t="s">
        <v>381</v>
      </c>
      <c r="E286" s="179" t="s">
        <v>567</v>
      </c>
      <c r="F286" s="149">
        <v>45.5</v>
      </c>
      <c r="G286" s="179"/>
      <c r="H286" s="179">
        <v>56.5</v>
      </c>
      <c r="I286" s="181">
        <v>56</v>
      </c>
      <c r="J286" s="151" t="s">
        <v>869</v>
      </c>
      <c r="K286" s="152">
        <f>H286-F286</f>
        <v>11</v>
      </c>
      <c r="L286" s="153">
        <f>K286/F286</f>
        <v>0.24175824175824176</v>
      </c>
      <c r="M286" s="148" t="s">
        <v>537</v>
      </c>
      <c r="N286" s="154">
        <v>44881</v>
      </c>
      <c r="O286" s="41"/>
      <c r="R286" s="194"/>
    </row>
    <row r="287" spans="1:26" ht="12.75" customHeight="1">
      <c r="A287" s="176">
        <v>173</v>
      </c>
      <c r="B287" s="177">
        <v>44551</v>
      </c>
      <c r="C287" s="177"/>
      <c r="D287" s="178" t="s">
        <v>118</v>
      </c>
      <c r="E287" s="179" t="s">
        <v>567</v>
      </c>
      <c r="F287" s="149">
        <v>2300</v>
      </c>
      <c r="G287" s="179"/>
      <c r="H287" s="179">
        <f>(2820+2200)/2</f>
        <v>2510</v>
      </c>
      <c r="I287" s="181">
        <v>3000</v>
      </c>
      <c r="J287" s="151" t="s">
        <v>800</v>
      </c>
      <c r="K287" s="152">
        <f>H287-F287</f>
        <v>210</v>
      </c>
      <c r="L287" s="153">
        <f>K287/F287</f>
        <v>9.1304347826086957E-2</v>
      </c>
      <c r="M287" s="148" t="s">
        <v>537</v>
      </c>
      <c r="N287" s="154">
        <v>44649</v>
      </c>
      <c r="O287" s="1"/>
      <c r="R287" s="194"/>
    </row>
    <row r="288" spans="1:26" ht="12.75" customHeight="1">
      <c r="A288" s="217">
        <v>174</v>
      </c>
      <c r="B288" s="212">
        <v>44606</v>
      </c>
      <c r="C288" s="217"/>
      <c r="D288" s="217" t="s">
        <v>401</v>
      </c>
      <c r="E288" s="214" t="s">
        <v>567</v>
      </c>
      <c r="F288" s="214" t="s">
        <v>795</v>
      </c>
      <c r="G288" s="214"/>
      <c r="H288" s="214"/>
      <c r="I288" s="214">
        <v>764</v>
      </c>
      <c r="J288" s="214" t="s">
        <v>540</v>
      </c>
      <c r="K288" s="214"/>
      <c r="L288" s="214"/>
      <c r="M288" s="214"/>
      <c r="N288" s="217"/>
      <c r="O288" s="41"/>
      <c r="R288" s="194"/>
    </row>
    <row r="289" spans="1:18" ht="12.75" customHeight="1">
      <c r="A289" s="176">
        <v>175</v>
      </c>
      <c r="B289" s="177">
        <v>44613</v>
      </c>
      <c r="C289" s="177"/>
      <c r="D289" s="178" t="s">
        <v>764</v>
      </c>
      <c r="E289" s="179" t="s">
        <v>567</v>
      </c>
      <c r="F289" s="149">
        <v>1255</v>
      </c>
      <c r="G289" s="179"/>
      <c r="H289" s="179">
        <v>1515</v>
      </c>
      <c r="I289" s="181">
        <v>1510</v>
      </c>
      <c r="J289" s="151" t="s">
        <v>625</v>
      </c>
      <c r="K289" s="152">
        <f>H289-F289</f>
        <v>260</v>
      </c>
      <c r="L289" s="153">
        <f>K289/F289</f>
        <v>0.20717131474103587</v>
      </c>
      <c r="M289" s="148" t="s">
        <v>537</v>
      </c>
      <c r="N289" s="154">
        <v>44834</v>
      </c>
      <c r="O289" s="41"/>
      <c r="R289" s="194"/>
    </row>
    <row r="290" spans="1:18" ht="12.75" customHeight="1">
      <c r="A290">
        <v>176</v>
      </c>
      <c r="B290" s="212">
        <v>44670</v>
      </c>
      <c r="C290" s="212"/>
      <c r="D290" s="217" t="s">
        <v>502</v>
      </c>
      <c r="E290" s="243" t="s">
        <v>567</v>
      </c>
      <c r="F290" s="214" t="s">
        <v>802</v>
      </c>
      <c r="G290" s="214"/>
      <c r="H290" s="214"/>
      <c r="I290" s="214">
        <v>553</v>
      </c>
      <c r="J290" s="214" t="s">
        <v>540</v>
      </c>
      <c r="K290" s="214"/>
      <c r="L290" s="214"/>
      <c r="M290" s="214"/>
      <c r="N290" s="214"/>
      <c r="O290" s="41"/>
      <c r="R290" s="194"/>
    </row>
    <row r="291" spans="1:18" ht="12.75" customHeight="1">
      <c r="A291" s="176">
        <v>177</v>
      </c>
      <c r="B291" s="177">
        <v>44746</v>
      </c>
      <c r="C291" s="177"/>
      <c r="D291" s="178" t="s">
        <v>836</v>
      </c>
      <c r="E291" s="179" t="s">
        <v>567</v>
      </c>
      <c r="F291" s="149">
        <v>207.5</v>
      </c>
      <c r="G291" s="179"/>
      <c r="H291" s="179">
        <v>254</v>
      </c>
      <c r="I291" s="181">
        <v>254</v>
      </c>
      <c r="J291" s="151" t="s">
        <v>625</v>
      </c>
      <c r="K291" s="152">
        <f>H291-F291</f>
        <v>46.5</v>
      </c>
      <c r="L291" s="153">
        <f>K291/F291</f>
        <v>0.22409638554216868</v>
      </c>
      <c r="M291" s="148" t="s">
        <v>537</v>
      </c>
      <c r="N291" s="154">
        <v>44792</v>
      </c>
      <c r="O291" s="1"/>
      <c r="R291" s="194"/>
    </row>
    <row r="292" spans="1:18" ht="12.75" customHeight="1">
      <c r="A292" s="176">
        <v>178</v>
      </c>
      <c r="B292" s="177">
        <v>44775</v>
      </c>
      <c r="C292" s="177"/>
      <c r="D292" s="178" t="s">
        <v>448</v>
      </c>
      <c r="E292" s="179" t="s">
        <v>567</v>
      </c>
      <c r="F292" s="149">
        <v>31.25</v>
      </c>
      <c r="G292" s="179"/>
      <c r="H292" s="179">
        <v>38.75</v>
      </c>
      <c r="I292" s="181">
        <v>38</v>
      </c>
      <c r="J292" s="151" t="s">
        <v>625</v>
      </c>
      <c r="K292" s="152">
        <f t="shared" ref="K292" si="113">H292-F292</f>
        <v>7.5</v>
      </c>
      <c r="L292" s="153">
        <f t="shared" ref="L292" si="114">K292/F292</f>
        <v>0.24</v>
      </c>
      <c r="M292" s="148" t="s">
        <v>537</v>
      </c>
      <c r="N292" s="154">
        <v>44844</v>
      </c>
      <c r="O292" s="41"/>
      <c r="R292" s="54"/>
    </row>
    <row r="293" spans="1:18" ht="12.75" customHeight="1">
      <c r="A293" s="211">
        <v>179</v>
      </c>
      <c r="B293" s="212">
        <v>44841</v>
      </c>
      <c r="C293" s="217"/>
      <c r="D293" s="217" t="s">
        <v>841</v>
      </c>
      <c r="E293" s="243" t="s">
        <v>567</v>
      </c>
      <c r="F293" s="214" t="s">
        <v>842</v>
      </c>
      <c r="G293" s="214"/>
      <c r="H293" s="214"/>
      <c r="I293" s="214">
        <v>840</v>
      </c>
      <c r="J293" s="214" t="s">
        <v>540</v>
      </c>
      <c r="K293" s="214"/>
      <c r="L293" s="214"/>
      <c r="M293" s="214"/>
      <c r="N293" s="214"/>
      <c r="O293" s="41"/>
      <c r="Q293" s="197"/>
      <c r="R293" s="54"/>
    </row>
    <row r="294" spans="1:18" ht="12.75" customHeight="1">
      <c r="A294" s="211">
        <v>180</v>
      </c>
      <c r="B294" s="212">
        <v>44844</v>
      </c>
      <c r="C294" s="217"/>
      <c r="D294" s="217" t="s">
        <v>403</v>
      </c>
      <c r="E294" s="243" t="s">
        <v>567</v>
      </c>
      <c r="F294" s="214" t="s">
        <v>844</v>
      </c>
      <c r="G294" s="214"/>
      <c r="H294" s="214"/>
      <c r="I294" s="214">
        <v>291</v>
      </c>
      <c r="J294" s="214" t="s">
        <v>540</v>
      </c>
      <c r="K294" s="214"/>
      <c r="L294" s="214"/>
      <c r="M294" s="214"/>
      <c r="N294" s="214"/>
      <c r="O294" s="41"/>
      <c r="Q294" s="197"/>
      <c r="R294" s="54"/>
    </row>
    <row r="295" spans="1:18" ht="12.75" customHeight="1">
      <c r="A295" s="211">
        <v>181</v>
      </c>
      <c r="B295" s="212">
        <v>44845</v>
      </c>
      <c r="C295" s="217"/>
      <c r="D295" s="217" t="s">
        <v>401</v>
      </c>
      <c r="E295" s="243" t="s">
        <v>567</v>
      </c>
      <c r="F295" s="214" t="s">
        <v>868</v>
      </c>
      <c r="G295" s="214"/>
      <c r="H295" s="214"/>
      <c r="I295" s="214">
        <v>765</v>
      </c>
      <c r="J295" s="214" t="s">
        <v>540</v>
      </c>
      <c r="K295" s="214"/>
      <c r="L295" s="214"/>
      <c r="M295" s="214"/>
      <c r="N295" s="214"/>
      <c r="O295" s="41"/>
      <c r="Q295" s="197"/>
      <c r="R295" s="54"/>
    </row>
    <row r="296" spans="1:18" ht="12.75" customHeight="1">
      <c r="A296" s="383">
        <v>182</v>
      </c>
      <c r="B296" s="212">
        <v>44981</v>
      </c>
      <c r="C296" s="212"/>
      <c r="D296" s="217" t="s">
        <v>821</v>
      </c>
      <c r="E296" s="243" t="s">
        <v>567</v>
      </c>
      <c r="F296" s="243" t="s">
        <v>1055</v>
      </c>
      <c r="G296" s="214"/>
      <c r="H296" s="214"/>
      <c r="I296" s="214">
        <v>2080</v>
      </c>
      <c r="J296" s="214" t="s">
        <v>540</v>
      </c>
      <c r="K296" s="214"/>
      <c r="L296" s="214"/>
      <c r="M296" s="214"/>
      <c r="N296" s="21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B298" s="195" t="s">
        <v>760</v>
      </c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A302" s="196"/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A303" s="196"/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A304" s="53"/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</sheetData>
  <autoFilter ref="R1:R300"/>
  <mergeCells count="19">
    <mergeCell ref="B72:B73"/>
    <mergeCell ref="A72:A73"/>
    <mergeCell ref="J72:J73"/>
    <mergeCell ref="A96:A97"/>
    <mergeCell ref="B96:B97"/>
    <mergeCell ref="J96:J97"/>
    <mergeCell ref="A87:A88"/>
    <mergeCell ref="B87:B88"/>
    <mergeCell ref="J87:J88"/>
    <mergeCell ref="M72:M73"/>
    <mergeCell ref="O72:O73"/>
    <mergeCell ref="P72:P73"/>
    <mergeCell ref="M96:M97"/>
    <mergeCell ref="O96:O97"/>
    <mergeCell ref="P96:P97"/>
    <mergeCell ref="M87:M88"/>
    <mergeCell ref="O87:O88"/>
    <mergeCell ref="P87:P88"/>
    <mergeCell ref="N72:N73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2023-02-27T02:38:10Z</dcterms:modified>
</cp:coreProperties>
</file>